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3-06\SCTASK0402357\"/>
    </mc:Choice>
  </mc:AlternateContent>
  <xr:revisionPtr revIDLastSave="0" documentId="13_ncr:1_{F0AC5568-ADDD-4435-8114-02B5B374C9A4}" xr6:coauthVersionLast="47" xr6:coauthVersionMax="47" xr10:uidLastSave="{00000000-0000-0000-0000-000000000000}"/>
  <bookViews>
    <workbookView xWindow="-38520" yWindow="660" windowWidth="38640" windowHeight="21120" xr2:uid="{07629972-3613-43A8-9112-4012BE64BBD8}"/>
  </bookViews>
  <sheets>
    <sheet name="abvfnd23" sheetId="1" r:id="rId1"/>
  </sheets>
  <externalReferences>
    <externalReference r:id="rId2"/>
  </externalReferences>
  <definedNames>
    <definedName name="_Fill" hidden="1">#REF!</definedName>
    <definedName name="_xlnm._FilterDatabase" localSheetId="0" hidden="1">abvfnd23!$A$9:$AY$448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rate_abvfndNEW">abvfnd23!$A$10:$AX$449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450" i="1" l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10" i="1"/>
  <c r="AH448" i="1"/>
  <c r="AD448" i="1"/>
  <c r="AE448" i="1" s="1"/>
  <c r="AH447" i="1"/>
  <c r="AE447" i="1"/>
  <c r="AD447" i="1"/>
  <c r="AE446" i="1"/>
  <c r="AD446" i="1"/>
  <c r="AH446" i="1" s="1"/>
  <c r="AD445" i="1"/>
  <c r="AH444" i="1"/>
  <c r="AD444" i="1"/>
  <c r="AE444" i="1" s="1"/>
  <c r="AH443" i="1"/>
  <c r="AE443" i="1"/>
  <c r="AD443" i="1"/>
  <c r="AE442" i="1"/>
  <c r="AD442" i="1"/>
  <c r="AH442" i="1" s="1"/>
  <c r="AD441" i="1"/>
  <c r="AH440" i="1"/>
  <c r="AD440" i="1"/>
  <c r="AE440" i="1" s="1"/>
  <c r="AH439" i="1"/>
  <c r="AE439" i="1"/>
  <c r="AD439" i="1"/>
  <c r="AE438" i="1"/>
  <c r="AD438" i="1"/>
  <c r="AH438" i="1" s="1"/>
  <c r="AD437" i="1"/>
  <c r="AH436" i="1"/>
  <c r="AD436" i="1"/>
  <c r="AE436" i="1" s="1"/>
  <c r="AH435" i="1"/>
  <c r="AE435" i="1"/>
  <c r="AD435" i="1"/>
  <c r="AE434" i="1"/>
  <c r="AD434" i="1"/>
  <c r="AH434" i="1" s="1"/>
  <c r="AD433" i="1"/>
  <c r="AH432" i="1"/>
  <c r="AD432" i="1"/>
  <c r="AE432" i="1" s="1"/>
  <c r="AH431" i="1"/>
  <c r="AE431" i="1"/>
  <c r="AD431" i="1"/>
  <c r="AE430" i="1"/>
  <c r="AD430" i="1"/>
  <c r="AH430" i="1" s="1"/>
  <c r="AD429" i="1"/>
  <c r="AH428" i="1"/>
  <c r="AD428" i="1"/>
  <c r="AE428" i="1" s="1"/>
  <c r="AH427" i="1"/>
  <c r="AD427" i="1"/>
  <c r="AE427" i="1" s="1"/>
  <c r="AE426" i="1"/>
  <c r="AD426" i="1"/>
  <c r="AH426" i="1" s="1"/>
  <c r="AD425" i="1"/>
  <c r="AH424" i="1"/>
  <c r="AD424" i="1"/>
  <c r="AE424" i="1" s="1"/>
  <c r="AH423" i="1"/>
  <c r="AE423" i="1"/>
  <c r="AD423" i="1"/>
  <c r="AE422" i="1"/>
  <c r="AD422" i="1"/>
  <c r="AH422" i="1" s="1"/>
  <c r="AD421" i="1"/>
  <c r="AH420" i="1"/>
  <c r="AD420" i="1"/>
  <c r="AE420" i="1" s="1"/>
  <c r="AH419" i="1"/>
  <c r="AD419" i="1"/>
  <c r="AE419" i="1" s="1"/>
  <c r="AE418" i="1"/>
  <c r="AD418" i="1"/>
  <c r="AH418" i="1" s="1"/>
  <c r="AD417" i="1"/>
  <c r="AD416" i="1"/>
  <c r="AH416" i="1" s="1"/>
  <c r="AH415" i="1"/>
  <c r="AD415" i="1"/>
  <c r="AE415" i="1" s="1"/>
  <c r="AE414" i="1"/>
  <c r="AD414" i="1"/>
  <c r="AH414" i="1" s="1"/>
  <c r="AD413" i="1"/>
  <c r="AD412" i="1"/>
  <c r="AH412" i="1" s="1"/>
  <c r="AH411" i="1"/>
  <c r="AD411" i="1"/>
  <c r="AE411" i="1" s="1"/>
  <c r="AE410" i="1"/>
  <c r="AD410" i="1"/>
  <c r="AH410" i="1" s="1"/>
  <c r="AD409" i="1"/>
  <c r="AD408" i="1"/>
  <c r="AH408" i="1" s="1"/>
  <c r="AH407" i="1"/>
  <c r="AD407" i="1"/>
  <c r="AE407" i="1" s="1"/>
  <c r="AE406" i="1"/>
  <c r="AD406" i="1"/>
  <c r="AH406" i="1" s="1"/>
  <c r="AD405" i="1"/>
  <c r="AD404" i="1"/>
  <c r="AH404" i="1" s="1"/>
  <c r="AH403" i="1"/>
  <c r="AD403" i="1"/>
  <c r="AE403" i="1" s="1"/>
  <c r="AE402" i="1"/>
  <c r="AD402" i="1"/>
  <c r="AH402" i="1" s="1"/>
  <c r="AD401" i="1"/>
  <c r="AD400" i="1"/>
  <c r="AH400" i="1" s="1"/>
  <c r="AH399" i="1"/>
  <c r="AD399" i="1"/>
  <c r="AE399" i="1" s="1"/>
  <c r="AE398" i="1"/>
  <c r="AD398" i="1"/>
  <c r="AH398" i="1" s="1"/>
  <c r="AD397" i="1"/>
  <c r="AD396" i="1"/>
  <c r="AH396" i="1" s="1"/>
  <c r="AH395" i="1"/>
  <c r="AD395" i="1"/>
  <c r="AE395" i="1" s="1"/>
  <c r="AE394" i="1"/>
  <c r="AD394" i="1"/>
  <c r="AH394" i="1" s="1"/>
  <c r="AD393" i="1"/>
  <c r="AD392" i="1"/>
  <c r="AH392" i="1" s="1"/>
  <c r="AH391" i="1"/>
  <c r="AD391" i="1"/>
  <c r="AE391" i="1" s="1"/>
  <c r="AE390" i="1"/>
  <c r="AD390" i="1"/>
  <c r="AH390" i="1" s="1"/>
  <c r="AD389" i="1"/>
  <c r="AD388" i="1"/>
  <c r="AH388" i="1" s="1"/>
  <c r="AH387" i="1"/>
  <c r="AD387" i="1"/>
  <c r="AE387" i="1" s="1"/>
  <c r="AE386" i="1"/>
  <c r="AD386" i="1"/>
  <c r="AH386" i="1" s="1"/>
  <c r="AD385" i="1"/>
  <c r="AD384" i="1"/>
  <c r="AH384" i="1" s="1"/>
  <c r="AH383" i="1"/>
  <c r="AD383" i="1"/>
  <c r="AE383" i="1" s="1"/>
  <c r="AE382" i="1"/>
  <c r="AD382" i="1"/>
  <c r="AH382" i="1" s="1"/>
  <c r="AD381" i="1"/>
  <c r="AD380" i="1"/>
  <c r="AH380" i="1" s="1"/>
  <c r="AH379" i="1"/>
  <c r="AD379" i="1"/>
  <c r="AE379" i="1" s="1"/>
  <c r="AE378" i="1"/>
  <c r="AD378" i="1"/>
  <c r="AH378" i="1" s="1"/>
  <c r="AD377" i="1"/>
  <c r="AD376" i="1"/>
  <c r="AH376" i="1" s="1"/>
  <c r="AH375" i="1"/>
  <c r="AD375" i="1"/>
  <c r="AE375" i="1" s="1"/>
  <c r="AE374" i="1"/>
  <c r="AD374" i="1"/>
  <c r="AH374" i="1" s="1"/>
  <c r="AD373" i="1"/>
  <c r="AD372" i="1"/>
  <c r="AH372" i="1" s="1"/>
  <c r="AH371" i="1"/>
  <c r="AD371" i="1"/>
  <c r="AE371" i="1" s="1"/>
  <c r="AE370" i="1"/>
  <c r="AD370" i="1"/>
  <c r="AH370" i="1" s="1"/>
  <c r="AD369" i="1"/>
  <c r="AD368" i="1"/>
  <c r="AH368" i="1" s="1"/>
  <c r="AH367" i="1"/>
  <c r="AD367" i="1"/>
  <c r="AE367" i="1" s="1"/>
  <c r="AE366" i="1"/>
  <c r="AD366" i="1"/>
  <c r="AH366" i="1" s="1"/>
  <c r="AD365" i="1"/>
  <c r="AD364" i="1"/>
  <c r="AH364" i="1" s="1"/>
  <c r="AH363" i="1"/>
  <c r="AD363" i="1"/>
  <c r="AE363" i="1" s="1"/>
  <c r="AE362" i="1"/>
  <c r="AD362" i="1"/>
  <c r="AH362" i="1" s="1"/>
  <c r="AH361" i="1"/>
  <c r="AD361" i="1"/>
  <c r="AE361" i="1" s="1"/>
  <c r="AH360" i="1"/>
  <c r="AE360" i="1"/>
  <c r="AD360" i="1"/>
  <c r="AH359" i="1"/>
  <c r="AD359" i="1"/>
  <c r="AE359" i="1" s="1"/>
  <c r="AE358" i="1"/>
  <c r="AD358" i="1"/>
  <c r="AH358" i="1" s="1"/>
  <c r="AD357" i="1"/>
  <c r="AH356" i="1"/>
  <c r="AE356" i="1"/>
  <c r="AD356" i="1"/>
  <c r="AH355" i="1"/>
  <c r="AD355" i="1"/>
  <c r="AE355" i="1" s="1"/>
  <c r="AH354" i="1"/>
  <c r="AE354" i="1"/>
  <c r="AD354" i="1"/>
  <c r="AD353" i="1"/>
  <c r="AH352" i="1"/>
  <c r="AE352" i="1"/>
  <c r="AD352" i="1"/>
  <c r="AH351" i="1"/>
  <c r="AD351" i="1"/>
  <c r="AE351" i="1" s="1"/>
  <c r="AH350" i="1"/>
  <c r="AE350" i="1"/>
  <c r="AD350" i="1"/>
  <c r="AD349" i="1"/>
  <c r="AH348" i="1"/>
  <c r="AD348" i="1"/>
  <c r="AE348" i="1" s="1"/>
  <c r="AH347" i="1"/>
  <c r="AD347" i="1"/>
  <c r="AE347" i="1" s="1"/>
  <c r="AE346" i="1"/>
  <c r="AD346" i="1"/>
  <c r="AH346" i="1" s="1"/>
  <c r="AD345" i="1"/>
  <c r="AD344" i="1"/>
  <c r="AH344" i="1" s="1"/>
  <c r="AH343" i="1"/>
  <c r="AD343" i="1"/>
  <c r="AE343" i="1" s="1"/>
  <c r="AH342" i="1"/>
  <c r="AE342" i="1"/>
  <c r="AD342" i="1"/>
  <c r="AD341" i="1"/>
  <c r="AD340" i="1"/>
  <c r="AH340" i="1" s="1"/>
  <c r="AH339" i="1"/>
  <c r="AD339" i="1"/>
  <c r="AE339" i="1" s="1"/>
  <c r="AH338" i="1"/>
  <c r="AE338" i="1"/>
  <c r="AD338" i="1"/>
  <c r="AH337" i="1"/>
  <c r="AD337" i="1"/>
  <c r="AE337" i="1" s="1"/>
  <c r="AD336" i="1"/>
  <c r="AH336" i="1" s="1"/>
  <c r="AH335" i="1"/>
  <c r="AD335" i="1"/>
  <c r="AE335" i="1" s="1"/>
  <c r="AE334" i="1"/>
  <c r="AD334" i="1"/>
  <c r="AH334" i="1" s="1"/>
  <c r="AH333" i="1"/>
  <c r="AD333" i="1"/>
  <c r="AE333" i="1" s="1"/>
  <c r="AD332" i="1"/>
  <c r="AH332" i="1" s="1"/>
  <c r="AH331" i="1"/>
  <c r="AD331" i="1"/>
  <c r="AE331" i="1" s="1"/>
  <c r="AE330" i="1"/>
  <c r="AD330" i="1"/>
  <c r="AH330" i="1" s="1"/>
  <c r="AH329" i="1"/>
  <c r="AD329" i="1"/>
  <c r="AE329" i="1" s="1"/>
  <c r="AH328" i="1"/>
  <c r="AD328" i="1"/>
  <c r="AE328" i="1" s="1"/>
  <c r="AH327" i="1"/>
  <c r="AD327" i="1"/>
  <c r="AE327" i="1" s="1"/>
  <c r="AE326" i="1"/>
  <c r="AD326" i="1"/>
  <c r="AH326" i="1" s="1"/>
  <c r="AD325" i="1"/>
  <c r="AD324" i="1"/>
  <c r="AH324" i="1" s="1"/>
  <c r="AH323" i="1"/>
  <c r="AD323" i="1"/>
  <c r="AE323" i="1" s="1"/>
  <c r="AH322" i="1"/>
  <c r="AE322" i="1"/>
  <c r="AD322" i="1"/>
  <c r="AH321" i="1"/>
  <c r="AD321" i="1"/>
  <c r="AE321" i="1" s="1"/>
  <c r="AH320" i="1"/>
  <c r="AD320" i="1"/>
  <c r="AE320" i="1" s="1"/>
  <c r="AH319" i="1"/>
  <c r="AD319" i="1"/>
  <c r="AE319" i="1" s="1"/>
  <c r="AE318" i="1"/>
  <c r="AD318" i="1"/>
  <c r="AH318" i="1" s="1"/>
  <c r="AD317" i="1"/>
  <c r="AD316" i="1"/>
  <c r="AH316" i="1" s="1"/>
  <c r="AH315" i="1"/>
  <c r="AD315" i="1"/>
  <c r="AE315" i="1" s="1"/>
  <c r="AE314" i="1"/>
  <c r="AD314" i="1"/>
  <c r="AH314" i="1" s="1"/>
  <c r="AD313" i="1"/>
  <c r="AH312" i="1"/>
  <c r="AD312" i="1"/>
  <c r="AE312" i="1" s="1"/>
  <c r="AH311" i="1"/>
  <c r="AD311" i="1"/>
  <c r="AE311" i="1" s="1"/>
  <c r="AE310" i="1"/>
  <c r="AD310" i="1"/>
  <c r="AH310" i="1" s="1"/>
  <c r="AD309" i="1"/>
  <c r="AH308" i="1"/>
  <c r="AD308" i="1"/>
  <c r="AE308" i="1" s="1"/>
  <c r="AH307" i="1"/>
  <c r="AD307" i="1"/>
  <c r="AE307" i="1" s="1"/>
  <c r="AH306" i="1"/>
  <c r="AE306" i="1"/>
  <c r="AD306" i="1"/>
  <c r="AD305" i="1"/>
  <c r="AD304" i="1"/>
  <c r="AH304" i="1" s="1"/>
  <c r="AH303" i="1"/>
  <c r="AD303" i="1"/>
  <c r="AE303" i="1" s="1"/>
  <c r="AE302" i="1"/>
  <c r="AD302" i="1"/>
  <c r="AH302" i="1" s="1"/>
  <c r="AD301" i="1"/>
  <c r="AD300" i="1"/>
  <c r="AH300" i="1" s="1"/>
  <c r="AH299" i="1"/>
  <c r="AD299" i="1"/>
  <c r="AE299" i="1" s="1"/>
  <c r="AE298" i="1"/>
  <c r="AD298" i="1"/>
  <c r="AH298" i="1" s="1"/>
  <c r="AD297" i="1"/>
  <c r="AD296" i="1"/>
  <c r="AH296" i="1" s="1"/>
  <c r="AH295" i="1"/>
  <c r="AD295" i="1"/>
  <c r="AE295" i="1" s="1"/>
  <c r="AE294" i="1"/>
  <c r="AD294" i="1"/>
  <c r="AH294" i="1" s="1"/>
  <c r="AD293" i="1"/>
  <c r="AH292" i="1"/>
  <c r="AD292" i="1"/>
  <c r="AE292" i="1" s="1"/>
  <c r="AH291" i="1"/>
  <c r="AD291" i="1"/>
  <c r="AE291" i="1" s="1"/>
  <c r="AE290" i="1"/>
  <c r="AD290" i="1"/>
  <c r="AH290" i="1" s="1"/>
  <c r="AH289" i="1"/>
  <c r="AD289" i="1"/>
  <c r="AE289" i="1" s="1"/>
  <c r="AH288" i="1"/>
  <c r="AD288" i="1"/>
  <c r="AE288" i="1" s="1"/>
  <c r="AH287" i="1"/>
  <c r="AD287" i="1"/>
  <c r="AE287" i="1" s="1"/>
  <c r="AE286" i="1"/>
  <c r="AD286" i="1"/>
  <c r="AH286" i="1" s="1"/>
  <c r="AD285" i="1"/>
  <c r="AD284" i="1"/>
  <c r="AH284" i="1" s="1"/>
  <c r="AH283" i="1"/>
  <c r="AD283" i="1"/>
  <c r="AE283" i="1" s="1"/>
  <c r="AE282" i="1"/>
  <c r="AD282" i="1"/>
  <c r="AH282" i="1" s="1"/>
  <c r="AD281" i="1"/>
  <c r="AD280" i="1"/>
  <c r="AH280" i="1" s="1"/>
  <c r="AH279" i="1"/>
  <c r="AD279" i="1"/>
  <c r="AE279" i="1" s="1"/>
  <c r="AE278" i="1"/>
  <c r="AD278" i="1"/>
  <c r="AH278" i="1" s="1"/>
  <c r="AH277" i="1"/>
  <c r="AD277" i="1"/>
  <c r="AE277" i="1" s="1"/>
  <c r="AH276" i="1"/>
  <c r="AE276" i="1"/>
  <c r="AD276" i="1"/>
  <c r="AH275" i="1"/>
  <c r="AD275" i="1"/>
  <c r="AE275" i="1" s="1"/>
  <c r="AE274" i="1"/>
  <c r="AD274" i="1"/>
  <c r="AH274" i="1" s="1"/>
  <c r="AD273" i="1"/>
  <c r="AD272" i="1"/>
  <c r="AH272" i="1" s="1"/>
  <c r="AH271" i="1"/>
  <c r="AD271" i="1"/>
  <c r="AE271" i="1" s="1"/>
  <c r="AE270" i="1"/>
  <c r="AD270" i="1"/>
  <c r="AH270" i="1" s="1"/>
  <c r="AH269" i="1"/>
  <c r="AD269" i="1"/>
  <c r="AE269" i="1" s="1"/>
  <c r="AH268" i="1"/>
  <c r="AE268" i="1"/>
  <c r="AD268" i="1"/>
  <c r="AH267" i="1"/>
  <c r="AD267" i="1"/>
  <c r="AE267" i="1" s="1"/>
  <c r="AH266" i="1"/>
  <c r="AE266" i="1"/>
  <c r="AD266" i="1"/>
  <c r="AH265" i="1"/>
  <c r="AD265" i="1"/>
  <c r="AE265" i="1" s="1"/>
  <c r="AH264" i="1"/>
  <c r="AD264" i="1"/>
  <c r="AE264" i="1" s="1"/>
  <c r="AH263" i="1"/>
  <c r="AE263" i="1"/>
  <c r="AD263" i="1"/>
  <c r="AE262" i="1"/>
  <c r="AD262" i="1"/>
  <c r="AH262" i="1" s="1"/>
  <c r="AD261" i="1"/>
  <c r="AH260" i="1"/>
  <c r="AD260" i="1"/>
  <c r="AE260" i="1" s="1"/>
  <c r="AH259" i="1"/>
  <c r="AE259" i="1"/>
  <c r="AD259" i="1"/>
  <c r="AE258" i="1"/>
  <c r="AD258" i="1"/>
  <c r="AH258" i="1" s="1"/>
  <c r="AD257" i="1"/>
  <c r="AH256" i="1"/>
  <c r="AD256" i="1"/>
  <c r="AE256" i="1" s="1"/>
  <c r="AH255" i="1"/>
  <c r="AE255" i="1"/>
  <c r="AD255" i="1"/>
  <c r="AH254" i="1"/>
  <c r="AD254" i="1"/>
  <c r="AE254" i="1" s="1"/>
  <c r="AD253" i="1"/>
  <c r="AH252" i="1"/>
  <c r="AD252" i="1"/>
  <c r="AE252" i="1" s="1"/>
  <c r="AH251" i="1"/>
  <c r="AE251" i="1"/>
  <c r="AD251" i="1"/>
  <c r="AH250" i="1"/>
  <c r="AD250" i="1"/>
  <c r="AE250" i="1" s="1"/>
  <c r="AD249" i="1"/>
  <c r="AH248" i="1"/>
  <c r="AD248" i="1"/>
  <c r="AE248" i="1" s="1"/>
  <c r="AH247" i="1"/>
  <c r="AE247" i="1"/>
  <c r="AD247" i="1"/>
  <c r="AH246" i="1"/>
  <c r="AE246" i="1"/>
  <c r="AD246" i="1"/>
  <c r="AD245" i="1"/>
  <c r="AH244" i="1"/>
  <c r="AD244" i="1"/>
  <c r="AE244" i="1" s="1"/>
  <c r="AH243" i="1"/>
  <c r="AE243" i="1"/>
  <c r="AD243" i="1"/>
  <c r="AH242" i="1"/>
  <c r="AE242" i="1"/>
  <c r="AD242" i="1"/>
  <c r="AH241" i="1"/>
  <c r="AD241" i="1"/>
  <c r="AE241" i="1" s="1"/>
  <c r="AH240" i="1"/>
  <c r="AD240" i="1"/>
  <c r="AE240" i="1" s="1"/>
  <c r="AH239" i="1"/>
  <c r="AE239" i="1"/>
  <c r="AD239" i="1"/>
  <c r="AD238" i="1"/>
  <c r="AH238" i="1" s="1"/>
  <c r="AH237" i="1"/>
  <c r="AD237" i="1"/>
  <c r="AE237" i="1" s="1"/>
  <c r="AH236" i="1"/>
  <c r="AD236" i="1"/>
  <c r="AE236" i="1" s="1"/>
  <c r="AH235" i="1"/>
  <c r="AE235" i="1"/>
  <c r="AD235" i="1"/>
  <c r="AH234" i="1"/>
  <c r="AE234" i="1"/>
  <c r="AD234" i="1"/>
  <c r="AD233" i="1"/>
  <c r="AH232" i="1"/>
  <c r="AD232" i="1"/>
  <c r="AE232" i="1" s="1"/>
  <c r="AH231" i="1"/>
  <c r="AE231" i="1"/>
  <c r="AD231" i="1"/>
  <c r="AE230" i="1"/>
  <c r="AD230" i="1"/>
  <c r="AH230" i="1" s="1"/>
  <c r="AD229" i="1"/>
  <c r="AH228" i="1"/>
  <c r="AD228" i="1"/>
  <c r="AE228" i="1" s="1"/>
  <c r="AH227" i="1"/>
  <c r="AE227" i="1"/>
  <c r="AD227" i="1"/>
  <c r="AE226" i="1"/>
  <c r="AD226" i="1"/>
  <c r="AH226" i="1" s="1"/>
  <c r="AH225" i="1"/>
  <c r="AD225" i="1"/>
  <c r="AE225" i="1" s="1"/>
  <c r="AH224" i="1"/>
  <c r="AD224" i="1"/>
  <c r="AE224" i="1" s="1"/>
  <c r="AH223" i="1"/>
  <c r="AE223" i="1"/>
  <c r="AD223" i="1"/>
  <c r="AE222" i="1"/>
  <c r="AD222" i="1"/>
  <c r="AH222" i="1" s="1"/>
  <c r="AD221" i="1"/>
  <c r="AH220" i="1"/>
  <c r="AD220" i="1"/>
  <c r="AE220" i="1" s="1"/>
  <c r="AH219" i="1"/>
  <c r="AE219" i="1"/>
  <c r="AD219" i="1"/>
  <c r="AE218" i="1"/>
  <c r="AD218" i="1"/>
  <c r="AH218" i="1" s="1"/>
  <c r="AD217" i="1"/>
  <c r="AH216" i="1"/>
  <c r="AD216" i="1"/>
  <c r="AE216" i="1" s="1"/>
  <c r="AH215" i="1"/>
  <c r="AE215" i="1"/>
  <c r="AD215" i="1"/>
  <c r="AH214" i="1"/>
  <c r="AD214" i="1"/>
  <c r="AE214" i="1" s="1"/>
  <c r="AD213" i="1"/>
  <c r="AH212" i="1"/>
  <c r="AD212" i="1"/>
  <c r="AE212" i="1" s="1"/>
  <c r="AH211" i="1"/>
  <c r="AE211" i="1"/>
  <c r="AD211" i="1"/>
  <c r="AD210" i="1"/>
  <c r="AH210" i="1" s="1"/>
  <c r="AH209" i="1"/>
  <c r="AD209" i="1"/>
  <c r="AE209" i="1" s="1"/>
  <c r="AH208" i="1"/>
  <c r="AD208" i="1"/>
  <c r="AE208" i="1" s="1"/>
  <c r="AH207" i="1"/>
  <c r="AE207" i="1"/>
  <c r="AD207" i="1"/>
  <c r="AD206" i="1"/>
  <c r="AH206" i="1" s="1"/>
  <c r="AD205" i="1"/>
  <c r="AH204" i="1"/>
  <c r="AD204" i="1"/>
  <c r="AE204" i="1" s="1"/>
  <c r="AH203" i="1"/>
  <c r="AE203" i="1"/>
  <c r="AD203" i="1"/>
  <c r="AH202" i="1"/>
  <c r="AE202" i="1"/>
  <c r="AD202" i="1"/>
  <c r="AH201" i="1"/>
  <c r="AD201" i="1"/>
  <c r="AE201" i="1" s="1"/>
  <c r="AH200" i="1"/>
  <c r="AD200" i="1"/>
  <c r="AE200" i="1" s="1"/>
  <c r="AH199" i="1"/>
  <c r="AE199" i="1"/>
  <c r="AD199" i="1"/>
  <c r="AE198" i="1"/>
  <c r="AD198" i="1"/>
  <c r="AH198" i="1" s="1"/>
  <c r="AH197" i="1"/>
  <c r="AD197" i="1"/>
  <c r="AE197" i="1" s="1"/>
  <c r="AH196" i="1"/>
  <c r="AE196" i="1"/>
  <c r="AD196" i="1"/>
  <c r="AH195" i="1"/>
  <c r="AE195" i="1"/>
  <c r="AD195" i="1"/>
  <c r="AD194" i="1"/>
  <c r="AH194" i="1" s="1"/>
  <c r="AD193" i="1"/>
  <c r="AH192" i="1"/>
  <c r="AE192" i="1"/>
  <c r="AD192" i="1"/>
  <c r="AH191" i="1"/>
  <c r="AE191" i="1"/>
  <c r="AD191" i="1"/>
  <c r="AE190" i="1"/>
  <c r="AD190" i="1"/>
  <c r="AH190" i="1" s="1"/>
  <c r="AH189" i="1"/>
  <c r="AD189" i="1"/>
  <c r="AE189" i="1" s="1"/>
  <c r="AH188" i="1"/>
  <c r="AE188" i="1"/>
  <c r="AD188" i="1"/>
  <c r="AH187" i="1"/>
  <c r="AE187" i="1"/>
  <c r="AD187" i="1"/>
  <c r="AD186" i="1"/>
  <c r="AH186" i="1" s="1"/>
  <c r="AD185" i="1"/>
  <c r="AH184" i="1"/>
  <c r="AE184" i="1"/>
  <c r="AD184" i="1"/>
  <c r="AH183" i="1"/>
  <c r="AE183" i="1"/>
  <c r="AD183" i="1"/>
  <c r="AD182" i="1"/>
  <c r="AH182" i="1" s="1"/>
  <c r="AD181" i="1"/>
  <c r="AH180" i="1"/>
  <c r="AE180" i="1"/>
  <c r="AD180" i="1"/>
  <c r="AH179" i="1"/>
  <c r="AE179" i="1"/>
  <c r="AD179" i="1"/>
  <c r="AE178" i="1"/>
  <c r="AD178" i="1"/>
  <c r="AH178" i="1" s="1"/>
  <c r="AD177" i="1"/>
  <c r="AH176" i="1"/>
  <c r="AE176" i="1"/>
  <c r="AD176" i="1"/>
  <c r="AH175" i="1"/>
  <c r="AE175" i="1"/>
  <c r="AD175" i="1"/>
  <c r="AE174" i="1"/>
  <c r="AD174" i="1"/>
  <c r="AH174" i="1" s="1"/>
  <c r="AD173" i="1"/>
  <c r="AH172" i="1"/>
  <c r="AE172" i="1"/>
  <c r="AD172" i="1"/>
  <c r="AH171" i="1"/>
  <c r="AE171" i="1"/>
  <c r="AD171" i="1"/>
  <c r="AH170" i="1"/>
  <c r="AD170" i="1"/>
  <c r="AE170" i="1" s="1"/>
  <c r="AD169" i="1"/>
  <c r="AH168" i="1"/>
  <c r="AE168" i="1"/>
  <c r="AD168" i="1"/>
  <c r="AH167" i="1"/>
  <c r="AE167" i="1"/>
  <c r="AD167" i="1"/>
  <c r="AE166" i="1"/>
  <c r="AD166" i="1"/>
  <c r="AH166" i="1" s="1"/>
  <c r="AH165" i="1"/>
  <c r="AD165" i="1"/>
  <c r="AE165" i="1" s="1"/>
  <c r="AH164" i="1"/>
  <c r="AE164" i="1"/>
  <c r="AD164" i="1"/>
  <c r="AH163" i="1"/>
  <c r="AE163" i="1"/>
  <c r="AD163" i="1"/>
  <c r="AD162" i="1"/>
  <c r="AH162" i="1" s="1"/>
  <c r="AD161" i="1"/>
  <c r="AH160" i="1"/>
  <c r="AE160" i="1"/>
  <c r="AD160" i="1"/>
  <c r="AH159" i="1"/>
  <c r="AE159" i="1"/>
  <c r="AD159" i="1"/>
  <c r="AD158" i="1"/>
  <c r="AH158" i="1" s="1"/>
  <c r="AH157" i="1"/>
  <c r="AD157" i="1"/>
  <c r="AE157" i="1" s="1"/>
  <c r="AH156" i="1"/>
  <c r="AE156" i="1"/>
  <c r="AD156" i="1"/>
  <c r="AH155" i="1"/>
  <c r="AE155" i="1"/>
  <c r="AD155" i="1"/>
  <c r="AE154" i="1"/>
  <c r="AD154" i="1"/>
  <c r="AH154" i="1" s="1"/>
  <c r="AD153" i="1"/>
  <c r="AH152" i="1"/>
  <c r="AE152" i="1"/>
  <c r="AD152" i="1"/>
  <c r="AH151" i="1"/>
  <c r="AE151" i="1"/>
  <c r="AD151" i="1"/>
  <c r="AD150" i="1"/>
  <c r="AH150" i="1" s="1"/>
  <c r="AH149" i="1"/>
  <c r="AD149" i="1"/>
  <c r="AE149" i="1" s="1"/>
  <c r="AH148" i="1"/>
  <c r="AE148" i="1"/>
  <c r="AD148" i="1"/>
  <c r="AH147" i="1"/>
  <c r="AE147" i="1"/>
  <c r="AD147" i="1"/>
  <c r="AE146" i="1"/>
  <c r="AD146" i="1"/>
  <c r="AH146" i="1" s="1"/>
  <c r="AD145" i="1"/>
  <c r="AH144" i="1"/>
  <c r="AE144" i="1"/>
  <c r="AD144" i="1"/>
  <c r="AH143" i="1"/>
  <c r="AE143" i="1"/>
  <c r="AD143" i="1"/>
  <c r="AE142" i="1"/>
  <c r="AD142" i="1"/>
  <c r="AH142" i="1" s="1"/>
  <c r="AH141" i="1"/>
  <c r="AD141" i="1"/>
  <c r="AE141" i="1" s="1"/>
  <c r="AH140" i="1"/>
  <c r="AE140" i="1"/>
  <c r="AD140" i="1"/>
  <c r="AH139" i="1"/>
  <c r="AE139" i="1"/>
  <c r="AD139" i="1"/>
  <c r="AH138" i="1"/>
  <c r="AE138" i="1"/>
  <c r="AD138" i="1"/>
  <c r="AD137" i="1"/>
  <c r="AH136" i="1"/>
  <c r="AE136" i="1"/>
  <c r="AD136" i="1"/>
  <c r="AH135" i="1"/>
  <c r="AE135" i="1"/>
  <c r="AD135" i="1"/>
  <c r="AE134" i="1"/>
  <c r="AD134" i="1"/>
  <c r="AH134" i="1" s="1"/>
  <c r="AH133" i="1"/>
  <c r="AD133" i="1"/>
  <c r="AE133" i="1" s="1"/>
  <c r="AH132" i="1"/>
  <c r="AE132" i="1"/>
  <c r="AD132" i="1"/>
  <c r="AH131" i="1"/>
  <c r="AE131" i="1"/>
  <c r="AD131" i="1"/>
  <c r="AD130" i="1"/>
  <c r="AH130" i="1" s="1"/>
  <c r="AH129" i="1"/>
  <c r="AD129" i="1"/>
  <c r="AE129" i="1" s="1"/>
  <c r="AH128" i="1"/>
  <c r="AE128" i="1"/>
  <c r="AD128" i="1"/>
  <c r="AH127" i="1"/>
  <c r="AE127" i="1"/>
  <c r="AD127" i="1"/>
  <c r="AE126" i="1"/>
  <c r="AD126" i="1"/>
  <c r="AH126" i="1" s="1"/>
  <c r="AH125" i="1"/>
  <c r="AD125" i="1"/>
  <c r="AE125" i="1" s="1"/>
  <c r="AH124" i="1"/>
  <c r="AE124" i="1"/>
  <c r="AD124" i="1"/>
  <c r="AH123" i="1"/>
  <c r="AE123" i="1"/>
  <c r="AD123" i="1"/>
  <c r="AH122" i="1"/>
  <c r="AE122" i="1"/>
  <c r="AD122" i="1"/>
  <c r="AH121" i="1"/>
  <c r="AD121" i="1"/>
  <c r="AE121" i="1" s="1"/>
  <c r="AH120" i="1"/>
  <c r="AE120" i="1"/>
  <c r="AD120" i="1"/>
  <c r="AH119" i="1"/>
  <c r="AE119" i="1"/>
  <c r="AD119" i="1"/>
  <c r="AH118" i="1"/>
  <c r="AD118" i="1"/>
  <c r="AE118" i="1" s="1"/>
  <c r="AH117" i="1"/>
  <c r="AD117" i="1"/>
  <c r="AE117" i="1" s="1"/>
  <c r="AH116" i="1"/>
  <c r="AE116" i="1"/>
  <c r="AD116" i="1"/>
  <c r="AH115" i="1"/>
  <c r="AE115" i="1"/>
  <c r="AD115" i="1"/>
  <c r="AE114" i="1"/>
  <c r="AD114" i="1"/>
  <c r="AH114" i="1" s="1"/>
  <c r="AH113" i="1"/>
  <c r="AD113" i="1"/>
  <c r="AE113" i="1" s="1"/>
  <c r="AH112" i="1"/>
  <c r="AE112" i="1"/>
  <c r="AD112" i="1"/>
  <c r="AH111" i="1"/>
  <c r="AE111" i="1"/>
  <c r="AD111" i="1"/>
  <c r="AD110" i="1"/>
  <c r="AH110" i="1" s="1"/>
  <c r="AD109" i="1"/>
  <c r="AH108" i="1"/>
  <c r="AE108" i="1"/>
  <c r="AD108" i="1"/>
  <c r="AH107" i="1"/>
  <c r="AE107" i="1"/>
  <c r="AD107" i="1"/>
  <c r="AE106" i="1"/>
  <c r="AD106" i="1"/>
  <c r="AH106" i="1" s="1"/>
  <c r="AD105" i="1"/>
  <c r="AE105" i="1" s="1"/>
  <c r="AH104" i="1"/>
  <c r="AE104" i="1"/>
  <c r="AD104" i="1"/>
  <c r="AE103" i="1"/>
  <c r="AD103" i="1"/>
  <c r="AH103" i="1" s="1"/>
  <c r="AD102" i="1"/>
  <c r="AH102" i="1" s="1"/>
  <c r="AH101" i="1"/>
  <c r="AD101" i="1"/>
  <c r="AE101" i="1" s="1"/>
  <c r="AH100" i="1"/>
  <c r="AE100" i="1"/>
  <c r="AD100" i="1"/>
  <c r="AH99" i="1"/>
  <c r="AD99" i="1"/>
  <c r="AE99" i="1" s="1"/>
  <c r="AE98" i="1"/>
  <c r="AD98" i="1"/>
  <c r="AH98" i="1" s="1"/>
  <c r="AD97" i="1"/>
  <c r="AE97" i="1" s="1"/>
  <c r="AH96" i="1"/>
  <c r="AE96" i="1"/>
  <c r="AD96" i="1"/>
  <c r="AE95" i="1"/>
  <c r="AD95" i="1"/>
  <c r="AH95" i="1" s="1"/>
  <c r="AD94" i="1"/>
  <c r="AH94" i="1" s="1"/>
  <c r="AH93" i="1"/>
  <c r="AD93" i="1"/>
  <c r="AE93" i="1" s="1"/>
  <c r="AH92" i="1"/>
  <c r="AE92" i="1"/>
  <c r="AD92" i="1"/>
  <c r="AH91" i="1"/>
  <c r="AD91" i="1"/>
  <c r="AE91" i="1" s="1"/>
  <c r="AH90" i="1"/>
  <c r="AE90" i="1"/>
  <c r="AD90" i="1"/>
  <c r="AH89" i="1"/>
  <c r="AD89" i="1"/>
  <c r="AE89" i="1" s="1"/>
  <c r="AH88" i="1"/>
  <c r="AE88" i="1"/>
  <c r="AD88" i="1"/>
  <c r="AH87" i="1"/>
  <c r="AE87" i="1"/>
  <c r="AD87" i="1"/>
  <c r="AD86" i="1"/>
  <c r="AH86" i="1" s="1"/>
  <c r="AH85" i="1"/>
  <c r="AD85" i="1"/>
  <c r="AE85" i="1" s="1"/>
  <c r="AH84" i="1"/>
  <c r="AE84" i="1"/>
  <c r="AD84" i="1"/>
  <c r="AD83" i="1"/>
  <c r="AH83" i="1" s="1"/>
  <c r="AE82" i="1"/>
  <c r="AD82" i="1"/>
  <c r="AH82" i="1" s="1"/>
  <c r="AD81" i="1"/>
  <c r="AE81" i="1" s="1"/>
  <c r="AH80" i="1"/>
  <c r="AE80" i="1"/>
  <c r="AD80" i="1"/>
  <c r="AH79" i="1"/>
  <c r="AE79" i="1"/>
  <c r="AD79" i="1"/>
  <c r="AH78" i="1"/>
  <c r="AE78" i="1"/>
  <c r="AD78" i="1"/>
  <c r="AD77" i="1"/>
  <c r="AE77" i="1" s="1"/>
  <c r="AH76" i="1"/>
  <c r="AE76" i="1"/>
  <c r="AD76" i="1"/>
  <c r="AH75" i="1"/>
  <c r="AE75" i="1"/>
  <c r="AD75" i="1"/>
  <c r="AD74" i="1"/>
  <c r="AH74" i="1" s="1"/>
  <c r="AH73" i="1"/>
  <c r="AE73" i="1"/>
  <c r="AD73" i="1"/>
  <c r="AE72" i="1"/>
  <c r="AD72" i="1"/>
  <c r="AH72" i="1" s="1"/>
  <c r="AH71" i="1"/>
  <c r="AD71" i="1"/>
  <c r="AE71" i="1" s="1"/>
  <c r="AH70" i="1"/>
  <c r="AD70" i="1"/>
  <c r="AE70" i="1" s="1"/>
  <c r="AH69" i="1"/>
  <c r="AE69" i="1"/>
  <c r="AD69" i="1"/>
  <c r="AH68" i="1"/>
  <c r="AE68" i="1"/>
  <c r="AD68" i="1"/>
  <c r="AH67" i="1"/>
  <c r="AD67" i="1"/>
  <c r="AE67" i="1" s="1"/>
  <c r="AH66" i="1"/>
  <c r="AD66" i="1"/>
  <c r="AE66" i="1" s="1"/>
  <c r="AH65" i="1"/>
  <c r="AE65" i="1"/>
  <c r="AD65" i="1"/>
  <c r="AH64" i="1"/>
  <c r="AE64" i="1"/>
  <c r="AD64" i="1"/>
  <c r="AH63" i="1"/>
  <c r="AD63" i="1"/>
  <c r="AE63" i="1" s="1"/>
  <c r="AH62" i="1"/>
  <c r="AD62" i="1"/>
  <c r="AE62" i="1" s="1"/>
  <c r="AH61" i="1"/>
  <c r="AE61" i="1"/>
  <c r="AD61" i="1"/>
  <c r="AE60" i="1"/>
  <c r="AD60" i="1"/>
  <c r="AH60" i="1" s="1"/>
  <c r="AD59" i="1"/>
  <c r="AH59" i="1" s="1"/>
  <c r="AH58" i="1"/>
  <c r="AD58" i="1"/>
  <c r="AE58" i="1" s="1"/>
  <c r="AH57" i="1"/>
  <c r="AE57" i="1"/>
  <c r="AD57" i="1"/>
  <c r="AH56" i="1"/>
  <c r="AE56" i="1"/>
  <c r="AD56" i="1"/>
  <c r="AD55" i="1"/>
  <c r="AH55" i="1" s="1"/>
  <c r="AH54" i="1"/>
  <c r="AD54" i="1"/>
  <c r="AE54" i="1" s="1"/>
  <c r="AH53" i="1"/>
  <c r="AE53" i="1"/>
  <c r="AD53" i="1"/>
  <c r="AE52" i="1"/>
  <c r="AD52" i="1"/>
  <c r="AH52" i="1" s="1"/>
  <c r="AH51" i="1"/>
  <c r="AD51" i="1"/>
  <c r="AE51" i="1" s="1"/>
  <c r="AH50" i="1"/>
  <c r="AD50" i="1"/>
  <c r="AE50" i="1" s="1"/>
  <c r="AH49" i="1"/>
  <c r="AE49" i="1"/>
  <c r="AD49" i="1"/>
  <c r="AH48" i="1"/>
  <c r="AE48" i="1"/>
  <c r="AD48" i="1"/>
  <c r="AD47" i="1"/>
  <c r="AH47" i="1" s="1"/>
  <c r="AH46" i="1"/>
  <c r="AD46" i="1"/>
  <c r="AE46" i="1" s="1"/>
  <c r="AH45" i="1"/>
  <c r="AE45" i="1"/>
  <c r="AD45" i="1"/>
  <c r="AE44" i="1"/>
  <c r="AD44" i="1"/>
  <c r="AH44" i="1" s="1"/>
  <c r="AH43" i="1"/>
  <c r="AD43" i="1"/>
  <c r="AE43" i="1" s="1"/>
  <c r="AH42" i="1"/>
  <c r="AD42" i="1"/>
  <c r="AE42" i="1" s="1"/>
  <c r="AH41" i="1"/>
  <c r="AE41" i="1"/>
  <c r="AD41" i="1"/>
  <c r="AE40" i="1"/>
  <c r="AD40" i="1"/>
  <c r="AH40" i="1" s="1"/>
  <c r="AD39" i="1"/>
  <c r="AH39" i="1" s="1"/>
  <c r="AH38" i="1"/>
  <c r="AD38" i="1"/>
  <c r="AE38" i="1" s="1"/>
  <c r="AH37" i="1"/>
  <c r="AE37" i="1"/>
  <c r="AD37" i="1"/>
  <c r="AE36" i="1"/>
  <c r="AD36" i="1"/>
  <c r="AH36" i="1" s="1"/>
  <c r="AD35" i="1"/>
  <c r="AH35" i="1" s="1"/>
  <c r="AH34" i="1"/>
  <c r="AD34" i="1"/>
  <c r="AE34" i="1" s="1"/>
  <c r="AH33" i="1"/>
  <c r="AE33" i="1"/>
  <c r="AD33" i="1"/>
  <c r="AE32" i="1"/>
  <c r="AD32" i="1"/>
  <c r="AH32" i="1" s="1"/>
  <c r="AH31" i="1"/>
  <c r="AD31" i="1"/>
  <c r="AE31" i="1" s="1"/>
  <c r="AH30" i="1"/>
  <c r="AD30" i="1"/>
  <c r="AE30" i="1" s="1"/>
  <c r="AH29" i="1"/>
  <c r="AE29" i="1"/>
  <c r="AD29" i="1"/>
  <c r="AH28" i="1"/>
  <c r="AE28" i="1"/>
  <c r="AD28" i="1"/>
  <c r="AD27" i="1"/>
  <c r="AH27" i="1" s="1"/>
  <c r="AH26" i="1"/>
  <c r="AD26" i="1"/>
  <c r="AE26" i="1" s="1"/>
  <c r="AH25" i="1"/>
  <c r="AE25" i="1"/>
  <c r="AD25" i="1"/>
  <c r="AH24" i="1"/>
  <c r="AE24" i="1"/>
  <c r="AD24" i="1"/>
  <c r="AD23" i="1"/>
  <c r="AH23" i="1" s="1"/>
  <c r="AH22" i="1"/>
  <c r="AD22" i="1"/>
  <c r="AE22" i="1" s="1"/>
  <c r="AH21" i="1"/>
  <c r="AE21" i="1"/>
  <c r="AD21" i="1"/>
  <c r="AH20" i="1"/>
  <c r="AE20" i="1"/>
  <c r="AD20" i="1"/>
  <c r="AD19" i="1"/>
  <c r="AH19" i="1" s="1"/>
  <c r="AH18" i="1"/>
  <c r="AD18" i="1"/>
  <c r="AE18" i="1" s="1"/>
  <c r="AH17" i="1"/>
  <c r="AE17" i="1"/>
  <c r="AD17" i="1"/>
  <c r="AE16" i="1"/>
  <c r="AD16" i="1"/>
  <c r="AH16" i="1" s="1"/>
  <c r="AH15" i="1"/>
  <c r="AD15" i="1"/>
  <c r="AE15" i="1" s="1"/>
  <c r="AH14" i="1"/>
  <c r="AD14" i="1"/>
  <c r="AE14" i="1" s="1"/>
  <c r="AH13" i="1"/>
  <c r="AE13" i="1"/>
  <c r="AD13" i="1"/>
  <c r="AE12" i="1"/>
  <c r="AD12" i="1"/>
  <c r="AH12" i="1" s="1"/>
  <c r="AH11" i="1"/>
  <c r="AD11" i="1"/>
  <c r="AE11" i="1" s="1"/>
  <c r="AH10" i="1"/>
  <c r="AD10" i="1"/>
  <c r="AE10" i="1" s="1"/>
  <c r="AH185" i="1" l="1"/>
  <c r="AE185" i="1"/>
  <c r="AH297" i="1"/>
  <c r="AE297" i="1"/>
  <c r="AH309" i="1"/>
  <c r="AE309" i="1"/>
  <c r="AH325" i="1"/>
  <c r="AE325" i="1"/>
  <c r="AH345" i="1"/>
  <c r="AE345" i="1"/>
  <c r="AH353" i="1"/>
  <c r="AE353" i="1"/>
  <c r="AH365" i="1"/>
  <c r="AE365" i="1"/>
  <c r="AH405" i="1"/>
  <c r="AE405" i="1"/>
  <c r="AH413" i="1"/>
  <c r="AE413" i="1"/>
  <c r="AH429" i="1"/>
  <c r="AE429" i="1"/>
  <c r="AH433" i="1"/>
  <c r="AE433" i="1"/>
  <c r="AH437" i="1"/>
  <c r="AE437" i="1"/>
  <c r="AH441" i="1"/>
  <c r="AE441" i="1"/>
  <c r="AE27" i="1"/>
  <c r="AE47" i="1"/>
  <c r="AE59" i="1"/>
  <c r="AH81" i="1"/>
  <c r="AE83" i="1"/>
  <c r="AE86" i="1"/>
  <c r="AH173" i="1"/>
  <c r="AE173" i="1"/>
  <c r="AE182" i="1"/>
  <c r="AE194" i="1"/>
  <c r="AE206" i="1"/>
  <c r="AH217" i="1"/>
  <c r="AE217" i="1"/>
  <c r="AH221" i="1"/>
  <c r="AE221" i="1"/>
  <c r="AH257" i="1"/>
  <c r="AE257" i="1"/>
  <c r="AH261" i="1"/>
  <c r="AE261" i="1"/>
  <c r="AH281" i="1"/>
  <c r="AE281" i="1"/>
  <c r="AH317" i="1"/>
  <c r="AE317" i="1"/>
  <c r="AH341" i="1"/>
  <c r="AE341" i="1"/>
  <c r="AH357" i="1"/>
  <c r="AE357" i="1"/>
  <c r="AH421" i="1"/>
  <c r="AE421" i="1"/>
  <c r="AH425" i="1"/>
  <c r="AE425" i="1"/>
  <c r="AH253" i="1"/>
  <c r="AE253" i="1"/>
  <c r="AH305" i="1"/>
  <c r="AE305" i="1"/>
  <c r="AH373" i="1"/>
  <c r="AE373" i="1"/>
  <c r="AH381" i="1"/>
  <c r="AE381" i="1"/>
  <c r="AH389" i="1"/>
  <c r="AE389" i="1"/>
  <c r="AH397" i="1"/>
  <c r="AE397" i="1"/>
  <c r="AH445" i="1"/>
  <c r="AE445" i="1"/>
  <c r="AE19" i="1"/>
  <c r="AE23" i="1"/>
  <c r="AE35" i="1"/>
  <c r="AE39" i="1"/>
  <c r="AE55" i="1"/>
  <c r="AE110" i="1"/>
  <c r="AE130" i="1"/>
  <c r="AH153" i="1"/>
  <c r="AE153" i="1"/>
  <c r="AE158" i="1"/>
  <c r="AE74" i="1"/>
  <c r="AH77" i="1"/>
  <c r="AE94" i="1"/>
  <c r="AH97" i="1"/>
  <c r="AE102" i="1"/>
  <c r="AH105" i="1"/>
  <c r="AH137" i="1"/>
  <c r="AE137" i="1"/>
  <c r="AH145" i="1"/>
  <c r="AE145" i="1"/>
  <c r="AE150" i="1"/>
  <c r="AE162" i="1"/>
  <c r="AH177" i="1"/>
  <c r="AE177" i="1"/>
  <c r="AE186" i="1"/>
  <c r="AE210" i="1"/>
  <c r="AH229" i="1"/>
  <c r="AE229" i="1"/>
  <c r="AH233" i="1"/>
  <c r="AE233" i="1"/>
  <c r="AE238" i="1"/>
  <c r="AH245" i="1"/>
  <c r="AE245" i="1"/>
  <c r="AH161" i="1"/>
  <c r="AE161" i="1"/>
  <c r="AH213" i="1"/>
  <c r="AE213" i="1"/>
  <c r="AH109" i="1"/>
  <c r="AE109" i="1"/>
  <c r="AH169" i="1"/>
  <c r="AE169" i="1"/>
  <c r="AH181" i="1"/>
  <c r="AE181" i="1"/>
  <c r="AH193" i="1"/>
  <c r="AE193" i="1"/>
  <c r="AH205" i="1"/>
  <c r="AE205" i="1"/>
  <c r="AH249" i="1"/>
  <c r="AE249" i="1"/>
  <c r="AH273" i="1"/>
  <c r="AE273" i="1"/>
  <c r="AH293" i="1"/>
  <c r="AE293" i="1"/>
  <c r="AH301" i="1"/>
  <c r="AE301" i="1"/>
  <c r="AH369" i="1"/>
  <c r="AE369" i="1"/>
  <c r="AH377" i="1"/>
  <c r="AE377" i="1"/>
  <c r="AH385" i="1"/>
  <c r="AE385" i="1"/>
  <c r="AH393" i="1"/>
  <c r="AE393" i="1"/>
  <c r="AH401" i="1"/>
  <c r="AE401" i="1"/>
  <c r="AH409" i="1"/>
  <c r="AE409" i="1"/>
  <c r="AH417" i="1"/>
  <c r="AE417" i="1"/>
  <c r="AH285" i="1"/>
  <c r="AE285" i="1"/>
  <c r="AH313" i="1"/>
  <c r="AE313" i="1"/>
  <c r="AH349" i="1"/>
  <c r="AE349" i="1"/>
  <c r="AE272" i="1"/>
  <c r="AE280" i="1"/>
  <c r="AE284" i="1"/>
  <c r="AE296" i="1"/>
  <c r="AE300" i="1"/>
  <c r="AE304" i="1"/>
  <c r="AE316" i="1"/>
  <c r="AE324" i="1"/>
  <c r="AE332" i="1"/>
  <c r="AE336" i="1"/>
  <c r="AE340" i="1"/>
  <c r="AE344" i="1"/>
  <c r="AE364" i="1"/>
  <c r="AE368" i="1"/>
  <c r="AE372" i="1"/>
  <c r="AE376" i="1"/>
  <c r="AE380" i="1"/>
  <c r="AE384" i="1"/>
  <c r="AE388" i="1"/>
  <c r="AE392" i="1"/>
  <c r="AE396" i="1"/>
  <c r="AE400" i="1"/>
  <c r="AE404" i="1"/>
  <c r="AE408" i="1"/>
  <c r="AE412" i="1"/>
  <c r="AE416" i="1"/>
  <c r="U77" i="1" l="1"/>
  <c r="V77" i="1" s="1"/>
  <c r="U76" i="1"/>
  <c r="V76" i="1" s="1"/>
  <c r="U75" i="1"/>
  <c r="V75" i="1" s="1"/>
  <c r="U74" i="1"/>
  <c r="V74" i="1" s="1"/>
  <c r="U73" i="1"/>
  <c r="V73" i="1" s="1"/>
  <c r="U72" i="1"/>
  <c r="V72" i="1" s="1"/>
  <c r="U71" i="1"/>
  <c r="V71" i="1" s="1"/>
  <c r="U70" i="1"/>
  <c r="V70" i="1" s="1"/>
  <c r="U69" i="1"/>
  <c r="V69" i="1" s="1"/>
  <c r="U68" i="1"/>
  <c r="V68" i="1" s="1"/>
  <c r="U67" i="1"/>
  <c r="V67" i="1" s="1"/>
  <c r="U66" i="1"/>
  <c r="V66" i="1" s="1"/>
  <c r="U65" i="1"/>
  <c r="V65" i="1" s="1"/>
  <c r="U64" i="1"/>
  <c r="V64" i="1" s="1"/>
  <c r="U63" i="1"/>
  <c r="V63" i="1" s="1"/>
  <c r="U62" i="1"/>
  <c r="V62" i="1" s="1"/>
  <c r="U61" i="1"/>
  <c r="V61" i="1" s="1"/>
  <c r="U60" i="1"/>
  <c r="V60" i="1" s="1"/>
  <c r="U59" i="1"/>
  <c r="V59" i="1" s="1"/>
  <c r="U58" i="1"/>
  <c r="V58" i="1" s="1"/>
  <c r="U57" i="1"/>
  <c r="V57" i="1" s="1"/>
  <c r="U56" i="1"/>
  <c r="V56" i="1" s="1"/>
  <c r="U55" i="1"/>
  <c r="V55" i="1" s="1"/>
  <c r="U54" i="1"/>
  <c r="V54" i="1" s="1"/>
  <c r="U53" i="1"/>
  <c r="V53" i="1" s="1"/>
  <c r="U52" i="1"/>
  <c r="V52" i="1" s="1"/>
  <c r="U51" i="1"/>
  <c r="V51" i="1" s="1"/>
  <c r="U50" i="1"/>
  <c r="V50" i="1" s="1"/>
  <c r="U49" i="1"/>
  <c r="V49" i="1" s="1"/>
  <c r="U48" i="1"/>
  <c r="V48" i="1" s="1"/>
  <c r="U47" i="1"/>
  <c r="V47" i="1" s="1"/>
  <c r="U46" i="1"/>
  <c r="V46" i="1" s="1"/>
  <c r="U45" i="1"/>
  <c r="V45" i="1" s="1"/>
  <c r="U44" i="1"/>
  <c r="V44" i="1" s="1"/>
  <c r="U43" i="1"/>
  <c r="V43" i="1" s="1"/>
  <c r="U42" i="1"/>
  <c r="V42" i="1" s="1"/>
  <c r="U41" i="1"/>
  <c r="V41" i="1" s="1"/>
  <c r="U40" i="1"/>
  <c r="V40" i="1" s="1"/>
  <c r="U39" i="1"/>
  <c r="V39" i="1" s="1"/>
  <c r="U38" i="1"/>
  <c r="V38" i="1" s="1"/>
  <c r="U37" i="1"/>
  <c r="V37" i="1" s="1"/>
  <c r="U36" i="1"/>
  <c r="V36" i="1" s="1"/>
  <c r="U35" i="1"/>
  <c r="V35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AT450" i="1" l="1"/>
  <c r="AC450" i="1"/>
  <c r="AX448" i="1"/>
  <c r="AX447" i="1"/>
  <c r="AX446" i="1"/>
  <c r="AX445" i="1"/>
  <c r="AX444" i="1"/>
  <c r="AX443" i="1"/>
  <c r="AX442" i="1"/>
  <c r="AX441" i="1"/>
  <c r="AX440" i="1"/>
  <c r="AX439" i="1"/>
  <c r="AX438" i="1"/>
  <c r="AX437" i="1"/>
  <c r="AX436" i="1"/>
  <c r="AX435" i="1"/>
  <c r="AX434" i="1"/>
  <c r="AX433" i="1"/>
  <c r="AX432" i="1"/>
  <c r="AX431" i="1"/>
  <c r="AX430" i="1"/>
  <c r="AX429" i="1"/>
  <c r="AX428" i="1"/>
  <c r="AX427" i="1"/>
  <c r="AX426" i="1"/>
  <c r="AX425" i="1"/>
  <c r="AX424" i="1"/>
  <c r="AX423" i="1"/>
  <c r="AX422" i="1"/>
  <c r="AX421" i="1"/>
  <c r="AX420" i="1"/>
  <c r="AX419" i="1"/>
  <c r="AX418" i="1"/>
  <c r="AX417" i="1"/>
  <c r="AX416" i="1"/>
  <c r="AX415" i="1"/>
  <c r="AX414" i="1"/>
  <c r="AX413" i="1"/>
  <c r="AX412" i="1"/>
  <c r="AX411" i="1"/>
  <c r="AX410" i="1"/>
  <c r="AX409" i="1"/>
  <c r="AX408" i="1"/>
  <c r="AX407" i="1"/>
  <c r="AX406" i="1"/>
  <c r="AX405" i="1"/>
  <c r="AX404" i="1"/>
  <c r="AX403" i="1"/>
  <c r="AX402" i="1"/>
  <c r="AX401" i="1"/>
  <c r="AX400" i="1"/>
  <c r="AX399" i="1"/>
  <c r="AX398" i="1"/>
  <c r="AX397" i="1"/>
  <c r="AX396" i="1"/>
  <c r="AX395" i="1"/>
  <c r="AX394" i="1"/>
  <c r="AX393" i="1"/>
  <c r="AX392" i="1"/>
  <c r="AX391" i="1"/>
  <c r="AX390" i="1"/>
  <c r="AX389" i="1"/>
  <c r="AX388" i="1"/>
  <c r="AX387" i="1"/>
  <c r="AX386" i="1"/>
  <c r="AX385" i="1"/>
  <c r="AX384" i="1"/>
  <c r="AX383" i="1"/>
  <c r="AX382" i="1"/>
  <c r="AX381" i="1"/>
  <c r="AX380" i="1"/>
  <c r="AX379" i="1"/>
  <c r="AX378" i="1"/>
  <c r="AX377" i="1"/>
  <c r="AX376" i="1"/>
  <c r="AX375" i="1"/>
  <c r="AX374" i="1"/>
  <c r="AX373" i="1"/>
  <c r="AX372" i="1"/>
  <c r="AX371" i="1"/>
  <c r="AX370" i="1"/>
  <c r="AX369" i="1"/>
  <c r="AX368" i="1"/>
  <c r="AX367" i="1"/>
  <c r="AX366" i="1"/>
  <c r="AX365" i="1"/>
  <c r="AX364" i="1"/>
  <c r="AX363" i="1"/>
  <c r="AX362" i="1"/>
  <c r="AX361" i="1"/>
  <c r="AX360" i="1"/>
  <c r="AX359" i="1"/>
  <c r="AX358" i="1"/>
  <c r="AX357" i="1"/>
  <c r="AX356" i="1"/>
  <c r="AX355" i="1"/>
  <c r="AX354" i="1"/>
  <c r="AX353" i="1"/>
  <c r="AX352" i="1"/>
  <c r="AX351" i="1"/>
  <c r="AX350" i="1"/>
  <c r="AX349" i="1"/>
  <c r="AX348" i="1"/>
  <c r="AX347" i="1"/>
  <c r="AX346" i="1"/>
  <c r="AX345" i="1"/>
  <c r="AX344" i="1"/>
  <c r="AX343" i="1"/>
  <c r="AX342" i="1"/>
  <c r="AX341" i="1"/>
  <c r="AX340" i="1"/>
  <c r="AX339" i="1"/>
  <c r="AX338" i="1"/>
  <c r="AX337" i="1"/>
  <c r="AX336" i="1"/>
  <c r="AX335" i="1"/>
  <c r="AX334" i="1"/>
  <c r="AX333" i="1"/>
  <c r="AX332" i="1"/>
  <c r="AX331" i="1"/>
  <c r="AX330" i="1"/>
  <c r="AX329" i="1"/>
  <c r="AX328" i="1"/>
  <c r="AX327" i="1"/>
  <c r="AX326" i="1"/>
  <c r="AX325" i="1"/>
  <c r="AX324" i="1"/>
  <c r="AX323" i="1"/>
  <c r="AX322" i="1"/>
  <c r="AX321" i="1"/>
  <c r="AX320" i="1"/>
  <c r="AX319" i="1"/>
  <c r="AX318" i="1"/>
  <c r="AX317" i="1"/>
  <c r="AX316" i="1"/>
  <c r="AX315" i="1"/>
  <c r="AX314" i="1"/>
  <c r="AX313" i="1"/>
  <c r="AX312" i="1"/>
  <c r="AX311" i="1"/>
  <c r="AX310" i="1"/>
  <c r="AX309" i="1"/>
  <c r="AX308" i="1"/>
  <c r="AX307" i="1"/>
  <c r="AX306" i="1"/>
  <c r="AX305" i="1"/>
  <c r="AX304" i="1"/>
  <c r="AX303" i="1"/>
  <c r="AX302" i="1"/>
  <c r="AX301" i="1"/>
  <c r="AX300" i="1"/>
  <c r="AX299" i="1"/>
  <c r="AX298" i="1"/>
  <c r="AX297" i="1"/>
  <c r="AX296" i="1"/>
  <c r="AX295" i="1"/>
  <c r="AX294" i="1"/>
  <c r="AX293" i="1"/>
  <c r="AX292" i="1"/>
  <c r="AX291" i="1"/>
  <c r="AX290" i="1"/>
  <c r="AX289" i="1"/>
  <c r="AX288" i="1"/>
  <c r="AX287" i="1"/>
  <c r="AX286" i="1"/>
  <c r="AX285" i="1"/>
  <c r="AX284" i="1"/>
  <c r="AX283" i="1"/>
  <c r="AX282" i="1"/>
  <c r="AX281" i="1"/>
  <c r="AX280" i="1"/>
  <c r="AX279" i="1"/>
  <c r="AX278" i="1"/>
  <c r="AX277" i="1"/>
  <c r="AX276" i="1"/>
  <c r="AX275" i="1"/>
  <c r="AX274" i="1"/>
  <c r="AX273" i="1"/>
  <c r="AX272" i="1"/>
  <c r="AX271" i="1"/>
  <c r="AX270" i="1"/>
  <c r="AX269" i="1"/>
  <c r="AX268" i="1"/>
  <c r="AX267" i="1"/>
  <c r="AX266" i="1"/>
  <c r="AX265" i="1"/>
  <c r="AX264" i="1"/>
  <c r="AX263" i="1"/>
  <c r="AX262" i="1"/>
  <c r="AX261" i="1"/>
  <c r="AX260" i="1"/>
  <c r="AX259" i="1"/>
  <c r="AX258" i="1"/>
  <c r="AX257" i="1"/>
  <c r="AX256" i="1"/>
  <c r="AX255" i="1"/>
  <c r="AX254" i="1"/>
  <c r="AX253" i="1"/>
  <c r="AX252" i="1"/>
  <c r="AX251" i="1"/>
  <c r="AX250" i="1"/>
  <c r="AX249" i="1"/>
  <c r="AX248" i="1"/>
  <c r="AX247" i="1"/>
  <c r="AX246" i="1"/>
  <c r="AX245" i="1"/>
  <c r="AX244" i="1"/>
  <c r="AX243" i="1"/>
  <c r="AX242" i="1"/>
  <c r="AX241" i="1"/>
  <c r="AX240" i="1"/>
  <c r="AX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AX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X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X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X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X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X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X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X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X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X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X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X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U448" i="1"/>
  <c r="V448" i="1" s="1"/>
  <c r="U447" i="1"/>
  <c r="V447" i="1" s="1"/>
  <c r="U446" i="1"/>
  <c r="V446" i="1" s="1"/>
  <c r="U445" i="1"/>
  <c r="V445" i="1" s="1"/>
  <c r="U444" i="1"/>
  <c r="V444" i="1" s="1"/>
  <c r="U443" i="1"/>
  <c r="V443" i="1" s="1"/>
  <c r="U442" i="1"/>
  <c r="V442" i="1" s="1"/>
  <c r="U441" i="1"/>
  <c r="V441" i="1" s="1"/>
  <c r="U440" i="1"/>
  <c r="V440" i="1" s="1"/>
  <c r="U439" i="1"/>
  <c r="V439" i="1" s="1"/>
  <c r="U438" i="1"/>
  <c r="V438" i="1" s="1"/>
  <c r="U437" i="1"/>
  <c r="V437" i="1" s="1"/>
  <c r="U436" i="1"/>
  <c r="V436" i="1" s="1"/>
  <c r="U435" i="1"/>
  <c r="V435" i="1" s="1"/>
  <c r="U434" i="1"/>
  <c r="V434" i="1" s="1"/>
  <c r="U433" i="1"/>
  <c r="V433" i="1" s="1"/>
  <c r="U432" i="1"/>
  <c r="V432" i="1" s="1"/>
  <c r="U431" i="1"/>
  <c r="V431" i="1" s="1"/>
  <c r="U430" i="1"/>
  <c r="V430" i="1" s="1"/>
  <c r="U429" i="1"/>
  <c r="V429" i="1" s="1"/>
  <c r="U428" i="1"/>
  <c r="V428" i="1" s="1"/>
  <c r="U427" i="1"/>
  <c r="V427" i="1" s="1"/>
  <c r="U426" i="1"/>
  <c r="V426" i="1" s="1"/>
  <c r="U425" i="1"/>
  <c r="V425" i="1" s="1"/>
  <c r="U424" i="1"/>
  <c r="V424" i="1" s="1"/>
  <c r="U423" i="1"/>
  <c r="V423" i="1" s="1"/>
  <c r="U422" i="1"/>
  <c r="V422" i="1" s="1"/>
  <c r="U421" i="1"/>
  <c r="V421" i="1" s="1"/>
  <c r="U420" i="1"/>
  <c r="V420" i="1" s="1"/>
  <c r="U419" i="1"/>
  <c r="V419" i="1" s="1"/>
  <c r="U418" i="1"/>
  <c r="V418" i="1" s="1"/>
  <c r="U417" i="1"/>
  <c r="V417" i="1" s="1"/>
  <c r="U416" i="1"/>
  <c r="V416" i="1" s="1"/>
  <c r="U415" i="1"/>
  <c r="V415" i="1" s="1"/>
  <c r="U414" i="1"/>
  <c r="V414" i="1" s="1"/>
  <c r="U413" i="1"/>
  <c r="V413" i="1" s="1"/>
  <c r="U412" i="1"/>
  <c r="V412" i="1" s="1"/>
  <c r="U411" i="1"/>
  <c r="V411" i="1" s="1"/>
  <c r="U410" i="1"/>
  <c r="V410" i="1" s="1"/>
  <c r="U409" i="1"/>
  <c r="V409" i="1" s="1"/>
  <c r="U408" i="1"/>
  <c r="V408" i="1" s="1"/>
  <c r="U407" i="1"/>
  <c r="V407" i="1" s="1"/>
  <c r="V406" i="1"/>
  <c r="U406" i="1"/>
  <c r="U405" i="1"/>
  <c r="V405" i="1" s="1"/>
  <c r="V404" i="1"/>
  <c r="U404" i="1"/>
  <c r="U403" i="1"/>
  <c r="V403" i="1" s="1"/>
  <c r="V402" i="1"/>
  <c r="U402" i="1"/>
  <c r="U401" i="1"/>
  <c r="V401" i="1" s="1"/>
  <c r="V400" i="1"/>
  <c r="U400" i="1"/>
  <c r="U399" i="1"/>
  <c r="V399" i="1" s="1"/>
  <c r="V398" i="1"/>
  <c r="U398" i="1"/>
  <c r="U397" i="1"/>
  <c r="V397" i="1" s="1"/>
  <c r="V396" i="1"/>
  <c r="U396" i="1"/>
  <c r="U395" i="1"/>
  <c r="V395" i="1" s="1"/>
  <c r="V394" i="1"/>
  <c r="U394" i="1"/>
  <c r="U393" i="1"/>
  <c r="V393" i="1" s="1"/>
  <c r="V392" i="1"/>
  <c r="U392" i="1"/>
  <c r="U391" i="1"/>
  <c r="V391" i="1" s="1"/>
  <c r="V390" i="1"/>
  <c r="U390" i="1"/>
  <c r="U389" i="1"/>
  <c r="V389" i="1" s="1"/>
  <c r="V388" i="1"/>
  <c r="U388" i="1"/>
  <c r="U387" i="1"/>
  <c r="V387" i="1" s="1"/>
  <c r="V386" i="1"/>
  <c r="U386" i="1"/>
  <c r="U385" i="1"/>
  <c r="V385" i="1" s="1"/>
  <c r="U384" i="1"/>
  <c r="V384" i="1" s="1"/>
  <c r="U383" i="1"/>
  <c r="V383" i="1" s="1"/>
  <c r="U382" i="1"/>
  <c r="V382" i="1" s="1"/>
  <c r="U381" i="1"/>
  <c r="V381" i="1" s="1"/>
  <c r="U380" i="1"/>
  <c r="V380" i="1" s="1"/>
  <c r="V379" i="1"/>
  <c r="U379" i="1"/>
  <c r="V378" i="1"/>
  <c r="U378" i="1"/>
  <c r="U377" i="1"/>
  <c r="V377" i="1" s="1"/>
  <c r="U376" i="1"/>
  <c r="V376" i="1" s="1"/>
  <c r="V375" i="1"/>
  <c r="U375" i="1"/>
  <c r="V374" i="1"/>
  <c r="U374" i="1"/>
  <c r="U373" i="1"/>
  <c r="V373" i="1" s="1"/>
  <c r="U372" i="1"/>
  <c r="V372" i="1" s="1"/>
  <c r="V371" i="1"/>
  <c r="U371" i="1"/>
  <c r="V370" i="1"/>
  <c r="U370" i="1"/>
  <c r="U369" i="1"/>
  <c r="V369" i="1" s="1"/>
  <c r="U368" i="1"/>
  <c r="V368" i="1" s="1"/>
  <c r="V367" i="1"/>
  <c r="U367" i="1"/>
  <c r="V366" i="1"/>
  <c r="U366" i="1"/>
  <c r="U365" i="1"/>
  <c r="V365" i="1" s="1"/>
  <c r="U364" i="1"/>
  <c r="V364" i="1" s="1"/>
  <c r="U363" i="1"/>
  <c r="V363" i="1" s="1"/>
  <c r="U362" i="1"/>
  <c r="V362" i="1" s="1"/>
  <c r="U361" i="1"/>
  <c r="V361" i="1" s="1"/>
  <c r="U360" i="1"/>
  <c r="V360" i="1" s="1"/>
  <c r="U359" i="1"/>
  <c r="V359" i="1" s="1"/>
  <c r="U358" i="1"/>
  <c r="V358" i="1" s="1"/>
  <c r="U357" i="1"/>
  <c r="V357" i="1" s="1"/>
  <c r="U356" i="1"/>
  <c r="V356" i="1" s="1"/>
  <c r="U355" i="1"/>
  <c r="V355" i="1" s="1"/>
  <c r="U354" i="1"/>
  <c r="V354" i="1" s="1"/>
  <c r="U353" i="1"/>
  <c r="V353" i="1" s="1"/>
  <c r="U352" i="1"/>
  <c r="V352" i="1" s="1"/>
  <c r="U351" i="1"/>
  <c r="V351" i="1" s="1"/>
  <c r="U350" i="1"/>
  <c r="V350" i="1" s="1"/>
  <c r="U349" i="1"/>
  <c r="V349" i="1" s="1"/>
  <c r="U348" i="1"/>
  <c r="V348" i="1" s="1"/>
  <c r="U347" i="1"/>
  <c r="V347" i="1" s="1"/>
  <c r="U346" i="1"/>
  <c r="V346" i="1" s="1"/>
  <c r="U345" i="1"/>
  <c r="V345" i="1" s="1"/>
  <c r="U344" i="1"/>
  <c r="V344" i="1" s="1"/>
  <c r="U343" i="1"/>
  <c r="V343" i="1" s="1"/>
  <c r="U342" i="1"/>
  <c r="V342" i="1" s="1"/>
  <c r="U341" i="1"/>
  <c r="V341" i="1" s="1"/>
  <c r="U340" i="1"/>
  <c r="V340" i="1" s="1"/>
  <c r="U339" i="1"/>
  <c r="V339" i="1" s="1"/>
  <c r="U338" i="1"/>
  <c r="V338" i="1" s="1"/>
  <c r="U337" i="1"/>
  <c r="V337" i="1" s="1"/>
  <c r="U336" i="1"/>
  <c r="V336" i="1" s="1"/>
  <c r="U335" i="1"/>
  <c r="V335" i="1" s="1"/>
  <c r="U334" i="1"/>
  <c r="V334" i="1" s="1"/>
  <c r="U333" i="1"/>
  <c r="V333" i="1" s="1"/>
  <c r="U332" i="1"/>
  <c r="V332" i="1" s="1"/>
  <c r="U331" i="1"/>
  <c r="V331" i="1" s="1"/>
  <c r="U330" i="1"/>
  <c r="V330" i="1" s="1"/>
  <c r="U329" i="1"/>
  <c r="V329" i="1" s="1"/>
  <c r="U328" i="1"/>
  <c r="V328" i="1" s="1"/>
  <c r="U327" i="1"/>
  <c r="V327" i="1" s="1"/>
  <c r="U326" i="1"/>
  <c r="V326" i="1" s="1"/>
  <c r="U325" i="1"/>
  <c r="V325" i="1" s="1"/>
  <c r="U324" i="1"/>
  <c r="V324" i="1" s="1"/>
  <c r="U323" i="1"/>
  <c r="V323" i="1" s="1"/>
  <c r="U322" i="1"/>
  <c r="V322" i="1" s="1"/>
  <c r="U321" i="1"/>
  <c r="V321" i="1" s="1"/>
  <c r="U320" i="1"/>
  <c r="V320" i="1" s="1"/>
  <c r="U319" i="1"/>
  <c r="V319" i="1" s="1"/>
  <c r="U318" i="1"/>
  <c r="V318" i="1" s="1"/>
  <c r="U317" i="1"/>
  <c r="V317" i="1" s="1"/>
  <c r="U316" i="1"/>
  <c r="V316" i="1" s="1"/>
  <c r="U315" i="1"/>
  <c r="V315" i="1" s="1"/>
  <c r="U314" i="1"/>
  <c r="V314" i="1" s="1"/>
  <c r="U313" i="1"/>
  <c r="V313" i="1" s="1"/>
  <c r="U312" i="1"/>
  <c r="V312" i="1" s="1"/>
  <c r="U311" i="1"/>
  <c r="V311" i="1" s="1"/>
  <c r="U310" i="1"/>
  <c r="V310" i="1" s="1"/>
  <c r="U309" i="1"/>
  <c r="V309" i="1" s="1"/>
  <c r="U308" i="1"/>
  <c r="V308" i="1" s="1"/>
  <c r="U307" i="1"/>
  <c r="V307" i="1" s="1"/>
  <c r="U306" i="1"/>
  <c r="V306" i="1" s="1"/>
  <c r="U305" i="1"/>
  <c r="V305" i="1" s="1"/>
  <c r="U304" i="1"/>
  <c r="V304" i="1" s="1"/>
  <c r="U303" i="1"/>
  <c r="V303" i="1" s="1"/>
  <c r="U302" i="1"/>
  <c r="V302" i="1" s="1"/>
  <c r="U301" i="1"/>
  <c r="V301" i="1" s="1"/>
  <c r="U300" i="1"/>
  <c r="V300" i="1" s="1"/>
  <c r="U299" i="1"/>
  <c r="V299" i="1" s="1"/>
  <c r="U298" i="1"/>
  <c r="V298" i="1" s="1"/>
  <c r="U297" i="1"/>
  <c r="V297" i="1" s="1"/>
  <c r="U296" i="1"/>
  <c r="V296" i="1" s="1"/>
  <c r="U295" i="1"/>
  <c r="V295" i="1" s="1"/>
  <c r="U294" i="1"/>
  <c r="V294" i="1" s="1"/>
  <c r="U293" i="1"/>
  <c r="V293" i="1" s="1"/>
  <c r="U292" i="1"/>
  <c r="V292" i="1" s="1"/>
  <c r="U291" i="1"/>
  <c r="V291" i="1" s="1"/>
  <c r="U290" i="1"/>
  <c r="V290" i="1" s="1"/>
  <c r="U289" i="1"/>
  <c r="V289" i="1" s="1"/>
  <c r="U288" i="1"/>
  <c r="V288" i="1" s="1"/>
  <c r="U287" i="1"/>
  <c r="V287" i="1" s="1"/>
  <c r="V286" i="1"/>
  <c r="U286" i="1"/>
  <c r="U285" i="1"/>
  <c r="V285" i="1" s="1"/>
  <c r="V284" i="1"/>
  <c r="U284" i="1"/>
  <c r="U283" i="1"/>
  <c r="V283" i="1" s="1"/>
  <c r="U282" i="1"/>
  <c r="V282" i="1" s="1"/>
  <c r="V281" i="1"/>
  <c r="U281" i="1"/>
  <c r="U280" i="1"/>
  <c r="V280" i="1" s="1"/>
  <c r="U279" i="1"/>
  <c r="V279" i="1" s="1"/>
  <c r="V278" i="1"/>
  <c r="U278" i="1"/>
  <c r="V277" i="1"/>
  <c r="U277" i="1"/>
  <c r="V276" i="1"/>
  <c r="U276" i="1"/>
  <c r="U275" i="1"/>
  <c r="V275" i="1" s="1"/>
  <c r="U274" i="1"/>
  <c r="V274" i="1" s="1"/>
  <c r="V273" i="1"/>
  <c r="U273" i="1"/>
  <c r="U272" i="1"/>
  <c r="V272" i="1" s="1"/>
  <c r="U271" i="1"/>
  <c r="V271" i="1" s="1"/>
  <c r="V270" i="1"/>
  <c r="U270" i="1"/>
  <c r="V269" i="1"/>
  <c r="U269" i="1"/>
  <c r="V268" i="1"/>
  <c r="U268" i="1"/>
  <c r="U267" i="1"/>
  <c r="V267" i="1" s="1"/>
  <c r="U266" i="1"/>
  <c r="V266" i="1" s="1"/>
  <c r="U265" i="1"/>
  <c r="V265" i="1" s="1"/>
  <c r="U264" i="1"/>
  <c r="V264" i="1" s="1"/>
  <c r="U263" i="1"/>
  <c r="V263" i="1" s="1"/>
  <c r="V262" i="1"/>
  <c r="U262" i="1"/>
  <c r="U261" i="1"/>
  <c r="V261" i="1" s="1"/>
  <c r="V260" i="1"/>
  <c r="U260" i="1"/>
  <c r="U259" i="1"/>
  <c r="V259" i="1" s="1"/>
  <c r="U258" i="1"/>
  <c r="V258" i="1" s="1"/>
  <c r="V257" i="1"/>
  <c r="U257" i="1"/>
  <c r="V256" i="1"/>
  <c r="U256" i="1"/>
  <c r="U255" i="1"/>
  <c r="V255" i="1" s="1"/>
  <c r="U254" i="1"/>
  <c r="V254" i="1" s="1"/>
  <c r="V253" i="1"/>
  <c r="U253" i="1"/>
  <c r="U252" i="1"/>
  <c r="V252" i="1" s="1"/>
  <c r="U251" i="1"/>
  <c r="V251" i="1" s="1"/>
  <c r="U250" i="1"/>
  <c r="V250" i="1" s="1"/>
  <c r="U249" i="1"/>
  <c r="V249" i="1" s="1"/>
  <c r="V248" i="1"/>
  <c r="U248" i="1"/>
  <c r="U247" i="1"/>
  <c r="V247" i="1" s="1"/>
  <c r="U246" i="1"/>
  <c r="V246" i="1" s="1"/>
  <c r="U245" i="1"/>
  <c r="V245" i="1" s="1"/>
  <c r="U244" i="1"/>
  <c r="V244" i="1" s="1"/>
  <c r="U243" i="1"/>
  <c r="V243" i="1" s="1"/>
  <c r="U242" i="1"/>
  <c r="V242" i="1" s="1"/>
  <c r="U241" i="1"/>
  <c r="V241" i="1" s="1"/>
  <c r="U240" i="1"/>
  <c r="V240" i="1" s="1"/>
  <c r="U239" i="1"/>
  <c r="V239" i="1" s="1"/>
  <c r="U238" i="1"/>
  <c r="V238" i="1" s="1"/>
  <c r="U237" i="1"/>
  <c r="V237" i="1" s="1"/>
  <c r="U236" i="1"/>
  <c r="V236" i="1" s="1"/>
  <c r="U235" i="1"/>
  <c r="V235" i="1" s="1"/>
  <c r="U234" i="1"/>
  <c r="V234" i="1" s="1"/>
  <c r="U233" i="1"/>
  <c r="V233" i="1" s="1"/>
  <c r="U232" i="1"/>
  <c r="V232" i="1" s="1"/>
  <c r="U231" i="1"/>
  <c r="V231" i="1" s="1"/>
  <c r="U230" i="1"/>
  <c r="V230" i="1" s="1"/>
  <c r="U229" i="1"/>
  <c r="V229" i="1" s="1"/>
  <c r="U228" i="1"/>
  <c r="V228" i="1" s="1"/>
  <c r="U227" i="1"/>
  <c r="V227" i="1" s="1"/>
  <c r="U226" i="1"/>
  <c r="V226" i="1" s="1"/>
  <c r="U225" i="1"/>
  <c r="V225" i="1" s="1"/>
  <c r="U224" i="1"/>
  <c r="V224" i="1" s="1"/>
  <c r="U223" i="1"/>
  <c r="V223" i="1" s="1"/>
  <c r="U222" i="1"/>
  <c r="V222" i="1" s="1"/>
  <c r="U221" i="1"/>
  <c r="V221" i="1" s="1"/>
  <c r="U220" i="1"/>
  <c r="V220" i="1" s="1"/>
  <c r="U219" i="1"/>
  <c r="V219" i="1" s="1"/>
  <c r="U218" i="1"/>
  <c r="V218" i="1" s="1"/>
  <c r="U217" i="1"/>
  <c r="V217" i="1" s="1"/>
  <c r="U216" i="1"/>
  <c r="V216" i="1" s="1"/>
  <c r="U215" i="1"/>
  <c r="V215" i="1" s="1"/>
  <c r="U214" i="1"/>
  <c r="V214" i="1" s="1"/>
  <c r="U213" i="1"/>
  <c r="V213" i="1" s="1"/>
  <c r="U212" i="1"/>
  <c r="V212" i="1" s="1"/>
  <c r="U211" i="1"/>
  <c r="V211" i="1" s="1"/>
  <c r="U210" i="1"/>
  <c r="V210" i="1" s="1"/>
  <c r="U209" i="1"/>
  <c r="V209" i="1" s="1"/>
  <c r="U208" i="1"/>
  <c r="V208" i="1" s="1"/>
  <c r="U207" i="1"/>
  <c r="V207" i="1" s="1"/>
  <c r="U206" i="1"/>
  <c r="V206" i="1" s="1"/>
  <c r="U205" i="1"/>
  <c r="V205" i="1" s="1"/>
  <c r="U204" i="1"/>
  <c r="V204" i="1" s="1"/>
  <c r="U203" i="1"/>
  <c r="V203" i="1" s="1"/>
  <c r="U202" i="1"/>
  <c r="V202" i="1" s="1"/>
  <c r="U201" i="1"/>
  <c r="V201" i="1" s="1"/>
  <c r="U200" i="1"/>
  <c r="V200" i="1" s="1"/>
  <c r="U199" i="1"/>
  <c r="V199" i="1" s="1"/>
  <c r="U198" i="1"/>
  <c r="V198" i="1" s="1"/>
  <c r="U197" i="1"/>
  <c r="V197" i="1" s="1"/>
  <c r="U196" i="1"/>
  <c r="V196" i="1" s="1"/>
  <c r="U195" i="1"/>
  <c r="V195" i="1" s="1"/>
  <c r="U194" i="1"/>
  <c r="V194" i="1" s="1"/>
  <c r="U193" i="1"/>
  <c r="V193" i="1" s="1"/>
  <c r="U192" i="1"/>
  <c r="V192" i="1" s="1"/>
  <c r="U191" i="1"/>
  <c r="V191" i="1" s="1"/>
  <c r="U190" i="1"/>
  <c r="V190" i="1" s="1"/>
  <c r="U189" i="1"/>
  <c r="V189" i="1" s="1"/>
  <c r="U188" i="1"/>
  <c r="V188" i="1" s="1"/>
  <c r="U187" i="1"/>
  <c r="V187" i="1" s="1"/>
  <c r="U186" i="1"/>
  <c r="V186" i="1" s="1"/>
  <c r="U185" i="1"/>
  <c r="V185" i="1" s="1"/>
  <c r="U184" i="1"/>
  <c r="V184" i="1" s="1"/>
  <c r="U183" i="1"/>
  <c r="V183" i="1" s="1"/>
  <c r="U182" i="1"/>
  <c r="V182" i="1" s="1"/>
  <c r="U181" i="1"/>
  <c r="V181" i="1" s="1"/>
  <c r="V180" i="1"/>
  <c r="U180" i="1"/>
  <c r="V179" i="1"/>
  <c r="U179" i="1"/>
  <c r="V178" i="1"/>
  <c r="U178" i="1"/>
  <c r="V177" i="1"/>
  <c r="U177" i="1"/>
  <c r="V176" i="1"/>
  <c r="U176" i="1"/>
  <c r="V175" i="1"/>
  <c r="U175" i="1"/>
  <c r="V174" i="1"/>
  <c r="U174" i="1"/>
  <c r="V173" i="1"/>
  <c r="U173" i="1"/>
  <c r="V172" i="1"/>
  <c r="U172" i="1"/>
  <c r="V171" i="1"/>
  <c r="U171" i="1"/>
  <c r="U170" i="1"/>
  <c r="V170" i="1" s="1"/>
  <c r="U169" i="1"/>
  <c r="V169" i="1" s="1"/>
  <c r="U168" i="1"/>
  <c r="V168" i="1" s="1"/>
  <c r="U167" i="1"/>
  <c r="V167" i="1" s="1"/>
  <c r="U166" i="1"/>
  <c r="V166" i="1" s="1"/>
  <c r="U165" i="1"/>
  <c r="V165" i="1" s="1"/>
  <c r="V164" i="1"/>
  <c r="U164" i="1"/>
  <c r="V163" i="1"/>
  <c r="U163" i="1"/>
  <c r="V162" i="1"/>
  <c r="U162" i="1"/>
  <c r="V161" i="1"/>
  <c r="U161" i="1"/>
  <c r="V160" i="1"/>
  <c r="U160" i="1"/>
  <c r="V159" i="1"/>
  <c r="U159" i="1"/>
  <c r="V158" i="1"/>
  <c r="U158" i="1"/>
  <c r="V157" i="1"/>
  <c r="U157" i="1"/>
  <c r="V156" i="1"/>
  <c r="U156" i="1"/>
  <c r="V155" i="1"/>
  <c r="U155" i="1"/>
  <c r="U154" i="1"/>
  <c r="V154" i="1" s="1"/>
  <c r="U153" i="1"/>
  <c r="V153" i="1" s="1"/>
  <c r="U152" i="1"/>
  <c r="V152" i="1" s="1"/>
  <c r="U151" i="1"/>
  <c r="V151" i="1" s="1"/>
  <c r="U150" i="1"/>
  <c r="V150" i="1" s="1"/>
  <c r="U149" i="1"/>
  <c r="V149" i="1" s="1"/>
  <c r="U148" i="1"/>
  <c r="V148" i="1" s="1"/>
  <c r="U147" i="1"/>
  <c r="V147" i="1" s="1"/>
  <c r="U146" i="1"/>
  <c r="V146" i="1" s="1"/>
  <c r="U145" i="1"/>
  <c r="V145" i="1" s="1"/>
  <c r="U144" i="1"/>
  <c r="V144" i="1" s="1"/>
  <c r="U143" i="1"/>
  <c r="V143" i="1" s="1"/>
  <c r="U142" i="1"/>
  <c r="V142" i="1" s="1"/>
  <c r="U141" i="1"/>
  <c r="V141" i="1" s="1"/>
  <c r="U140" i="1"/>
  <c r="V140" i="1" s="1"/>
  <c r="U139" i="1"/>
  <c r="V139" i="1" s="1"/>
  <c r="U138" i="1"/>
  <c r="V138" i="1" s="1"/>
  <c r="U137" i="1"/>
  <c r="V137" i="1" s="1"/>
  <c r="U136" i="1"/>
  <c r="V136" i="1" s="1"/>
  <c r="U135" i="1"/>
  <c r="V135" i="1" s="1"/>
  <c r="U134" i="1"/>
  <c r="V134" i="1" s="1"/>
  <c r="U133" i="1"/>
  <c r="V133" i="1" s="1"/>
  <c r="U132" i="1"/>
  <c r="V132" i="1" s="1"/>
  <c r="U131" i="1"/>
  <c r="V131" i="1" s="1"/>
  <c r="U130" i="1"/>
  <c r="V130" i="1" s="1"/>
  <c r="U129" i="1"/>
  <c r="V129" i="1" s="1"/>
  <c r="U128" i="1"/>
  <c r="V128" i="1" s="1"/>
  <c r="U127" i="1"/>
  <c r="V127" i="1" s="1"/>
  <c r="U126" i="1"/>
  <c r="V126" i="1" s="1"/>
  <c r="U125" i="1"/>
  <c r="V125" i="1" s="1"/>
  <c r="U124" i="1"/>
  <c r="V124" i="1" s="1"/>
  <c r="U123" i="1"/>
  <c r="V123" i="1" s="1"/>
  <c r="U122" i="1"/>
  <c r="V122" i="1" s="1"/>
  <c r="U121" i="1"/>
  <c r="V121" i="1" s="1"/>
  <c r="U120" i="1"/>
  <c r="V120" i="1" s="1"/>
  <c r="U119" i="1"/>
  <c r="V119" i="1" s="1"/>
  <c r="U118" i="1"/>
  <c r="V118" i="1" s="1"/>
  <c r="U117" i="1"/>
  <c r="V117" i="1" s="1"/>
  <c r="U116" i="1"/>
  <c r="V116" i="1" s="1"/>
  <c r="U115" i="1"/>
  <c r="V115" i="1" s="1"/>
  <c r="U114" i="1"/>
  <c r="V114" i="1" s="1"/>
  <c r="U113" i="1"/>
  <c r="V113" i="1" s="1"/>
  <c r="U112" i="1"/>
  <c r="V112" i="1" s="1"/>
  <c r="U111" i="1"/>
  <c r="V111" i="1" s="1"/>
  <c r="U110" i="1"/>
  <c r="V110" i="1" s="1"/>
  <c r="U109" i="1"/>
  <c r="V109" i="1" s="1"/>
  <c r="U108" i="1"/>
  <c r="V108" i="1" s="1"/>
  <c r="U107" i="1"/>
  <c r="V107" i="1" s="1"/>
  <c r="U106" i="1"/>
  <c r="V106" i="1" s="1"/>
  <c r="U105" i="1"/>
  <c r="V105" i="1" s="1"/>
  <c r="U104" i="1"/>
  <c r="V104" i="1" s="1"/>
  <c r="U103" i="1"/>
  <c r="V103" i="1" s="1"/>
  <c r="U102" i="1"/>
  <c r="V102" i="1" s="1"/>
  <c r="U101" i="1"/>
  <c r="V101" i="1" s="1"/>
  <c r="U100" i="1"/>
  <c r="V100" i="1" s="1"/>
  <c r="U99" i="1"/>
  <c r="V99" i="1" s="1"/>
  <c r="U98" i="1"/>
  <c r="V98" i="1" s="1"/>
  <c r="U97" i="1"/>
  <c r="V97" i="1" s="1"/>
  <c r="U96" i="1"/>
  <c r="V96" i="1" s="1"/>
  <c r="U95" i="1"/>
  <c r="V95" i="1" s="1"/>
  <c r="U94" i="1"/>
  <c r="V94" i="1" s="1"/>
  <c r="U93" i="1"/>
  <c r="V93" i="1" s="1"/>
  <c r="U92" i="1"/>
  <c r="V92" i="1" s="1"/>
  <c r="U91" i="1"/>
  <c r="V91" i="1" s="1"/>
  <c r="U90" i="1"/>
  <c r="V90" i="1" s="1"/>
  <c r="U89" i="1"/>
  <c r="V89" i="1" s="1"/>
  <c r="U88" i="1"/>
  <c r="V88" i="1" s="1"/>
  <c r="U87" i="1"/>
  <c r="V87" i="1" s="1"/>
  <c r="U86" i="1"/>
  <c r="V86" i="1" s="1"/>
  <c r="U85" i="1"/>
  <c r="V85" i="1" s="1"/>
  <c r="U84" i="1"/>
  <c r="V84" i="1" s="1"/>
  <c r="U83" i="1"/>
  <c r="V83" i="1" s="1"/>
  <c r="U82" i="1"/>
  <c r="V82" i="1" s="1"/>
  <c r="U81" i="1"/>
  <c r="V81" i="1" s="1"/>
  <c r="U80" i="1"/>
  <c r="V80" i="1" s="1"/>
  <c r="U79" i="1"/>
  <c r="V79" i="1" s="1"/>
  <c r="U78" i="1"/>
  <c r="V78" i="1" s="1"/>
  <c r="AG450" i="1" l="1"/>
  <c r="AF450" i="1"/>
  <c r="AH450" i="1" l="1"/>
  <c r="D450" i="1" l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X450" i="1"/>
  <c r="Y450" i="1"/>
  <c r="AK450" i="1"/>
  <c r="AL450" i="1"/>
  <c r="AM450" i="1"/>
  <c r="AN450" i="1"/>
  <c r="AO450" i="1"/>
  <c r="AP450" i="1"/>
  <c r="AV450" i="1"/>
  <c r="AW450" i="1"/>
  <c r="U450" i="1" l="1"/>
  <c r="Z450" i="1"/>
  <c r="AA4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Cabral, Hadley (DOE)</author>
  </authors>
  <commentList>
    <comment ref="T5" authorId="0" shapeId="0" xr:uid="{1DEA41B9-8ECF-450A-BBB1-1FC710A6B554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see 22 - RTHI file for details.  Some info in notes.</t>
        </r>
      </text>
    </comment>
  </commentList>
</comments>
</file>

<file path=xl/sharedStrings.xml><?xml version="1.0" encoding="utf-8"?>
<sst xmlns="http://schemas.openxmlformats.org/spreadsheetml/2006/main" count="1270" uniqueCount="537">
  <si>
    <t>diff</t>
  </si>
  <si>
    <t xml:space="preserve"> </t>
  </si>
  <si>
    <t>--</t>
  </si>
  <si>
    <t>STATE TOTAL</t>
  </si>
  <si>
    <t>X</t>
  </si>
  <si>
    <t>NORFOLK COUNTY</t>
  </si>
  <si>
    <t>BRISTOL COUNTY</t>
  </si>
  <si>
    <t>WHITTIER</t>
  </si>
  <si>
    <t>UPPER CAPE COD</t>
  </si>
  <si>
    <t>TRI COUNTY</t>
  </si>
  <si>
    <t>SOUTHERN WORCESTER</t>
  </si>
  <si>
    <t>SOUTH SHORE</t>
  </si>
  <si>
    <t>SOUTHEASTERN</t>
  </si>
  <si>
    <t>SHAWSHEEN VALLEY</t>
  </si>
  <si>
    <t>x18</t>
  </si>
  <si>
    <t>PATHFINDER</t>
  </si>
  <si>
    <t>OLD COLONY</t>
  </si>
  <si>
    <t>NORTHEAST METROPOLITAN</t>
  </si>
  <si>
    <t>NASHOBA VALLEY</t>
  </si>
  <si>
    <t>NORTHERN BERKSHIRE</t>
  </si>
  <si>
    <t>MONTACHUSETT</t>
  </si>
  <si>
    <t>MINUTEMAN</t>
  </si>
  <si>
    <t>SOUTH MIDDLESEX</t>
  </si>
  <si>
    <t>GREATER LOWELL</t>
  </si>
  <si>
    <t>GREATER NEW BEDFORD</t>
  </si>
  <si>
    <t>GREATER LAWRENCE</t>
  </si>
  <si>
    <t>GREATER FALL RIVER</t>
  </si>
  <si>
    <t>FRANKLIN COUNTY</t>
  </si>
  <si>
    <t>ESSEX NORTH SHORE</t>
  </si>
  <si>
    <t>CAPE COD</t>
  </si>
  <si>
    <t>BRISTOL PLYMOUTH</t>
  </si>
  <si>
    <t>BLUE HILLS</t>
  </si>
  <si>
    <t>BLACKSTONE VALLEY</t>
  </si>
  <si>
    <t>ASSABET VALLEY</t>
  </si>
  <si>
    <t>WHITMAN HANSON</t>
  </si>
  <si>
    <t>QUABOAG</t>
  </si>
  <si>
    <t>WACHUSETT</t>
  </si>
  <si>
    <t>UPISLAND</t>
  </si>
  <si>
    <t>TRITON</t>
  </si>
  <si>
    <t>TANTASQUA</t>
  </si>
  <si>
    <t>SPENCER EAST BROOKFIELD</t>
  </si>
  <si>
    <t>SOUTHWICK TOLLAND GRANVILLE</t>
  </si>
  <si>
    <t>SOUTHERN BERKSHIRE</t>
  </si>
  <si>
    <t>SOMERSET BERKLEY</t>
  </si>
  <si>
    <t>SILVER LAKE</t>
  </si>
  <si>
    <t>RALPH C MAHAR</t>
  </si>
  <si>
    <t>QUABBIN</t>
  </si>
  <si>
    <t>PIONEER</t>
  </si>
  <si>
    <t>PENTUCKET</t>
  </si>
  <si>
    <t>OLD ROCHESTER</t>
  </si>
  <si>
    <t>NORTH MIDDLESEX</t>
  </si>
  <si>
    <t>NORTHBORO SOUTHBORO</t>
  </si>
  <si>
    <t>NEW SALEM WENDELL</t>
  </si>
  <si>
    <t>NASHOBA</t>
  </si>
  <si>
    <t>NARRAGANSETT</t>
  </si>
  <si>
    <t>MOHAWK TRAIL</t>
  </si>
  <si>
    <t>MOUNT GREYLOCK</t>
  </si>
  <si>
    <t>MONOMOY</t>
  </si>
  <si>
    <t>MENDON UPTON</t>
  </si>
  <si>
    <t>MASCONOMET</t>
  </si>
  <si>
    <t>MARTHAS VINEYARD</t>
  </si>
  <si>
    <t>MANCHESTER ESSEX</t>
  </si>
  <si>
    <t>LINCOLN SUDBURY</t>
  </si>
  <si>
    <t>KING PHILIP</t>
  </si>
  <si>
    <t>HAWLEMONT</t>
  </si>
  <si>
    <t>HAMPSHIRE</t>
  </si>
  <si>
    <t>HAMPDEN WILBRAHAM</t>
  </si>
  <si>
    <t>HAMILTON WENHAM</t>
  </si>
  <si>
    <t>GILL MONTAGUE</t>
  </si>
  <si>
    <t>GROTON DUNSTABLE</t>
  </si>
  <si>
    <t>GATEWAY</t>
  </si>
  <si>
    <t>FRONTIER</t>
  </si>
  <si>
    <t>FREETOWN LAKEVILLE</t>
  </si>
  <si>
    <t>FARMINGTON RIVER</t>
  </si>
  <si>
    <t>NAUSET</t>
  </si>
  <si>
    <t>DUDLEY CHARLTON</t>
  </si>
  <si>
    <t>DOVER SHERBORN</t>
  </si>
  <si>
    <t>DIGHTON REHOBOTH</t>
  </si>
  <si>
    <t>DENNIS YARMOUTH</t>
  </si>
  <si>
    <t>CONCORD CARLISLE</t>
  </si>
  <si>
    <t>CENTRAL BERKSHIRE</t>
  </si>
  <si>
    <t>CHESTERFIELD GOSHEN</t>
  </si>
  <si>
    <t>BRIDGEWATER RAYNHAM</t>
  </si>
  <si>
    <t>BLACKSTONE MILLVILLE</t>
  </si>
  <si>
    <t>BERLIN BOYLSTON</t>
  </si>
  <si>
    <t>BERKSHIRE HILLS</t>
  </si>
  <si>
    <t>AYER SHIRLEY</t>
  </si>
  <si>
    <t>ATHOL ROYALSTON</t>
  </si>
  <si>
    <t>ASHBURNHAM WESTMINSTER</t>
  </si>
  <si>
    <t>AMHERST PELHAM</t>
  </si>
  <si>
    <t>HOOSAC VALLEY</t>
  </si>
  <si>
    <t>ACTON BOXBOROUGH</t>
  </si>
  <si>
    <t>X17</t>
  </si>
  <si>
    <t>NORTHAMPTON SMITH</t>
  </si>
  <si>
    <t>DEVENS</t>
  </si>
  <si>
    <t>YARMOUTH</t>
  </si>
  <si>
    <t>WRENTHAM</t>
  </si>
  <si>
    <t>WORTHINGTON</t>
  </si>
  <si>
    <t>WORCESTER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</si>
  <si>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</si>
  <si>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</si>
  <si>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</si>
  <si>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</si>
  <si>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</si>
  <si>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</si>
  <si>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</si>
  <si>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</si>
  <si>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</si>
  <si>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</si>
  <si>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</si>
  <si>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X16</t>
  </si>
  <si>
    <t>WEYMOUTH</t>
  </si>
  <si>
    <t>WESTWOOD</t>
  </si>
  <si>
    <t>WEST TISBURY</t>
  </si>
  <si>
    <t>WEST STOCKBRIDGE</t>
  </si>
  <si>
    <t>WEST SPRINGFIELD</t>
  </si>
  <si>
    <t>WESTPORT</t>
  </si>
  <si>
    <t>WESTON</t>
  </si>
  <si>
    <t>WEST NEWBURY</t>
  </si>
  <si>
    <t>WESTMINSTER</t>
  </si>
  <si>
    <t>WESTHAMPTON</t>
  </si>
  <si>
    <t>WESTFORD</t>
  </si>
  <si>
    <t>WESTFIELD</t>
  </si>
  <si>
    <t>WEST BROOKFIELD</t>
  </si>
  <si>
    <t>WEST BRIDGEWATER</t>
  </si>
  <si>
    <t>WEST BOYLSTON</t>
  </si>
  <si>
    <t>WESTBOROUGH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</si>
  <si>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</si>
  <si>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</si>
  <si>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</si>
  <si>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</si>
  <si>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</si>
  <si>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</si>
  <si>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</si>
  <si>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</si>
  <si>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</si>
  <si>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</si>
  <si>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</si>
  <si>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</si>
  <si>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</si>
  <si>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</si>
  <si>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</si>
  <si>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</si>
  <si>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</si>
  <si>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</si>
  <si>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</si>
  <si>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</si>
  <si>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</si>
  <si>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</si>
  <si>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</si>
  <si>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</si>
  <si>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</si>
  <si>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</si>
  <si>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</si>
  <si>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</si>
  <si>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</si>
  <si>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</si>
  <si>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</si>
  <si>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</si>
  <si>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</si>
  <si>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</si>
  <si>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</si>
  <si>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</si>
  <si>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</si>
  <si>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</si>
  <si>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</si>
  <si>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</si>
  <si>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</si>
  <si>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</si>
  <si>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 HADLEY</t>
  </si>
  <si>
    <t>SOUTHBRIDGE</t>
  </si>
  <si>
    <t>SOUTHBOROUGH</t>
  </si>
  <si>
    <t>SOUTHAMPTON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</si>
  <si>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</si>
  <si>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</si>
  <si>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</si>
  <si>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</si>
  <si>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</si>
  <si>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</si>
  <si>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</si>
  <si>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</si>
  <si>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</si>
  <si>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</si>
  <si>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</si>
  <si>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</si>
  <si>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</si>
  <si>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</si>
  <si>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</si>
  <si>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</si>
  <si>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</si>
  <si>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</si>
  <si>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</si>
  <si>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</si>
  <si>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</si>
  <si>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</si>
  <si>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</si>
  <si>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</si>
  <si>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</si>
  <si>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</si>
  <si>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</si>
  <si>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</si>
  <si>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</si>
  <si>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</si>
  <si>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</si>
  <si>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</si>
  <si>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</si>
  <si>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</si>
  <si>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</si>
  <si>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</si>
  <si>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</si>
  <si>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</si>
  <si>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</si>
  <si>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</si>
  <si>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</si>
  <si>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</si>
  <si>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</si>
  <si>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</si>
  <si>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</si>
  <si>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</si>
  <si>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</si>
  <si>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</si>
  <si>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</si>
  <si>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</si>
  <si>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</si>
  <si>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</si>
  <si>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</si>
  <si>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</si>
  <si>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</si>
  <si>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</si>
  <si>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</si>
  <si>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 READING</t>
  </si>
  <si>
    <t>NORTHFIELD</t>
  </si>
  <si>
    <t>NORTH BROOKFIELD</t>
  </si>
  <si>
    <t>NORTHBRIDGE</t>
  </si>
  <si>
    <t>NORTHBOROUGH</t>
  </si>
  <si>
    <t>NORTH ATTLEBOROUGH</t>
  </si>
  <si>
    <t>NORTH ANDOVER</t>
  </si>
  <si>
    <t>NORTHAMPTON</t>
  </si>
  <si>
    <t>NORTH ADAMS</t>
  </si>
  <si>
    <t>NORFOLK</t>
  </si>
  <si>
    <t>NEWTON</t>
  </si>
  <si>
    <t>NEW SALEM</t>
  </si>
  <si>
    <t>NEW MARLBOROUGH</t>
  </si>
  <si>
    <t>NEWBURYPORT</t>
  </si>
  <si>
    <t>NEWBURY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</si>
  <si>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</si>
  <si>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</si>
  <si>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</si>
  <si>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</si>
  <si>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</si>
  <si>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</si>
  <si>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</si>
  <si>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</si>
  <si>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</si>
  <si>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</si>
  <si>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</si>
  <si>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</si>
  <si>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</si>
  <si>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</si>
  <si>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</si>
  <si>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</si>
  <si>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</si>
  <si>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</si>
  <si>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</si>
  <si>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</si>
  <si>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</si>
  <si>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</si>
  <si>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</si>
  <si>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</si>
  <si>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</si>
  <si>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</si>
  <si>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</si>
  <si>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</si>
  <si>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</si>
  <si>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</si>
  <si>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</si>
  <si>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</si>
  <si>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</si>
  <si>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</si>
  <si>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</si>
  <si>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</si>
  <si>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</si>
  <si>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</si>
  <si>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</si>
  <si>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</si>
  <si>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</si>
  <si>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</si>
  <si>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</si>
  <si>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</si>
  <si>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</si>
  <si>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</si>
  <si>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</si>
  <si>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</si>
  <si>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</si>
  <si>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</si>
  <si>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</si>
  <si>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</si>
  <si>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</si>
  <si>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</si>
  <si>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</si>
  <si>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</si>
  <si>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</si>
  <si>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</si>
  <si>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</si>
  <si>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</si>
  <si>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</si>
  <si>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</si>
  <si>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</si>
  <si>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</si>
  <si>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</si>
  <si>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</si>
  <si>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</si>
  <si>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</si>
  <si>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</si>
  <si>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</si>
  <si>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</si>
  <si>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</si>
  <si>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</si>
  <si>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</si>
  <si>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</si>
  <si>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</si>
  <si>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</si>
  <si>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</si>
  <si>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</si>
  <si>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</si>
  <si>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</si>
  <si>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</si>
  <si>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</si>
  <si>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</si>
  <si>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</si>
  <si>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</si>
  <si>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</si>
  <si>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</si>
  <si>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</si>
  <si>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</si>
  <si>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</si>
  <si>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</si>
  <si>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</si>
  <si>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</si>
  <si>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</si>
  <si>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</si>
  <si>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</si>
  <si>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</si>
  <si>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AQUINNAH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</si>
  <si>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</si>
  <si>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</si>
  <si>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</si>
  <si>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</si>
  <si>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</si>
  <si>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</si>
  <si>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</si>
  <si>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</si>
  <si>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</si>
  <si>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</si>
  <si>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</si>
  <si>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</si>
  <si>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</si>
  <si>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</si>
  <si>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</si>
  <si>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</si>
  <si>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 LONGMEADOW</t>
  </si>
  <si>
    <t>EASTHAMPTON</t>
  </si>
  <si>
    <t>EASTHAM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</si>
  <si>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</si>
  <si>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</si>
  <si>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</si>
  <si>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</si>
  <si>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</si>
  <si>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</si>
  <si>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</si>
  <si>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</si>
  <si>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</si>
  <si>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</si>
  <si>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</si>
  <si>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</si>
  <si>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</si>
  <si>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</si>
  <si>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</si>
  <si>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</si>
  <si>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</si>
  <si>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</si>
  <si>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</si>
  <si>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</si>
  <si>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</si>
  <si>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</si>
  <si>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</si>
  <si>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</si>
  <si>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</si>
  <si>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</si>
  <si>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</si>
  <si>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</si>
  <si>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</si>
  <si>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</si>
  <si>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</si>
  <si>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</si>
  <si>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</si>
  <si>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</si>
  <si>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</si>
  <si>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</si>
  <si>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</si>
  <si>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</si>
  <si>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</si>
  <si>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</si>
  <si>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</si>
  <si>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</si>
  <si>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</si>
  <si>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</si>
  <si>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</si>
  <si>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</si>
  <si>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</si>
  <si>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</si>
  <si>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</si>
  <si>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</si>
  <si>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</si>
  <si>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</si>
  <si>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</si>
  <si>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</si>
  <si>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</si>
  <si>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</si>
  <si>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</si>
  <si>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</si>
  <si>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</si>
  <si>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</si>
  <si>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</si>
  <si>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</si>
  <si>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</si>
  <si>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</si>
  <si>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</si>
  <si>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</si>
  <si>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</si>
  <si>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</si>
  <si>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</si>
  <si>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</si>
  <si>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</si>
  <si>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</si>
  <si>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</si>
  <si>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</si>
  <si>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</si>
  <si>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</si>
  <si>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</si>
  <si>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</si>
  <si>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</si>
  <si>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</si>
  <si>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</si>
  <si>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</si>
  <si>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</si>
  <si>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</si>
  <si>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>Budg NSS</t>
  </si>
  <si>
    <t>x</t>
  </si>
  <si>
    <t>Used</t>
  </si>
  <si>
    <t>1 = good</t>
  </si>
  <si>
    <t>FTE</t>
  </si>
  <si>
    <t>(25-24)</t>
  </si>
  <si>
    <t>(21 - 23)/20</t>
  </si>
  <si>
    <t>Foundation</t>
  </si>
  <si>
    <t>(19 * 22)</t>
  </si>
  <si>
    <t>(21 - 20)</t>
  </si>
  <si>
    <t>spending</t>
  </si>
  <si>
    <t>budget</t>
  </si>
  <si>
    <t>(18/21)</t>
  </si>
  <si>
    <t>to remove</t>
  </si>
  <si>
    <t>x = yes</t>
  </si>
  <si>
    <t>F1172</t>
  </si>
  <si>
    <t>F1170</t>
  </si>
  <si>
    <t>F1168</t>
  </si>
  <si>
    <t>F1167</t>
  </si>
  <si>
    <t>F1129</t>
  </si>
  <si>
    <t>F1127</t>
  </si>
  <si>
    <t>F1125</t>
  </si>
  <si>
    <t>F1124</t>
  </si>
  <si>
    <t>OP</t>
  </si>
  <si>
    <t>District</t>
  </si>
  <si>
    <t>LEA</t>
  </si>
  <si>
    <t>Fnd %</t>
  </si>
  <si>
    <t>Okay</t>
  </si>
  <si>
    <t>as % of</t>
  </si>
  <si>
    <t>nss</t>
  </si>
  <si>
    <t>net school</t>
  </si>
  <si>
    <t>foundation</t>
  </si>
  <si>
    <t>heath ins</t>
  </si>
  <si>
    <t>Collabs</t>
  </si>
  <si>
    <t>Non Public</t>
  </si>
  <si>
    <t>out of State</t>
  </si>
  <si>
    <t>HM Charter</t>
  </si>
  <si>
    <t>Charter</t>
  </si>
  <si>
    <t>Sch Choice</t>
  </si>
  <si>
    <t>Mass Schs</t>
  </si>
  <si>
    <t>Teach Ins</t>
  </si>
  <si>
    <t>Above</t>
  </si>
  <si>
    <t>NSS</t>
  </si>
  <si>
    <t>sped/ret ins</t>
  </si>
  <si>
    <t>found</t>
  </si>
  <si>
    <t>adj budgeted</t>
  </si>
  <si>
    <t xml:space="preserve"> budgeted</t>
  </si>
  <si>
    <t>TOTAL</t>
  </si>
  <si>
    <t>ret tchrs</t>
  </si>
  <si>
    <t>Tuition</t>
  </si>
  <si>
    <t>Comm</t>
  </si>
  <si>
    <t>Tuition to</t>
  </si>
  <si>
    <t>Retired</t>
  </si>
  <si>
    <t>amt of</t>
  </si>
  <si>
    <t>above</t>
  </si>
  <si>
    <t>count</t>
  </si>
  <si>
    <t>Sped</t>
  </si>
  <si>
    <t>Sped Tuit</t>
  </si>
  <si>
    <t>Total</t>
  </si>
  <si>
    <t>Municipal</t>
  </si>
  <si>
    <t>School Committee</t>
  </si>
  <si>
    <t>Massachusetts Department of Elementary and Secondary Education</t>
  </si>
  <si>
    <t>FY22</t>
  </si>
  <si>
    <t>Budget</t>
  </si>
  <si>
    <t>Q2</t>
  </si>
  <si>
    <t>J1111</t>
  </si>
  <si>
    <t>F1126</t>
  </si>
  <si>
    <t>F1130</t>
  </si>
  <si>
    <t>F1131</t>
  </si>
  <si>
    <t>J1154</t>
  </si>
  <si>
    <t>F1169</t>
  </si>
  <si>
    <t>F1173</t>
  </si>
  <si>
    <t>F1174</t>
  </si>
  <si>
    <t>FY23</t>
  </si>
  <si>
    <t>FY23   A B O V E    N S S    H I S T O R Y</t>
  </si>
  <si>
    <t>FY22Q4</t>
  </si>
  <si>
    <t>23Q1d</t>
  </si>
  <si>
    <t>Change</t>
  </si>
  <si>
    <t>Change in</t>
  </si>
  <si>
    <t>latest</t>
  </si>
  <si>
    <t>in Found</t>
  </si>
  <si>
    <t/>
  </si>
  <si>
    <t>Non-op</t>
  </si>
  <si>
    <t>Q3</t>
  </si>
  <si>
    <t>gov</t>
  </si>
  <si>
    <t>hwm</t>
  </si>
  <si>
    <t>23Q1b</t>
  </si>
  <si>
    <t>23Q1c</t>
  </si>
  <si>
    <r>
      <t xml:space="preserve">FY23 Net School Spending Percentage Above Foundation Budget (Q4)
</t>
    </r>
    <r>
      <rPr>
        <sz val="9"/>
        <rFont val="Arial"/>
        <family val="2"/>
      </rPr>
      <t>(Unhide columns D through T for individual line items removed)</t>
    </r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</si>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</sst>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);[Red]\(#,##0.0\)"/>
    <numFmt numFmtId="166" formatCode="0.00_);\(0.00\)"/>
  </numFmts>
  <fonts count="25" x14ac:knownFonts="1"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8"/>
      <color theme="2"/>
      <name val="Arial"/>
      <family val="2"/>
    </font>
    <font>
      <sz val="8"/>
      <color theme="1" tint="0.14999847407452621"/>
      <name val="Arial"/>
      <family val="2"/>
    </font>
    <font>
      <b/>
      <sz val="8"/>
      <name val="Arial"/>
      <family val="2"/>
    </font>
    <font>
      <b/>
      <sz val="8"/>
      <color theme="2"/>
      <name val="Arial"/>
      <family val="2"/>
    </font>
    <font>
      <sz val="6"/>
      <color theme="2"/>
      <name val="Arial"/>
      <family val="2"/>
    </font>
    <font>
      <b/>
      <sz val="8"/>
      <color theme="1" tint="0.14999847407452621"/>
      <name val="Arial"/>
      <family val="2"/>
    </font>
    <font>
      <sz val="16"/>
      <name val="Arial"/>
      <family val="2"/>
    </font>
    <font>
      <sz val="6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theme="1"/>
      <name val="Calibri"/>
      <family val="2"/>
    </font>
    <font>
      <sz val="12"/>
      <name val="Arial"/>
      <family val="2"/>
    </font>
    <font>
      <sz val="9"/>
      <name val="Arial"/>
      <family val="2"/>
    </font>
    <font>
      <b/>
      <sz val="9"/>
      <color theme="2"/>
      <name val="Arial"/>
      <family val="2"/>
    </font>
    <font>
      <sz val="9"/>
      <color theme="1" tint="0.14999847407452621"/>
      <name val="Arial"/>
      <family val="2"/>
    </font>
    <font>
      <sz val="9"/>
      <color theme="2"/>
      <name val="Arial"/>
      <family val="2"/>
    </font>
    <font>
      <sz val="8"/>
      <color theme="0"/>
      <name val="Arial"/>
      <family val="2"/>
    </font>
    <font>
      <sz val="8"/>
      <color theme="1" tint="0.249977111117893"/>
      <name val="Arial"/>
      <family val="2"/>
    </font>
    <font>
      <sz val="8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79C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74C6"/>
        <bgColor indexed="64"/>
      </patternFill>
    </fill>
    <fill>
      <patternFill patternType="solid">
        <fgColor rgb="FFEEEEEE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38" fontId="0" fillId="0" borderId="0" xfId="0" applyNumberFormat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40" fontId="0" fillId="0" borderId="0" xfId="0" applyNumberFormat="1" applyAlignment="1">
      <alignment horizontal="center"/>
    </xf>
    <xf numFmtId="38" fontId="0" fillId="0" borderId="5" xfId="0" applyNumberFormat="1" applyBorder="1" applyAlignment="1">
      <alignment horizontal="center"/>
    </xf>
    <xf numFmtId="38" fontId="0" fillId="0" borderId="6" xfId="0" applyNumberFormat="1" applyBorder="1" applyAlignment="1">
      <alignment horizontal="center"/>
    </xf>
    <xf numFmtId="40" fontId="1" fillId="0" borderId="0" xfId="0" applyNumberFormat="1" applyFont="1" applyAlignment="1">
      <alignment horizontal="center"/>
    </xf>
    <xf numFmtId="38" fontId="1" fillId="0" borderId="5" xfId="0" applyNumberFormat="1" applyFont="1" applyBorder="1" applyAlignment="1">
      <alignment horizontal="center"/>
    </xf>
    <xf numFmtId="38" fontId="1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38" fontId="0" fillId="0" borderId="0" xfId="0" applyNumberFormat="1" applyAlignment="1">
      <alignment horizontal="center" vertical="top"/>
    </xf>
    <xf numFmtId="0" fontId="5" fillId="4" borderId="8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center" vertical="top"/>
    </xf>
    <xf numFmtId="0" fontId="4" fillId="2" borderId="6" xfId="2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left" indent="2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" fillId="4" borderId="3" xfId="0" applyFont="1" applyFill="1" applyBorder="1" applyAlignment="1">
      <alignment horizontal="left" indent="2"/>
    </xf>
    <xf numFmtId="0" fontId="7" fillId="2" borderId="2" xfId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16" fontId="7" fillId="2" borderId="12" xfId="0" quotePrefix="1" applyNumberFormat="1" applyFont="1" applyFill="1" applyBorder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top"/>
    </xf>
    <xf numFmtId="38" fontId="11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8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top"/>
    </xf>
    <xf numFmtId="0" fontId="4" fillId="2" borderId="3" xfId="1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left"/>
    </xf>
    <xf numFmtId="0" fontId="19" fillId="5" borderId="2" xfId="0" applyFont="1" applyFill="1" applyBorder="1" applyAlignment="1">
      <alignment horizontal="center"/>
    </xf>
    <xf numFmtId="38" fontId="20" fillId="3" borderId="3" xfId="0" applyNumberFormat="1" applyFont="1" applyFill="1" applyBorder="1" applyAlignment="1">
      <alignment horizontal="center"/>
    </xf>
    <xf numFmtId="38" fontId="20" fillId="3" borderId="2" xfId="0" applyNumberFormat="1" applyFont="1" applyFill="1" applyBorder="1" applyAlignment="1">
      <alignment horizontal="center"/>
    </xf>
    <xf numFmtId="38" fontId="20" fillId="3" borderId="1" xfId="0" applyNumberFormat="1" applyFont="1" applyFill="1" applyBorder="1" applyAlignment="1">
      <alignment horizontal="center"/>
    </xf>
    <xf numFmtId="38" fontId="21" fillId="2" borderId="4" xfId="0" quotePrefix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8" fontId="21" fillId="5" borderId="3" xfId="0" applyNumberFormat="1" applyFont="1" applyFill="1" applyBorder="1" applyAlignment="1">
      <alignment horizontal="center"/>
    </xf>
    <xf numFmtId="38" fontId="21" fillId="5" borderId="2" xfId="0" applyNumberFormat="1" applyFont="1" applyFill="1" applyBorder="1" applyAlignment="1">
      <alignment horizontal="center"/>
    </xf>
    <xf numFmtId="38" fontId="21" fillId="5" borderId="1" xfId="0" applyNumberFormat="1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40" fontId="20" fillId="3" borderId="2" xfId="0" applyNumberFormat="1" applyFont="1" applyFill="1" applyBorder="1" applyAlignment="1">
      <alignment horizontal="center"/>
    </xf>
    <xf numFmtId="2" fontId="20" fillId="3" borderId="1" xfId="0" applyNumberFormat="1" applyFont="1" applyFill="1" applyBorder="1" applyAlignment="1">
      <alignment horizontal="center"/>
    </xf>
    <xf numFmtId="2" fontId="18" fillId="0" borderId="0" xfId="0" applyNumberFormat="1" applyFont="1" applyAlignment="1">
      <alignment horizontal="center"/>
    </xf>
    <xf numFmtId="2" fontId="21" fillId="5" borderId="3" xfId="2" applyNumberFormat="1" applyFont="1" applyFill="1" applyBorder="1" applyAlignment="1">
      <alignment horizontal="center"/>
    </xf>
    <xf numFmtId="2" fontId="21" fillId="5" borderId="2" xfId="2" applyNumberFormat="1" applyFont="1" applyFill="1" applyBorder="1" applyAlignment="1">
      <alignment horizontal="center"/>
    </xf>
    <xf numFmtId="2" fontId="21" fillId="2" borderId="2" xfId="2" applyNumberFormat="1" applyFont="1" applyFill="1" applyBorder="1" applyAlignment="1">
      <alignment horizontal="center"/>
    </xf>
    <xf numFmtId="2" fontId="21" fillId="2" borderId="1" xfId="2" applyNumberFormat="1" applyFont="1" applyFill="1" applyBorder="1" applyAlignment="1">
      <alignment horizontal="center"/>
    </xf>
    <xf numFmtId="38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top"/>
    </xf>
    <xf numFmtId="0" fontId="5" fillId="3" borderId="12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 vertical="top"/>
    </xf>
    <xf numFmtId="0" fontId="5" fillId="3" borderId="5" xfId="2" applyFont="1" applyFill="1" applyBorder="1" applyAlignment="1">
      <alignment horizontal="center" vertical="top"/>
    </xf>
    <xf numFmtId="164" fontId="1" fillId="0" borderId="6" xfId="2" applyNumberFormat="1" applyFont="1" applyBorder="1" applyAlignment="1">
      <alignment horizontal="center"/>
    </xf>
    <xf numFmtId="164" fontId="1" fillId="0" borderId="5" xfId="2" applyNumberFormat="1" applyFont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0" xfId="2" applyFont="1" applyFill="1" applyAlignment="1">
      <alignment horizontal="center" vertical="top"/>
    </xf>
    <xf numFmtId="0" fontId="4" fillId="2" borderId="5" xfId="2" applyFont="1" applyFill="1" applyBorder="1" applyAlignment="1">
      <alignment horizontal="center" vertical="top"/>
    </xf>
    <xf numFmtId="2" fontId="20" fillId="3" borderId="3" xfId="0" applyNumberFormat="1" applyFont="1" applyFill="1" applyBorder="1" applyAlignment="1">
      <alignment horizontal="center"/>
    </xf>
    <xf numFmtId="2" fontId="18" fillId="3" borderId="3" xfId="2" applyNumberFormat="1" applyFont="1" applyFill="1" applyBorder="1" applyAlignment="1">
      <alignment horizontal="center"/>
    </xf>
    <xf numFmtId="2" fontId="18" fillId="3" borderId="1" xfId="2" applyNumberFormat="1" applyFont="1" applyFill="1" applyBorder="1" applyAlignment="1">
      <alignment horizontal="center"/>
    </xf>
    <xf numFmtId="166" fontId="4" fillId="2" borderId="2" xfId="2" applyNumberFormat="1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 vertical="top"/>
    </xf>
    <xf numFmtId="40" fontId="1" fillId="0" borderId="6" xfId="2" applyNumberFormat="1" applyFont="1" applyBorder="1" applyAlignment="1">
      <alignment horizontal="center"/>
    </xf>
    <xf numFmtId="40" fontId="1" fillId="0" borderId="0" xfId="2" applyNumberFormat="1" applyFont="1" applyAlignment="1">
      <alignment horizontal="center"/>
    </xf>
    <xf numFmtId="40" fontId="23" fillId="6" borderId="0" xfId="2" applyNumberFormat="1" applyFont="1" applyFill="1" applyAlignment="1">
      <alignment horizontal="center"/>
    </xf>
    <xf numFmtId="40" fontId="1" fillId="0" borderId="5" xfId="2" applyNumberFormat="1" applyFont="1" applyBorder="1" applyAlignment="1">
      <alignment horizontal="center"/>
    </xf>
    <xf numFmtId="40" fontId="24" fillId="6" borderId="0" xfId="2" applyNumberFormat="1" applyFont="1" applyFill="1" applyAlignment="1">
      <alignment horizontal="center"/>
    </xf>
    <xf numFmtId="40" fontId="0" fillId="0" borderId="6" xfId="0" applyNumberFormat="1" applyBorder="1" applyAlignment="1">
      <alignment horizontal="center"/>
    </xf>
    <xf numFmtId="164" fontId="1" fillId="0" borderId="0" xfId="2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0" fontId="0" fillId="0" borderId="5" xfId="0" applyNumberFormat="1" applyBorder="1" applyAlignment="1">
      <alignment horizontal="center"/>
    </xf>
    <xf numFmtId="40" fontId="1" fillId="0" borderId="6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40" fontId="1" fillId="0" borderId="5" xfId="0" applyNumberFormat="1" applyFont="1" applyBorder="1" applyAlignment="1">
      <alignment horizontal="center"/>
    </xf>
  </cellXfs>
  <cellStyles count="3">
    <cellStyle name="Normal" xfId="0" builtinId="0"/>
    <cellStyle name="Normal_05 - DEC_F  calc" xfId="2" xr:uid="{E5039222-369E-4251-885B-B4AFD8FB08D5}"/>
    <cellStyle name="Normal_pctfoundapr7web" xfId="1" xr:uid="{C2EB7B8E-6DE8-4AA4-B022-A70A5BE3D0BB}"/>
  </cellStyles>
  <dxfs count="0"/>
  <tableStyles count="0" defaultTableStyle="TableStyleMedium2" defaultPivotStyle="PivotStyleLight16"/>
  <colors>
    <mruColors>
      <color rgb="FF3074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ome\A%20-%20Doe\Fy1997\97%20-%20FINAL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12BF7-4BA4-4545-AFD7-C72FFF1EF217}">
  <sheetPr codeName="Sheet9">
    <pageSetUpPr autoPageBreaks="0"/>
  </sheetPr>
  <dimension ref="A1:BS455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9.33203125" defaultRowHeight="13" x14ac:dyDescent="0.3"/>
  <cols>
    <col min="1" max="1" width="6.33203125" style="1" customWidth="1"/>
    <col min="2" max="2" width="20.33203125" style="4" customWidth="1"/>
    <col min="3" max="3" width="3.33203125" style="1" customWidth="1"/>
    <col min="4" max="4" width="15.6640625" style="1" hidden="1" customWidth="1"/>
    <col min="5" max="9" width="13.44140625" style="1" hidden="1" customWidth="1"/>
    <col min="10" max="12" width="16" style="1" hidden="1" customWidth="1"/>
    <col min="13" max="17" width="13.44140625" style="1" hidden="1" customWidth="1"/>
    <col min="18" max="19" width="12.109375" style="1" hidden="1" customWidth="1"/>
    <col min="20" max="20" width="10.88671875" style="1" hidden="1" customWidth="1"/>
    <col min="21" max="21" width="17.109375" style="1" customWidth="1"/>
    <col min="22" max="22" width="11.33203125" style="1" customWidth="1"/>
    <col min="23" max="23" width="0.6640625" style="1" customWidth="1"/>
    <col min="24" max="24" width="18.109375" style="1" customWidth="1"/>
    <col min="25" max="26" width="19.5546875" style="1" customWidth="1"/>
    <col min="27" max="27" width="16" style="1" customWidth="1"/>
    <col min="28" max="28" width="1.5546875" style="1" customWidth="1"/>
    <col min="29" max="29" width="11.109375" style="1" customWidth="1"/>
    <col min="30" max="30" width="11.33203125" style="1" customWidth="1"/>
    <col min="31" max="31" width="9.33203125" style="1" bestFit="1" customWidth="1"/>
    <col min="32" max="32" width="12.44140625" style="1" customWidth="1"/>
    <col min="33" max="33" width="9.33203125" style="1" bestFit="1" customWidth="1"/>
    <col min="34" max="34" width="9.109375" style="1" customWidth="1"/>
    <col min="35" max="35" width="1.44140625" style="1" customWidth="1"/>
    <col min="36" max="36" width="0.5546875" style="1" hidden="1" customWidth="1"/>
    <col min="37" max="38" width="10.33203125" style="3" customWidth="1"/>
    <col min="39" max="39" width="11.44140625" style="3" customWidth="1"/>
    <col min="40" max="43" width="10.33203125" style="3" customWidth="1"/>
    <col min="44" max="45" width="10.33203125" style="3" hidden="1" customWidth="1"/>
    <col min="46" max="46" width="10.33203125" style="3" customWidth="1"/>
    <col min="47" max="47" width="0.6640625" style="3" customWidth="1"/>
    <col min="48" max="49" width="10.33203125" style="3" customWidth="1"/>
    <col min="50" max="50" width="11.109375" style="3" customWidth="1"/>
    <col min="51" max="68" width="10.88671875" style="2" customWidth="1"/>
    <col min="69" max="16384" width="9.33203125" style="1"/>
  </cols>
  <sheetData>
    <row r="1" spans="1:68" s="57" customFormat="1" ht="24.75" customHeight="1" x14ac:dyDescent="0.2">
      <c r="A1" s="65" t="s">
        <v>508</v>
      </c>
      <c r="B1" s="64"/>
      <c r="D1" s="63"/>
      <c r="E1" s="63"/>
      <c r="F1" s="63"/>
      <c r="G1" s="63"/>
      <c r="H1" s="63"/>
      <c r="I1" s="63"/>
      <c r="J1" s="63"/>
      <c r="K1" s="63"/>
      <c r="L1" s="63"/>
      <c r="M1" s="62"/>
      <c r="N1" s="62"/>
      <c r="O1" s="63"/>
      <c r="P1" s="62"/>
      <c r="Q1" s="62"/>
      <c r="R1" s="62"/>
      <c r="S1" s="62"/>
      <c r="U1" s="61"/>
      <c r="X1" s="59"/>
      <c r="Y1" s="60"/>
      <c r="AF1" s="60"/>
      <c r="AG1" s="60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</row>
    <row r="2" spans="1:68" ht="20" x14ac:dyDescent="0.4">
      <c r="A2" s="66" t="s">
        <v>535</v>
      </c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</row>
    <row r="3" spans="1:68" ht="20" x14ac:dyDescent="0.4"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</row>
    <row r="4" spans="1:68" ht="10.5" x14ac:dyDescent="0.25">
      <c r="A4" s="54"/>
      <c r="B4" s="53"/>
      <c r="C4" s="52"/>
      <c r="D4" s="51">
        <v>1</v>
      </c>
      <c r="E4" s="51">
        <v>2</v>
      </c>
      <c r="F4" s="51">
        <v>3</v>
      </c>
      <c r="G4" s="51">
        <v>4</v>
      </c>
      <c r="H4" s="51">
        <v>5</v>
      </c>
      <c r="I4" s="51">
        <v>6</v>
      </c>
      <c r="J4" s="51">
        <v>7</v>
      </c>
      <c r="K4" s="51">
        <v>8</v>
      </c>
      <c r="L4" s="50">
        <v>9</v>
      </c>
      <c r="M4" s="49">
        <v>10</v>
      </c>
      <c r="N4" s="49">
        <v>11</v>
      </c>
      <c r="O4" s="49">
        <v>12</v>
      </c>
      <c r="P4" s="49">
        <v>13</v>
      </c>
      <c r="Q4" s="49">
        <v>14</v>
      </c>
      <c r="R4" s="49">
        <v>15</v>
      </c>
      <c r="S4" s="49">
        <v>16</v>
      </c>
      <c r="T4" s="48">
        <v>17</v>
      </c>
      <c r="U4" s="47">
        <v>18</v>
      </c>
      <c r="V4" s="47">
        <v>19</v>
      </c>
      <c r="W4" s="1" t="s">
        <v>1</v>
      </c>
      <c r="X4" s="48">
        <v>20</v>
      </c>
      <c r="Y4" s="48">
        <v>21</v>
      </c>
      <c r="Z4" s="48">
        <v>22</v>
      </c>
      <c r="AA4" s="48">
        <v>23</v>
      </c>
      <c r="AB4" s="1" t="s">
        <v>1</v>
      </c>
      <c r="AC4" s="47">
        <v>24</v>
      </c>
      <c r="AD4" s="47">
        <v>25</v>
      </c>
      <c r="AE4" s="47">
        <v>26</v>
      </c>
      <c r="AF4" s="47">
        <v>27</v>
      </c>
      <c r="AG4" s="47">
        <v>28</v>
      </c>
      <c r="AH4" s="47">
        <v>29</v>
      </c>
      <c r="AK4" s="67" t="s">
        <v>521</v>
      </c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95"/>
    </row>
    <row r="5" spans="1:68" ht="10.5" x14ac:dyDescent="0.25">
      <c r="A5" s="33"/>
      <c r="B5" s="32"/>
      <c r="C5" s="31"/>
      <c r="D5" s="45" t="s">
        <v>507</v>
      </c>
      <c r="E5" s="44"/>
      <c r="F5" s="44"/>
      <c r="G5" s="44"/>
      <c r="H5" s="44"/>
      <c r="I5" s="44"/>
      <c r="J5" s="44"/>
      <c r="K5" s="43"/>
      <c r="L5" s="42" t="s">
        <v>506</v>
      </c>
      <c r="M5" s="41"/>
      <c r="N5" s="41"/>
      <c r="O5" s="41"/>
      <c r="P5" s="41"/>
      <c r="Q5" s="41"/>
      <c r="R5" s="41"/>
      <c r="S5" s="40"/>
      <c r="T5" s="27"/>
      <c r="U5" s="26"/>
      <c r="V5" s="26" t="s">
        <v>457</v>
      </c>
      <c r="X5" s="27"/>
      <c r="Y5" s="27"/>
      <c r="Z5" s="27"/>
      <c r="AA5" s="27"/>
      <c r="AC5" s="26"/>
      <c r="AD5" s="26" t="s">
        <v>520</v>
      </c>
      <c r="AE5" s="26"/>
      <c r="AF5" s="26"/>
      <c r="AG5" s="26"/>
      <c r="AH5" s="26"/>
      <c r="AK5" s="39"/>
      <c r="AL5" s="96" t="s">
        <v>531</v>
      </c>
      <c r="AM5" s="96" t="s">
        <v>532</v>
      </c>
      <c r="AN5" s="96" t="s">
        <v>510</v>
      </c>
      <c r="AO5" s="96"/>
      <c r="AP5" s="96"/>
      <c r="AQ5" s="96"/>
      <c r="AR5" s="96"/>
      <c r="AS5" s="96"/>
      <c r="AT5" s="96"/>
      <c r="AU5" s="96"/>
      <c r="AV5" s="96"/>
      <c r="AW5" s="96"/>
      <c r="AX5" s="97"/>
    </row>
    <row r="6" spans="1:68" ht="10.5" x14ac:dyDescent="0.25">
      <c r="A6" s="33"/>
      <c r="B6" s="32"/>
      <c r="C6" s="31"/>
      <c r="D6" s="38" t="s">
        <v>505</v>
      </c>
      <c r="E6" s="38" t="s">
        <v>503</v>
      </c>
      <c r="F6" s="38" t="s">
        <v>503</v>
      </c>
      <c r="G6" s="38" t="s">
        <v>504</v>
      </c>
      <c r="H6" s="38" t="s">
        <v>503</v>
      </c>
      <c r="I6" s="38" t="s">
        <v>503</v>
      </c>
      <c r="J6" s="38" t="s">
        <v>503</v>
      </c>
      <c r="K6" s="38" t="s">
        <v>503</v>
      </c>
      <c r="L6" s="37" t="s">
        <v>505</v>
      </c>
      <c r="M6" s="36" t="s">
        <v>503</v>
      </c>
      <c r="N6" s="36" t="s">
        <v>503</v>
      </c>
      <c r="O6" s="36" t="s">
        <v>504</v>
      </c>
      <c r="P6" s="36" t="s">
        <v>503</v>
      </c>
      <c r="Q6" s="36" t="s">
        <v>503</v>
      </c>
      <c r="R6" s="36" t="s">
        <v>503</v>
      </c>
      <c r="S6" s="36" t="s">
        <v>503</v>
      </c>
      <c r="T6" s="27" t="s">
        <v>502</v>
      </c>
      <c r="U6" s="26"/>
      <c r="V6" s="26" t="s">
        <v>475</v>
      </c>
      <c r="X6" s="27"/>
      <c r="Y6" s="27" t="s">
        <v>520</v>
      </c>
      <c r="Z6" s="27" t="s">
        <v>501</v>
      </c>
      <c r="AA6" s="27" t="s">
        <v>500</v>
      </c>
      <c r="AC6" s="26" t="s">
        <v>509</v>
      </c>
      <c r="AD6" s="26" t="s">
        <v>447</v>
      </c>
      <c r="AE6" s="26"/>
      <c r="AF6" s="26"/>
      <c r="AG6" s="26"/>
      <c r="AH6" s="26"/>
      <c r="AK6" s="25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9"/>
    </row>
    <row r="7" spans="1:68" ht="10.5" x14ac:dyDescent="0.25">
      <c r="A7" s="33"/>
      <c r="B7" s="32"/>
      <c r="C7" s="31"/>
      <c r="D7" s="35" t="s">
        <v>499</v>
      </c>
      <c r="E7" s="35" t="s">
        <v>498</v>
      </c>
      <c r="F7" s="35" t="s">
        <v>496</v>
      </c>
      <c r="G7" s="35" t="s">
        <v>497</v>
      </c>
      <c r="H7" s="35" t="s">
        <v>496</v>
      </c>
      <c r="I7" s="35" t="s">
        <v>496</v>
      </c>
      <c r="J7" s="35" t="s">
        <v>496</v>
      </c>
      <c r="K7" s="35" t="s">
        <v>496</v>
      </c>
      <c r="L7" s="34" t="s">
        <v>499</v>
      </c>
      <c r="M7" s="26" t="s">
        <v>498</v>
      </c>
      <c r="N7" s="26" t="s">
        <v>496</v>
      </c>
      <c r="O7" s="26" t="s">
        <v>497</v>
      </c>
      <c r="P7" s="26" t="s">
        <v>496</v>
      </c>
      <c r="Q7" s="26" t="s">
        <v>496</v>
      </c>
      <c r="R7" s="26" t="s">
        <v>496</v>
      </c>
      <c r="S7" s="26" t="s">
        <v>496</v>
      </c>
      <c r="T7" s="27" t="s">
        <v>495</v>
      </c>
      <c r="U7" s="26" t="s">
        <v>494</v>
      </c>
      <c r="V7" s="26" t="s">
        <v>493</v>
      </c>
      <c r="X7" s="27" t="s">
        <v>520</v>
      </c>
      <c r="Y7" s="27" t="s">
        <v>492</v>
      </c>
      <c r="Z7" s="27" t="s">
        <v>491</v>
      </c>
      <c r="AA7" s="27" t="s">
        <v>490</v>
      </c>
      <c r="AC7" s="26" t="s">
        <v>447</v>
      </c>
      <c r="AD7" s="26" t="s">
        <v>475</v>
      </c>
      <c r="AE7" s="26"/>
      <c r="AF7" s="26"/>
      <c r="AG7" s="26" t="s">
        <v>489</v>
      </c>
      <c r="AH7" s="26" t="s">
        <v>488</v>
      </c>
      <c r="AK7" s="25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9"/>
    </row>
    <row r="8" spans="1:68" ht="10.5" x14ac:dyDescent="0.25">
      <c r="A8" s="33"/>
      <c r="B8" s="32"/>
      <c r="C8" s="31"/>
      <c r="D8" s="30" t="s">
        <v>487</v>
      </c>
      <c r="E8" s="30" t="s">
        <v>486</v>
      </c>
      <c r="F8" s="30" t="s">
        <v>485</v>
      </c>
      <c r="G8" s="30" t="s">
        <v>484</v>
      </c>
      <c r="H8" s="30" t="s">
        <v>483</v>
      </c>
      <c r="I8" s="30" t="s">
        <v>482</v>
      </c>
      <c r="J8" s="30" t="s">
        <v>481</v>
      </c>
      <c r="K8" s="30" t="s">
        <v>480</v>
      </c>
      <c r="L8" s="29" t="s">
        <v>487</v>
      </c>
      <c r="M8" s="28" t="s">
        <v>486</v>
      </c>
      <c r="N8" s="28" t="s">
        <v>485</v>
      </c>
      <c r="O8" s="28" t="s">
        <v>484</v>
      </c>
      <c r="P8" s="28" t="s">
        <v>483</v>
      </c>
      <c r="Q8" s="28" t="s">
        <v>482</v>
      </c>
      <c r="R8" s="28" t="s">
        <v>481</v>
      </c>
      <c r="S8" s="28" t="s">
        <v>480</v>
      </c>
      <c r="T8" s="27" t="s">
        <v>479</v>
      </c>
      <c r="U8" s="26" t="s">
        <v>457</v>
      </c>
      <c r="V8" s="26" t="s">
        <v>476</v>
      </c>
      <c r="X8" s="27" t="s">
        <v>478</v>
      </c>
      <c r="Y8" s="27" t="s">
        <v>477</v>
      </c>
      <c r="Z8" s="27" t="s">
        <v>476</v>
      </c>
      <c r="AA8" s="27" t="s">
        <v>460</v>
      </c>
      <c r="AC8" s="26" t="s">
        <v>475</v>
      </c>
      <c r="AD8" s="26" t="s">
        <v>454</v>
      </c>
      <c r="AE8" s="26" t="s">
        <v>0</v>
      </c>
      <c r="AF8" s="26" t="s">
        <v>536</v>
      </c>
      <c r="AG8" s="26" t="s">
        <v>474</v>
      </c>
      <c r="AH8" s="26" t="s">
        <v>473</v>
      </c>
      <c r="AK8" s="25"/>
      <c r="AL8" s="98"/>
      <c r="AM8" s="100"/>
      <c r="AN8" s="98"/>
      <c r="AO8" s="100"/>
      <c r="AP8" s="98"/>
      <c r="AQ8" s="98"/>
      <c r="AR8" s="98"/>
      <c r="AS8" s="98"/>
      <c r="AT8" s="98" t="s">
        <v>526</v>
      </c>
      <c r="AU8" s="98"/>
      <c r="AV8" s="89" t="s">
        <v>524</v>
      </c>
      <c r="AW8" s="90" t="s">
        <v>525</v>
      </c>
      <c r="AX8" s="99" t="s">
        <v>526</v>
      </c>
    </row>
    <row r="9" spans="1:68" s="15" customFormat="1" ht="26.25" customHeight="1" x14ac:dyDescent="0.2">
      <c r="A9" s="24" t="s">
        <v>472</v>
      </c>
      <c r="B9" s="23" t="s">
        <v>471</v>
      </c>
      <c r="C9" s="22" t="s">
        <v>470</v>
      </c>
      <c r="D9" s="21" t="s">
        <v>512</v>
      </c>
      <c r="E9" s="21" t="s">
        <v>469</v>
      </c>
      <c r="F9" s="21" t="s">
        <v>468</v>
      </c>
      <c r="G9" s="21" t="s">
        <v>513</v>
      </c>
      <c r="H9" s="21" t="s">
        <v>467</v>
      </c>
      <c r="I9" s="21" t="s">
        <v>466</v>
      </c>
      <c r="J9" s="21" t="s">
        <v>514</v>
      </c>
      <c r="K9" s="21" t="s">
        <v>515</v>
      </c>
      <c r="L9" s="20" t="s">
        <v>516</v>
      </c>
      <c r="M9" s="19" t="s">
        <v>465</v>
      </c>
      <c r="N9" s="19" t="s">
        <v>464</v>
      </c>
      <c r="O9" s="19" t="s">
        <v>517</v>
      </c>
      <c r="P9" s="19" t="s">
        <v>463</v>
      </c>
      <c r="Q9" s="19" t="s">
        <v>462</v>
      </c>
      <c r="R9" s="19" t="s">
        <v>518</v>
      </c>
      <c r="S9" s="19" t="s">
        <v>519</v>
      </c>
      <c r="T9" s="18" t="s">
        <v>461</v>
      </c>
      <c r="U9" s="17" t="s">
        <v>460</v>
      </c>
      <c r="V9" s="17" t="s">
        <v>459</v>
      </c>
      <c r="W9" s="15" t="s">
        <v>448</v>
      </c>
      <c r="X9" s="18" t="s">
        <v>458</v>
      </c>
      <c r="Y9" s="18" t="s">
        <v>457</v>
      </c>
      <c r="Z9" s="18" t="s">
        <v>456</v>
      </c>
      <c r="AA9" s="18" t="s">
        <v>455</v>
      </c>
      <c r="AB9" s="88" t="s">
        <v>448</v>
      </c>
      <c r="AC9" s="17" t="s">
        <v>454</v>
      </c>
      <c r="AD9" s="17" t="s">
        <v>453</v>
      </c>
      <c r="AE9" s="17" t="s">
        <v>452</v>
      </c>
      <c r="AF9" s="17" t="s">
        <v>451</v>
      </c>
      <c r="AG9" s="17" t="s">
        <v>450</v>
      </c>
      <c r="AH9" s="17" t="s">
        <v>449</v>
      </c>
      <c r="AI9" s="15" t="s">
        <v>1</v>
      </c>
      <c r="AJ9" s="88" t="s">
        <v>448</v>
      </c>
      <c r="AK9" s="106" t="s">
        <v>522</v>
      </c>
      <c r="AL9" s="100" t="s">
        <v>533</v>
      </c>
      <c r="AM9" s="100" t="s">
        <v>534</v>
      </c>
      <c r="AN9" s="100" t="s">
        <v>523</v>
      </c>
      <c r="AO9" s="100" t="s">
        <v>511</v>
      </c>
      <c r="AP9" s="100" t="s">
        <v>530</v>
      </c>
      <c r="AQ9" s="100" t="s">
        <v>536</v>
      </c>
      <c r="AR9" s="100"/>
      <c r="AS9" s="100"/>
      <c r="AT9" s="100" t="s">
        <v>0</v>
      </c>
      <c r="AU9" s="100"/>
      <c r="AV9" s="91" t="s">
        <v>527</v>
      </c>
      <c r="AW9" s="92" t="s">
        <v>447</v>
      </c>
      <c r="AX9" s="101" t="s">
        <v>0</v>
      </c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</row>
    <row r="10" spans="1:68" s="2" customFormat="1" ht="10" x14ac:dyDescent="0.2">
      <c r="A10" s="6">
        <v>1</v>
      </c>
      <c r="B10" s="5" t="s">
        <v>446</v>
      </c>
      <c r="C10" s="6">
        <v>1</v>
      </c>
      <c r="D10" s="10">
        <v>0</v>
      </c>
      <c r="E10" s="2">
        <v>25000</v>
      </c>
      <c r="F10" s="2">
        <v>0</v>
      </c>
      <c r="G10" s="2">
        <v>0</v>
      </c>
      <c r="H10" s="2">
        <v>0</v>
      </c>
      <c r="I10" s="2">
        <v>0</v>
      </c>
      <c r="J10" s="2">
        <v>1727906</v>
      </c>
      <c r="K10" s="9">
        <v>1863251</v>
      </c>
      <c r="L10" s="2">
        <v>1083853</v>
      </c>
      <c r="M10" s="2">
        <v>17442</v>
      </c>
      <c r="N10" s="2">
        <v>32438</v>
      </c>
      <c r="O10" s="2">
        <v>45687.180000000008</v>
      </c>
      <c r="P10" s="2">
        <v>0</v>
      </c>
      <c r="Q10" s="2">
        <v>0</v>
      </c>
      <c r="R10" s="2">
        <v>0</v>
      </c>
      <c r="S10" s="2">
        <v>0</v>
      </c>
      <c r="T10" s="2" t="s">
        <v>4</v>
      </c>
      <c r="U10" s="2">
        <f>IF(OR(T10="X",T10="X16",T10="X17"),SUM(D10:S10),
IF(T10="x18",SUM(D10:S10)-D10*0.6-L10*0.6,SUM(D10:S10)-D10-L10))</f>
        <v>4795577.18</v>
      </c>
      <c r="V10" s="8">
        <f t="shared" ref="V10:V73" si="0">IF(AND(C10=1,U10&gt;0),U10/Y10*100,0)</f>
        <v>14.51826420587291</v>
      </c>
      <c r="X10" s="2">
        <v>29563170.916989997</v>
      </c>
      <c r="Y10" s="2">
        <v>33031339.780000001</v>
      </c>
      <c r="Z10" s="2">
        <v>3468168.8630100042</v>
      </c>
      <c r="AA10" s="9">
        <v>503517.91863761091</v>
      </c>
      <c r="AC10" s="112">
        <v>116.79997510832712</v>
      </c>
      <c r="AD10" s="8">
        <f t="shared" ref="AD10:AD73" si="1">IFERROR(IF(C10=1,(Y10-AA10)/X10*100,0),"")</f>
        <v>110.02818998238313</v>
      </c>
      <c r="AE10" s="114">
        <f t="shared" ref="AE10:AE73" si="2">AD10-AC10</f>
        <v>-6.7717851259439925</v>
      </c>
      <c r="AF10" s="2">
        <v>52.349999999999994</v>
      </c>
      <c r="AG10" s="2">
        <v>1</v>
      </c>
      <c r="AH10" s="115">
        <f t="shared" ref="AH10:AH73" si="3">IF(AG10=1,AD10,AC10)</f>
        <v>110.02818998238313</v>
      </c>
      <c r="AI10" s="8"/>
      <c r="AJ10" s="8"/>
      <c r="AK10" s="107">
        <v>116.79997510832712</v>
      </c>
      <c r="AL10" s="108">
        <v>116.8952587791948</v>
      </c>
      <c r="AM10" s="108">
        <v>116.8952587791948</v>
      </c>
      <c r="AN10" s="108">
        <v>116.79997510832712</v>
      </c>
      <c r="AO10" s="108">
        <v>109.91332575325292</v>
      </c>
      <c r="AP10" s="108">
        <v>110.02818998238313</v>
      </c>
      <c r="AQ10" s="108">
        <v>110.02818998238313</v>
      </c>
      <c r="AR10" s="108"/>
      <c r="AS10" s="108"/>
      <c r="AT10" s="109">
        <f>AQ10-AP10</f>
        <v>0</v>
      </c>
      <c r="AU10" s="108"/>
      <c r="AV10" s="93">
        <v>11.433843269971938</v>
      </c>
      <c r="AW10" s="94">
        <v>3.9738188036626787</v>
      </c>
      <c r="AX10" s="110">
        <f>IFERROR(AW10-AV10,"")</f>
        <v>-7.4600244663092585</v>
      </c>
    </row>
    <row r="11" spans="1:68" s="2" customFormat="1" ht="10" x14ac:dyDescent="0.2">
      <c r="A11" s="6">
        <v>2</v>
      </c>
      <c r="B11" s="5" t="s">
        <v>445</v>
      </c>
      <c r="C11" s="6">
        <v>0</v>
      </c>
      <c r="D11" s="13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2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2">
        <f t="shared" ref="U11:U74" si="4">IF(OR(T11="X",T11="X16",T11="X17"),SUM(D11:S11),
IF(T11="x18",SUM(D11:S11)-D11*0.6-L11*0.6,SUM(D11:S11)-D11-L11))</f>
        <v>0</v>
      </c>
      <c r="V11" s="11">
        <f t="shared" si="0"/>
        <v>0</v>
      </c>
      <c r="W11" s="7"/>
      <c r="X11" s="7">
        <v>0</v>
      </c>
      <c r="Y11" s="7">
        <v>0</v>
      </c>
      <c r="Z11" s="2">
        <v>0</v>
      </c>
      <c r="AA11" s="9">
        <v>0</v>
      </c>
      <c r="AC11" s="112">
        <v>0</v>
      </c>
      <c r="AD11" s="8">
        <f t="shared" si="1"/>
        <v>0</v>
      </c>
      <c r="AE11" s="114">
        <f t="shared" si="2"/>
        <v>0</v>
      </c>
      <c r="AF11" s="2">
        <v>0</v>
      </c>
      <c r="AG11" s="2" t="s">
        <v>529</v>
      </c>
      <c r="AH11" s="115">
        <f t="shared" si="3"/>
        <v>0</v>
      </c>
      <c r="AI11" s="8"/>
      <c r="AJ11" s="8"/>
      <c r="AK11" s="107">
        <v>0</v>
      </c>
      <c r="AL11" s="108">
        <v>0</v>
      </c>
      <c r="AM11" s="108">
        <v>0</v>
      </c>
      <c r="AN11" s="108">
        <v>0</v>
      </c>
      <c r="AO11" s="108">
        <v>0</v>
      </c>
      <c r="AP11" s="108">
        <v>0</v>
      </c>
      <c r="AQ11" s="108">
        <v>0</v>
      </c>
      <c r="AR11" s="108"/>
      <c r="AS11" s="108"/>
      <c r="AT11" s="109">
        <f t="shared" ref="AT11:AT74" si="5">AQ11-AP11</f>
        <v>0</v>
      </c>
      <c r="AU11" s="108"/>
      <c r="AV11" s="93" t="s">
        <v>528</v>
      </c>
      <c r="AW11" s="94" t="s">
        <v>528</v>
      </c>
      <c r="AX11" s="110" t="str">
        <f t="shared" ref="AX11:AX74" si="6">IFERROR(AW11-AV11,"")</f>
        <v/>
      </c>
    </row>
    <row r="12" spans="1:68" s="2" customFormat="1" ht="10" x14ac:dyDescent="0.2">
      <c r="A12" s="6">
        <v>3</v>
      </c>
      <c r="B12" s="5" t="s">
        <v>444</v>
      </c>
      <c r="C12" s="6">
        <v>1</v>
      </c>
      <c r="D12" s="10">
        <v>0</v>
      </c>
      <c r="E12" s="2">
        <v>629170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9">
        <v>299350</v>
      </c>
      <c r="L12" s="2">
        <v>206519</v>
      </c>
      <c r="M12" s="2">
        <v>0</v>
      </c>
      <c r="N12" s="2">
        <v>0</v>
      </c>
      <c r="O12" s="2">
        <v>1081.5</v>
      </c>
      <c r="P12" s="2">
        <v>0</v>
      </c>
      <c r="Q12" s="2">
        <v>0</v>
      </c>
      <c r="R12" s="2">
        <v>0</v>
      </c>
      <c r="S12" s="2">
        <v>0</v>
      </c>
      <c r="T12" s="2" t="s">
        <v>4</v>
      </c>
      <c r="U12" s="2">
        <f t="shared" si="4"/>
        <v>1136120.5</v>
      </c>
      <c r="V12" s="8">
        <f t="shared" si="0"/>
        <v>6.8832551014343757</v>
      </c>
      <c r="X12" s="2">
        <v>14410940.639999999</v>
      </c>
      <c r="Y12" s="2">
        <v>16505570.159142412</v>
      </c>
      <c r="Z12" s="2">
        <v>2094629.5191424135</v>
      </c>
      <c r="AA12" s="9">
        <v>144178.69323252051</v>
      </c>
      <c r="AC12" s="112">
        <v>118.79432005535948</v>
      </c>
      <c r="AD12" s="8">
        <f t="shared" si="1"/>
        <v>113.5345143293151</v>
      </c>
      <c r="AE12" s="114">
        <f t="shared" si="2"/>
        <v>-5.2598057260443767</v>
      </c>
      <c r="AF12" s="2">
        <v>2.08</v>
      </c>
      <c r="AG12" s="2">
        <v>1</v>
      </c>
      <c r="AH12" s="115">
        <f t="shared" si="3"/>
        <v>113.5345143293151</v>
      </c>
      <c r="AI12" s="8"/>
      <c r="AJ12" s="8"/>
      <c r="AK12" s="107">
        <v>118.79432005535948</v>
      </c>
      <c r="AL12" s="108">
        <v>110.68105717388038</v>
      </c>
      <c r="AM12" s="108">
        <v>110.68105717388038</v>
      </c>
      <c r="AN12" s="108">
        <v>118.79432005535948</v>
      </c>
      <c r="AO12" s="108">
        <v>116.47606216304824</v>
      </c>
      <c r="AP12" s="108">
        <v>116.45811270406253</v>
      </c>
      <c r="AQ12" s="108">
        <v>113.5345143293151</v>
      </c>
      <c r="AR12" s="108"/>
      <c r="AS12" s="108"/>
      <c r="AT12" s="109">
        <f t="shared" si="5"/>
        <v>-2.9235983747474279</v>
      </c>
      <c r="AU12" s="108"/>
      <c r="AV12" s="93">
        <v>6.833966505546095</v>
      </c>
      <c r="AW12" s="94">
        <v>4.3083577378081275</v>
      </c>
      <c r="AX12" s="110">
        <f t="shared" si="6"/>
        <v>-2.5256087677379675</v>
      </c>
    </row>
    <row r="13" spans="1:68" s="2" customFormat="1" ht="10" x14ac:dyDescent="0.2">
      <c r="A13" s="6">
        <v>4</v>
      </c>
      <c r="B13" s="5" t="s">
        <v>443</v>
      </c>
      <c r="C13" s="6">
        <v>0</v>
      </c>
      <c r="D13" s="10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9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f t="shared" si="4"/>
        <v>0</v>
      </c>
      <c r="V13" s="8">
        <f t="shared" si="0"/>
        <v>0</v>
      </c>
      <c r="X13" s="2">
        <v>0</v>
      </c>
      <c r="Y13" s="2">
        <v>0</v>
      </c>
      <c r="Z13" s="2">
        <v>0</v>
      </c>
      <c r="AA13" s="9">
        <v>0</v>
      </c>
      <c r="AC13" s="112">
        <v>0</v>
      </c>
      <c r="AD13" s="8">
        <f t="shared" si="1"/>
        <v>0</v>
      </c>
      <c r="AE13" s="114">
        <f t="shared" si="2"/>
        <v>0</v>
      </c>
      <c r="AF13" s="2">
        <v>0</v>
      </c>
      <c r="AG13" s="2" t="s">
        <v>529</v>
      </c>
      <c r="AH13" s="115">
        <f t="shared" si="3"/>
        <v>0</v>
      </c>
      <c r="AI13" s="8"/>
      <c r="AJ13" s="8"/>
      <c r="AK13" s="107">
        <v>0</v>
      </c>
      <c r="AL13" s="108">
        <v>0</v>
      </c>
      <c r="AM13" s="108">
        <v>0</v>
      </c>
      <c r="AN13" s="108">
        <v>0</v>
      </c>
      <c r="AO13" s="108">
        <v>0</v>
      </c>
      <c r="AP13" s="108">
        <v>0</v>
      </c>
      <c r="AQ13" s="108">
        <v>0</v>
      </c>
      <c r="AR13" s="108"/>
      <c r="AS13" s="108"/>
      <c r="AT13" s="109">
        <f t="shared" si="5"/>
        <v>0</v>
      </c>
      <c r="AU13" s="108"/>
      <c r="AV13" s="93" t="s">
        <v>528</v>
      </c>
      <c r="AW13" s="94" t="s">
        <v>528</v>
      </c>
      <c r="AX13" s="110" t="str">
        <f t="shared" si="6"/>
        <v/>
      </c>
    </row>
    <row r="14" spans="1:68" s="2" customFormat="1" ht="10" x14ac:dyDescent="0.2">
      <c r="A14" s="6">
        <v>5</v>
      </c>
      <c r="B14" s="5" t="s">
        <v>442</v>
      </c>
      <c r="C14" s="6">
        <v>1</v>
      </c>
      <c r="D14" s="10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1719301</v>
      </c>
      <c r="K14" s="9">
        <v>579651</v>
      </c>
      <c r="L14" s="2">
        <v>1780039</v>
      </c>
      <c r="M14" s="2">
        <v>0</v>
      </c>
      <c r="N14" s="2">
        <v>60010</v>
      </c>
      <c r="O14" s="2">
        <v>101437.56000000001</v>
      </c>
      <c r="P14" s="2">
        <v>0</v>
      </c>
      <c r="Q14" s="2">
        <v>0</v>
      </c>
      <c r="R14" s="2">
        <v>0</v>
      </c>
      <c r="S14" s="2">
        <v>0</v>
      </c>
      <c r="T14" s="2" t="s">
        <v>4</v>
      </c>
      <c r="U14" s="2">
        <f t="shared" si="4"/>
        <v>4240438.5599999996</v>
      </c>
      <c r="V14" s="8">
        <f t="shared" si="0"/>
        <v>6.2680148453145961</v>
      </c>
      <c r="X14" s="2">
        <v>46476254.920000002</v>
      </c>
      <c r="Y14" s="2">
        <v>67652018.456366137</v>
      </c>
      <c r="Z14" s="2">
        <v>21175763.536366135</v>
      </c>
      <c r="AA14" s="9">
        <v>1327300.0020681443</v>
      </c>
      <c r="AC14" s="112">
        <v>149.38869770715644</v>
      </c>
      <c r="AD14" s="8">
        <f t="shared" si="1"/>
        <v>142.70667584654427</v>
      </c>
      <c r="AE14" s="114">
        <f t="shared" si="2"/>
        <v>-6.6820218606121671</v>
      </c>
      <c r="AF14" s="2">
        <v>69.22999999999999</v>
      </c>
      <c r="AG14" s="2">
        <v>1</v>
      </c>
      <c r="AH14" s="115">
        <f t="shared" si="3"/>
        <v>142.70667584654427</v>
      </c>
      <c r="AI14" s="8"/>
      <c r="AJ14" s="8"/>
      <c r="AK14" s="107">
        <v>149.38869770715644</v>
      </c>
      <c r="AL14" s="108">
        <v>149.37447814347877</v>
      </c>
      <c r="AM14" s="108">
        <v>149.37447814347877</v>
      </c>
      <c r="AN14" s="108">
        <v>149.38869770715644</v>
      </c>
      <c r="AO14" s="108">
        <v>142.64514128875553</v>
      </c>
      <c r="AP14" s="108">
        <v>142.70667584654427</v>
      </c>
      <c r="AQ14" s="108">
        <v>142.70667584654427</v>
      </c>
      <c r="AR14" s="108"/>
      <c r="AS14" s="108"/>
      <c r="AT14" s="109">
        <f t="shared" si="5"/>
        <v>0</v>
      </c>
      <c r="AU14" s="108"/>
      <c r="AV14" s="93">
        <v>8.4608358365062273</v>
      </c>
      <c r="AW14" s="94">
        <v>3.4926170436238841</v>
      </c>
      <c r="AX14" s="110">
        <f t="shared" si="6"/>
        <v>-4.9682187928823431</v>
      </c>
    </row>
    <row r="15" spans="1:68" s="2" customFormat="1" ht="10" x14ac:dyDescent="0.2">
      <c r="A15" s="6">
        <v>6</v>
      </c>
      <c r="B15" s="5" t="s">
        <v>441</v>
      </c>
      <c r="C15" s="6">
        <v>0</v>
      </c>
      <c r="D15" s="10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9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f t="shared" si="4"/>
        <v>0</v>
      </c>
      <c r="V15" s="8">
        <f t="shared" si="0"/>
        <v>0</v>
      </c>
      <c r="X15" s="2">
        <v>0</v>
      </c>
      <c r="Y15" s="2">
        <v>0</v>
      </c>
      <c r="Z15" s="2">
        <v>0</v>
      </c>
      <c r="AA15" s="9">
        <v>0</v>
      </c>
      <c r="AC15" s="112">
        <v>0</v>
      </c>
      <c r="AD15" s="8">
        <f t="shared" si="1"/>
        <v>0</v>
      </c>
      <c r="AE15" s="114">
        <f t="shared" si="2"/>
        <v>0</v>
      </c>
      <c r="AF15" s="2">
        <v>0</v>
      </c>
      <c r="AG15" s="2" t="s">
        <v>529</v>
      </c>
      <c r="AH15" s="115">
        <f t="shared" si="3"/>
        <v>0</v>
      </c>
      <c r="AI15" s="8"/>
      <c r="AJ15" s="8"/>
      <c r="AK15" s="107">
        <v>0</v>
      </c>
      <c r="AL15" s="108">
        <v>0</v>
      </c>
      <c r="AM15" s="108">
        <v>0</v>
      </c>
      <c r="AN15" s="108">
        <v>0</v>
      </c>
      <c r="AO15" s="108">
        <v>0</v>
      </c>
      <c r="AP15" s="108">
        <v>0</v>
      </c>
      <c r="AQ15" s="108">
        <v>0</v>
      </c>
      <c r="AR15" s="108"/>
      <c r="AS15" s="108"/>
      <c r="AT15" s="109">
        <f t="shared" si="5"/>
        <v>0</v>
      </c>
      <c r="AU15" s="108"/>
      <c r="AV15" s="93" t="s">
        <v>528</v>
      </c>
      <c r="AW15" s="94" t="s">
        <v>528</v>
      </c>
      <c r="AX15" s="110" t="str">
        <f t="shared" si="6"/>
        <v/>
      </c>
    </row>
    <row r="16" spans="1:68" s="2" customFormat="1" ht="10" x14ac:dyDescent="0.2">
      <c r="A16" s="6">
        <v>7</v>
      </c>
      <c r="B16" s="5" t="s">
        <v>440</v>
      </c>
      <c r="C16" s="6">
        <v>1</v>
      </c>
      <c r="D16" s="10">
        <v>457784</v>
      </c>
      <c r="E16" s="2">
        <v>141586</v>
      </c>
      <c r="F16" s="2">
        <v>0</v>
      </c>
      <c r="G16" s="2">
        <v>0</v>
      </c>
      <c r="H16" s="2">
        <v>0</v>
      </c>
      <c r="I16" s="2">
        <v>259337</v>
      </c>
      <c r="J16" s="2">
        <v>653230</v>
      </c>
      <c r="K16" s="9">
        <v>919482</v>
      </c>
      <c r="L16" s="2">
        <v>1478714</v>
      </c>
      <c r="M16" s="2">
        <v>2183</v>
      </c>
      <c r="N16" s="2">
        <v>95989</v>
      </c>
      <c r="O16" s="2">
        <v>114318.26000000001</v>
      </c>
      <c r="P16" s="2">
        <v>0</v>
      </c>
      <c r="Q16" s="2">
        <v>0</v>
      </c>
      <c r="R16" s="2">
        <v>0</v>
      </c>
      <c r="S16" s="2">
        <v>0</v>
      </c>
      <c r="T16" s="2" t="s">
        <v>4</v>
      </c>
      <c r="U16" s="2">
        <f t="shared" si="4"/>
        <v>4122623.26</v>
      </c>
      <c r="V16" s="8">
        <f t="shared" si="0"/>
        <v>11.18166614176852</v>
      </c>
      <c r="X16" s="2">
        <v>23505262.730000008</v>
      </c>
      <c r="Y16" s="2">
        <v>36869489.821379654</v>
      </c>
      <c r="Z16" s="2">
        <v>13364227.091379646</v>
      </c>
      <c r="AA16" s="9">
        <v>1494343.2557858538</v>
      </c>
      <c r="AC16" s="112">
        <v>152.3833485618965</v>
      </c>
      <c r="AD16" s="8">
        <f t="shared" si="1"/>
        <v>150.49883497130256</v>
      </c>
      <c r="AE16" s="114">
        <f t="shared" si="2"/>
        <v>-1.8845135905939401</v>
      </c>
      <c r="AF16" s="2">
        <v>88.889999999999986</v>
      </c>
      <c r="AG16" s="2">
        <v>1</v>
      </c>
      <c r="AH16" s="115">
        <f t="shared" si="3"/>
        <v>150.49883497130256</v>
      </c>
      <c r="AI16" s="8"/>
      <c r="AJ16" s="8"/>
      <c r="AK16" s="107">
        <v>152.3833485618965</v>
      </c>
      <c r="AL16" s="108">
        <v>151.43348619854527</v>
      </c>
      <c r="AM16" s="108">
        <v>151.43348619854527</v>
      </c>
      <c r="AN16" s="108">
        <v>152.3833485618965</v>
      </c>
      <c r="AO16" s="108">
        <v>150.49860651388644</v>
      </c>
      <c r="AP16" s="108">
        <v>150.49883497130256</v>
      </c>
      <c r="AQ16" s="108">
        <v>150.49883497130256</v>
      </c>
      <c r="AR16" s="108"/>
      <c r="AS16" s="108"/>
      <c r="AT16" s="109">
        <f t="shared" si="5"/>
        <v>0</v>
      </c>
      <c r="AU16" s="108"/>
      <c r="AV16" s="93">
        <v>4.5890249126026124</v>
      </c>
      <c r="AW16" s="94">
        <v>2.2513962480616918</v>
      </c>
      <c r="AX16" s="110">
        <f t="shared" si="6"/>
        <v>-2.3376286645409206</v>
      </c>
    </row>
    <row r="17" spans="1:50" ht="10" x14ac:dyDescent="0.2">
      <c r="A17" s="6">
        <v>8</v>
      </c>
      <c r="B17" s="5" t="s">
        <v>439</v>
      </c>
      <c r="C17" s="6">
        <v>1</v>
      </c>
      <c r="D17" s="10">
        <v>1468144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119709</v>
      </c>
      <c r="K17" s="9">
        <v>0</v>
      </c>
      <c r="L17" s="2">
        <v>0</v>
      </c>
      <c r="M17" s="2">
        <v>0</v>
      </c>
      <c r="N17" s="2">
        <v>145573</v>
      </c>
      <c r="O17" s="2">
        <v>131742.66</v>
      </c>
      <c r="P17" s="2">
        <v>0</v>
      </c>
      <c r="Q17" s="2">
        <v>0</v>
      </c>
      <c r="R17" s="2">
        <v>0</v>
      </c>
      <c r="S17" s="2">
        <v>0</v>
      </c>
      <c r="T17" s="2" t="s">
        <v>4</v>
      </c>
      <c r="U17" s="2">
        <f t="shared" si="4"/>
        <v>1865168.66</v>
      </c>
      <c r="V17" s="8">
        <f t="shared" si="0"/>
        <v>6.6775098905206498</v>
      </c>
      <c r="W17" s="2"/>
      <c r="X17" s="2">
        <v>13429756.490000002</v>
      </c>
      <c r="Y17" s="2">
        <v>27932098.800000001</v>
      </c>
      <c r="Z17" s="2">
        <v>14502342.309999999</v>
      </c>
      <c r="AA17" s="9">
        <v>968395.34210741078</v>
      </c>
      <c r="AB17" s="2"/>
      <c r="AC17" s="112">
        <v>203.45590273121778</v>
      </c>
      <c r="AD17" s="8">
        <f t="shared" si="1"/>
        <v>200.77581807213085</v>
      </c>
      <c r="AE17" s="114">
        <f t="shared" si="2"/>
        <v>-2.6800846590869298</v>
      </c>
      <c r="AF17" s="2">
        <v>74.019999999999982</v>
      </c>
      <c r="AG17" s="2">
        <v>1</v>
      </c>
      <c r="AH17" s="115">
        <f t="shared" si="3"/>
        <v>200.77581807213085</v>
      </c>
      <c r="AI17" s="8"/>
      <c r="AJ17" s="8"/>
      <c r="AK17" s="107">
        <v>203.45590273121778</v>
      </c>
      <c r="AL17" s="108">
        <v>202.58317915474549</v>
      </c>
      <c r="AM17" s="108">
        <v>202.58317915474549</v>
      </c>
      <c r="AN17" s="108">
        <v>203.45590273121778</v>
      </c>
      <c r="AO17" s="108">
        <v>203.45590273121778</v>
      </c>
      <c r="AP17" s="108">
        <v>200.77581807213085</v>
      </c>
      <c r="AQ17" s="108">
        <v>200.77581807213085</v>
      </c>
      <c r="AR17" s="108"/>
      <c r="AS17" s="108"/>
      <c r="AT17" s="109">
        <f t="shared" si="5"/>
        <v>0</v>
      </c>
      <c r="AU17" s="108"/>
      <c r="AV17" s="93">
        <v>5.2051961937401661</v>
      </c>
      <c r="AW17" s="94">
        <v>3.8002253332450402</v>
      </c>
      <c r="AX17" s="110">
        <f t="shared" si="6"/>
        <v>-1.4049708604951259</v>
      </c>
    </row>
    <row r="18" spans="1:50" ht="10" x14ac:dyDescent="0.2">
      <c r="A18" s="6">
        <v>9</v>
      </c>
      <c r="B18" s="5" t="s">
        <v>438</v>
      </c>
      <c r="C18" s="6">
        <v>1</v>
      </c>
      <c r="D18" s="10">
        <v>0</v>
      </c>
      <c r="E18" s="2">
        <v>611569</v>
      </c>
      <c r="F18" s="2">
        <v>0</v>
      </c>
      <c r="G18" s="2">
        <v>0</v>
      </c>
      <c r="H18" s="2">
        <v>0</v>
      </c>
      <c r="I18" s="2">
        <v>42745</v>
      </c>
      <c r="J18" s="2">
        <v>1977688</v>
      </c>
      <c r="K18" s="9">
        <v>0</v>
      </c>
      <c r="L18" s="2">
        <v>2765152</v>
      </c>
      <c r="M18" s="2">
        <v>20811</v>
      </c>
      <c r="N18" s="2">
        <v>0</v>
      </c>
      <c r="O18" s="2">
        <v>28700.420000000002</v>
      </c>
      <c r="P18" s="2">
        <v>0</v>
      </c>
      <c r="Q18" s="2">
        <v>0</v>
      </c>
      <c r="R18" s="2">
        <v>0</v>
      </c>
      <c r="S18" s="2">
        <v>0</v>
      </c>
      <c r="T18" s="2" t="s">
        <v>14</v>
      </c>
      <c r="U18" s="2">
        <f t="shared" si="4"/>
        <v>3787574.2199999997</v>
      </c>
      <c r="V18" s="8">
        <f t="shared" si="0"/>
        <v>3.2606795537474205</v>
      </c>
      <c r="W18" s="2"/>
      <c r="X18" s="2">
        <v>67357496.128189996</v>
      </c>
      <c r="Y18" s="2">
        <v>116159044.68892172</v>
      </c>
      <c r="Z18" s="2">
        <v>48801548.560731724</v>
      </c>
      <c r="AA18" s="9">
        <v>1591262.1158318978</v>
      </c>
      <c r="AB18" s="2"/>
      <c r="AC18" s="112">
        <v>172.77414521832074</v>
      </c>
      <c r="AD18" s="8">
        <f t="shared" si="1"/>
        <v>170.08913507570495</v>
      </c>
      <c r="AE18" s="114">
        <f t="shared" si="2"/>
        <v>-2.6850101426157948</v>
      </c>
      <c r="AF18" s="2">
        <v>11.969999999999999</v>
      </c>
      <c r="AG18" s="2">
        <v>1</v>
      </c>
      <c r="AH18" s="115">
        <f t="shared" si="3"/>
        <v>170.08913507570495</v>
      </c>
      <c r="AI18" s="8"/>
      <c r="AJ18" s="8"/>
      <c r="AK18" s="107">
        <v>172.77414521832074</v>
      </c>
      <c r="AL18" s="108">
        <v>172.77619810003876</v>
      </c>
      <c r="AM18" s="108">
        <v>172.77619810003876</v>
      </c>
      <c r="AN18" s="108">
        <v>172.77414521832074</v>
      </c>
      <c r="AO18" s="108">
        <v>170.16808680021117</v>
      </c>
      <c r="AP18" s="108">
        <v>170.08932151346073</v>
      </c>
      <c r="AQ18" s="108">
        <v>170.08913507570495</v>
      </c>
      <c r="AR18" s="108"/>
      <c r="AS18" s="108"/>
      <c r="AT18" s="109">
        <f t="shared" si="5"/>
        <v>-1.8643775578652821E-4</v>
      </c>
      <c r="AU18" s="108"/>
      <c r="AV18" s="93">
        <v>4.0438247622467065</v>
      </c>
      <c r="AW18" s="94">
        <v>1.5992707622614621</v>
      </c>
      <c r="AX18" s="110">
        <f t="shared" si="6"/>
        <v>-2.4445539999852444</v>
      </c>
    </row>
    <row r="19" spans="1:50" ht="10" x14ac:dyDescent="0.2">
      <c r="A19" s="6">
        <v>10</v>
      </c>
      <c r="B19" s="5" t="s">
        <v>437</v>
      </c>
      <c r="C19" s="6">
        <v>1</v>
      </c>
      <c r="D19" s="10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1951574</v>
      </c>
      <c r="K19" s="9">
        <v>1676498</v>
      </c>
      <c r="L19" s="2">
        <v>2862922</v>
      </c>
      <c r="M19" s="2">
        <v>22278</v>
      </c>
      <c r="N19" s="2">
        <v>0</v>
      </c>
      <c r="O19" s="2">
        <v>28747.88</v>
      </c>
      <c r="P19" s="2">
        <v>0</v>
      </c>
      <c r="Q19" s="2">
        <v>0</v>
      </c>
      <c r="R19" s="2">
        <v>0</v>
      </c>
      <c r="S19" s="2">
        <v>0</v>
      </c>
      <c r="T19" s="2" t="s">
        <v>4</v>
      </c>
      <c r="U19" s="2">
        <f t="shared" si="4"/>
        <v>6542019.8799999999</v>
      </c>
      <c r="V19" s="8">
        <f t="shared" si="0"/>
        <v>6.4385169626204153</v>
      </c>
      <c r="W19" s="2"/>
      <c r="X19" s="2">
        <v>69496899.573259994</v>
      </c>
      <c r="Y19" s="2">
        <v>101607558.35513805</v>
      </c>
      <c r="Z19" s="2">
        <v>32110658.781878054</v>
      </c>
      <c r="AA19" s="9">
        <v>2067450.2124803804</v>
      </c>
      <c r="AB19" s="2"/>
      <c r="AC19" s="112">
        <v>144.62687850389091</v>
      </c>
      <c r="AD19" s="8">
        <f t="shared" si="1"/>
        <v>143.22956672006308</v>
      </c>
      <c r="AE19" s="114">
        <f t="shared" si="2"/>
        <v>-1.3973117838278313</v>
      </c>
      <c r="AF19" s="2">
        <v>19.599999999999998</v>
      </c>
      <c r="AG19" s="2">
        <v>1</v>
      </c>
      <c r="AH19" s="115">
        <f t="shared" si="3"/>
        <v>143.22956672006308</v>
      </c>
      <c r="AI19" s="8"/>
      <c r="AJ19" s="8"/>
      <c r="AK19" s="107">
        <v>144.62687850389091</v>
      </c>
      <c r="AL19" s="108">
        <v>137.4124868194879</v>
      </c>
      <c r="AM19" s="108">
        <v>137.4124868194879</v>
      </c>
      <c r="AN19" s="108">
        <v>144.62687850389091</v>
      </c>
      <c r="AO19" s="108">
        <v>142.02551133746658</v>
      </c>
      <c r="AP19" s="108">
        <v>142.02555993098667</v>
      </c>
      <c r="AQ19" s="108">
        <v>143.22956672006308</v>
      </c>
      <c r="AR19" s="108"/>
      <c r="AS19" s="108"/>
      <c r="AT19" s="109">
        <f t="shared" si="5"/>
        <v>1.2040067890764021</v>
      </c>
      <c r="AU19" s="108"/>
      <c r="AV19" s="93">
        <v>7.8934883286888908</v>
      </c>
      <c r="AW19" s="94">
        <v>5.4460909804968622</v>
      </c>
      <c r="AX19" s="110">
        <f t="shared" si="6"/>
        <v>-2.4473973481920286</v>
      </c>
    </row>
    <row r="20" spans="1:50" ht="10" x14ac:dyDescent="0.2">
      <c r="A20" s="6">
        <v>11</v>
      </c>
      <c r="B20" s="5" t="s">
        <v>436</v>
      </c>
      <c r="C20" s="6">
        <v>0</v>
      </c>
      <c r="D20" s="10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9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f t="shared" si="4"/>
        <v>0</v>
      </c>
      <c r="V20" s="8">
        <f t="shared" si="0"/>
        <v>0</v>
      </c>
      <c r="W20" s="2"/>
      <c r="X20" s="2">
        <v>0</v>
      </c>
      <c r="Y20" s="2">
        <v>0</v>
      </c>
      <c r="Z20" s="2">
        <v>0</v>
      </c>
      <c r="AA20" s="9">
        <v>0</v>
      </c>
      <c r="AB20" s="2"/>
      <c r="AC20" s="112">
        <v>0</v>
      </c>
      <c r="AD20" s="8">
        <f t="shared" si="1"/>
        <v>0</v>
      </c>
      <c r="AE20" s="114">
        <f t="shared" si="2"/>
        <v>0</v>
      </c>
      <c r="AF20" s="2">
        <v>0</v>
      </c>
      <c r="AG20" s="2" t="s">
        <v>529</v>
      </c>
      <c r="AH20" s="115">
        <f t="shared" si="3"/>
        <v>0</v>
      </c>
      <c r="AI20" s="8"/>
      <c r="AJ20" s="8"/>
      <c r="AK20" s="107">
        <v>0</v>
      </c>
      <c r="AL20" s="108">
        <v>0</v>
      </c>
      <c r="AM20" s="108">
        <v>0</v>
      </c>
      <c r="AN20" s="108">
        <v>0</v>
      </c>
      <c r="AO20" s="108">
        <v>0</v>
      </c>
      <c r="AP20" s="108">
        <v>0</v>
      </c>
      <c r="AQ20" s="108">
        <v>0</v>
      </c>
      <c r="AR20" s="108"/>
      <c r="AS20" s="108"/>
      <c r="AT20" s="109">
        <f t="shared" si="5"/>
        <v>0</v>
      </c>
      <c r="AU20" s="108"/>
      <c r="AV20" s="93" t="s">
        <v>528</v>
      </c>
      <c r="AW20" s="94" t="s">
        <v>528</v>
      </c>
      <c r="AX20" s="110" t="str">
        <f t="shared" si="6"/>
        <v/>
      </c>
    </row>
    <row r="21" spans="1:50" ht="10" x14ac:dyDescent="0.2">
      <c r="A21" s="6">
        <v>12</v>
      </c>
      <c r="B21" s="5" t="s">
        <v>435</v>
      </c>
      <c r="C21" s="6">
        <v>0</v>
      </c>
      <c r="D21" s="10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9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f t="shared" si="4"/>
        <v>0</v>
      </c>
      <c r="V21" s="8">
        <f t="shared" si="0"/>
        <v>0</v>
      </c>
      <c r="W21" s="2"/>
      <c r="X21" s="2">
        <v>0</v>
      </c>
      <c r="Y21" s="2">
        <v>0</v>
      </c>
      <c r="Z21" s="2">
        <v>0</v>
      </c>
      <c r="AA21" s="9">
        <v>0</v>
      </c>
      <c r="AB21" s="2"/>
      <c r="AC21" s="112">
        <v>0</v>
      </c>
      <c r="AD21" s="8">
        <f t="shared" si="1"/>
        <v>0</v>
      </c>
      <c r="AE21" s="114">
        <f t="shared" si="2"/>
        <v>0</v>
      </c>
      <c r="AF21" s="2">
        <v>0</v>
      </c>
      <c r="AG21" s="2" t="s">
        <v>529</v>
      </c>
      <c r="AH21" s="115">
        <f t="shared" si="3"/>
        <v>0</v>
      </c>
      <c r="AI21" s="8"/>
      <c r="AJ21" s="8"/>
      <c r="AK21" s="107">
        <v>0</v>
      </c>
      <c r="AL21" s="108">
        <v>0</v>
      </c>
      <c r="AM21" s="108">
        <v>0</v>
      </c>
      <c r="AN21" s="108">
        <v>0</v>
      </c>
      <c r="AO21" s="108">
        <v>0</v>
      </c>
      <c r="AP21" s="108">
        <v>0</v>
      </c>
      <c r="AQ21" s="108">
        <v>0</v>
      </c>
      <c r="AR21" s="108"/>
      <c r="AS21" s="108"/>
      <c r="AT21" s="109">
        <f t="shared" si="5"/>
        <v>0</v>
      </c>
      <c r="AU21" s="108"/>
      <c r="AV21" s="93" t="s">
        <v>528</v>
      </c>
      <c r="AW21" s="94" t="s">
        <v>528</v>
      </c>
      <c r="AX21" s="110" t="str">
        <f t="shared" si="6"/>
        <v/>
      </c>
    </row>
    <row r="22" spans="1:50" ht="10" x14ac:dyDescent="0.2">
      <c r="A22" s="6">
        <v>13</v>
      </c>
      <c r="B22" s="5" t="s">
        <v>434</v>
      </c>
      <c r="C22" s="6">
        <v>0</v>
      </c>
      <c r="D22" s="10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9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f t="shared" si="4"/>
        <v>0</v>
      </c>
      <c r="V22" s="8">
        <f t="shared" si="0"/>
        <v>0</v>
      </c>
      <c r="W22" s="2"/>
      <c r="X22" s="2">
        <v>141279.39000000001</v>
      </c>
      <c r="Y22" s="2">
        <v>214703.35</v>
      </c>
      <c r="Z22" s="2">
        <v>73423.959999999992</v>
      </c>
      <c r="AA22" s="9">
        <v>0</v>
      </c>
      <c r="AB22" s="2"/>
      <c r="AC22" s="112">
        <v>0</v>
      </c>
      <c r="AD22" s="8">
        <f t="shared" si="1"/>
        <v>0</v>
      </c>
      <c r="AE22" s="114">
        <f t="shared" si="2"/>
        <v>0</v>
      </c>
      <c r="AF22" s="2">
        <v>0</v>
      </c>
      <c r="AG22" s="2" t="s">
        <v>529</v>
      </c>
      <c r="AH22" s="115">
        <f t="shared" si="3"/>
        <v>0</v>
      </c>
      <c r="AI22" s="8"/>
      <c r="AJ22" s="8"/>
      <c r="AK22" s="107">
        <v>0</v>
      </c>
      <c r="AL22" s="108">
        <v>0</v>
      </c>
      <c r="AM22" s="108">
        <v>0</v>
      </c>
      <c r="AN22" s="108">
        <v>0</v>
      </c>
      <c r="AO22" s="108">
        <v>0</v>
      </c>
      <c r="AP22" s="108">
        <v>0</v>
      </c>
      <c r="AQ22" s="108">
        <v>0</v>
      </c>
      <c r="AR22" s="108"/>
      <c r="AS22" s="108"/>
      <c r="AT22" s="109">
        <f t="shared" si="5"/>
        <v>0</v>
      </c>
      <c r="AU22" s="108"/>
      <c r="AV22" s="93" t="s">
        <v>528</v>
      </c>
      <c r="AW22" s="94" t="s">
        <v>528</v>
      </c>
      <c r="AX22" s="110" t="str">
        <f t="shared" si="6"/>
        <v/>
      </c>
    </row>
    <row r="23" spans="1:50" ht="10" x14ac:dyDescent="0.2">
      <c r="A23" s="6">
        <v>14</v>
      </c>
      <c r="B23" s="5" t="s">
        <v>433</v>
      </c>
      <c r="C23" s="6">
        <v>1</v>
      </c>
      <c r="D23" s="10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2052009</v>
      </c>
      <c r="K23" s="9">
        <v>612775</v>
      </c>
      <c r="L23" s="2">
        <v>880886</v>
      </c>
      <c r="M23" s="2">
        <v>1904</v>
      </c>
      <c r="N23" s="2">
        <v>14814</v>
      </c>
      <c r="O23" s="2">
        <v>3969.8400000000006</v>
      </c>
      <c r="P23" s="2">
        <v>0</v>
      </c>
      <c r="Q23" s="2">
        <v>0</v>
      </c>
      <c r="R23" s="2">
        <v>0</v>
      </c>
      <c r="S23" s="2">
        <v>0</v>
      </c>
      <c r="T23" s="2" t="s">
        <v>4</v>
      </c>
      <c r="U23" s="2">
        <f t="shared" si="4"/>
        <v>3566357.84</v>
      </c>
      <c r="V23" s="8">
        <f t="shared" si="0"/>
        <v>8.2975006689799393</v>
      </c>
      <c r="W23" s="2"/>
      <c r="X23" s="2">
        <v>33942250.529999994</v>
      </c>
      <c r="Y23" s="2">
        <v>42981109.399999999</v>
      </c>
      <c r="Z23" s="2">
        <v>9038858.8700000048</v>
      </c>
      <c r="AA23" s="9">
        <v>749999.37520640297</v>
      </c>
      <c r="AB23" s="2"/>
      <c r="AC23" s="112">
        <v>132.62571704513536</v>
      </c>
      <c r="AD23" s="8">
        <f t="shared" si="1"/>
        <v>124.42047703191473</v>
      </c>
      <c r="AE23" s="114">
        <f t="shared" si="2"/>
        <v>-8.2052400132206316</v>
      </c>
      <c r="AF23" s="2">
        <v>1.97</v>
      </c>
      <c r="AG23" s="2">
        <v>1</v>
      </c>
      <c r="AH23" s="115">
        <f t="shared" si="3"/>
        <v>124.42047703191473</v>
      </c>
      <c r="AI23" s="8"/>
      <c r="AJ23" s="8"/>
      <c r="AK23" s="107">
        <v>132.62571704513536</v>
      </c>
      <c r="AL23" s="108">
        <v>132.44424486933443</v>
      </c>
      <c r="AM23" s="108">
        <v>132.44424486933443</v>
      </c>
      <c r="AN23" s="108">
        <v>132.62571704513536</v>
      </c>
      <c r="AO23" s="108">
        <v>124.42557749718507</v>
      </c>
      <c r="AP23" s="108">
        <v>124.42048253817606</v>
      </c>
      <c r="AQ23" s="108">
        <v>124.42047703191473</v>
      </c>
      <c r="AR23" s="108"/>
      <c r="AS23" s="108"/>
      <c r="AT23" s="109">
        <f t="shared" si="5"/>
        <v>-5.506261331333917E-6</v>
      </c>
      <c r="AU23" s="108"/>
      <c r="AV23" s="93">
        <v>12.588916985715661</v>
      </c>
      <c r="AW23" s="94">
        <v>5.2320198310954646</v>
      </c>
      <c r="AX23" s="110">
        <f t="shared" si="6"/>
        <v>-7.3568971546201967</v>
      </c>
    </row>
    <row r="24" spans="1:50" ht="10" x14ac:dyDescent="0.2">
      <c r="A24" s="6">
        <v>15</v>
      </c>
      <c r="B24" s="5" t="s">
        <v>432</v>
      </c>
      <c r="C24" s="6">
        <v>0</v>
      </c>
      <c r="D24" s="10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9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f t="shared" si="4"/>
        <v>0</v>
      </c>
      <c r="V24" s="8">
        <f t="shared" si="0"/>
        <v>0</v>
      </c>
      <c r="W24" s="2"/>
      <c r="X24" s="2">
        <v>0</v>
      </c>
      <c r="Y24" s="2">
        <v>796.80799999999999</v>
      </c>
      <c r="Z24" s="2">
        <v>796.80799999999999</v>
      </c>
      <c r="AA24" s="9">
        <v>0</v>
      </c>
      <c r="AB24" s="2"/>
      <c r="AC24" s="112">
        <v>0</v>
      </c>
      <c r="AD24" s="8">
        <f t="shared" si="1"/>
        <v>0</v>
      </c>
      <c r="AE24" s="114">
        <f t="shared" si="2"/>
        <v>0</v>
      </c>
      <c r="AF24" s="2">
        <v>0</v>
      </c>
      <c r="AG24" s="2" t="s">
        <v>529</v>
      </c>
      <c r="AH24" s="115">
        <f t="shared" si="3"/>
        <v>0</v>
      </c>
      <c r="AI24" s="8"/>
      <c r="AJ24" s="8"/>
      <c r="AK24" s="107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8"/>
      <c r="AS24" s="108"/>
      <c r="AT24" s="109">
        <f t="shared" si="5"/>
        <v>0</v>
      </c>
      <c r="AU24" s="108"/>
      <c r="AV24" s="93" t="s">
        <v>528</v>
      </c>
      <c r="AW24" s="94" t="s">
        <v>528</v>
      </c>
      <c r="AX24" s="110" t="str">
        <f t="shared" si="6"/>
        <v/>
      </c>
    </row>
    <row r="25" spans="1:50" ht="10" x14ac:dyDescent="0.2">
      <c r="A25" s="6">
        <v>16</v>
      </c>
      <c r="B25" s="5" t="s">
        <v>431</v>
      </c>
      <c r="C25" s="6">
        <v>1</v>
      </c>
      <c r="D25" s="10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1800000</v>
      </c>
      <c r="K25" s="9">
        <v>1210000</v>
      </c>
      <c r="L25" s="2">
        <v>664270</v>
      </c>
      <c r="M25" s="2">
        <v>27235</v>
      </c>
      <c r="N25" s="2">
        <v>111667</v>
      </c>
      <c r="O25" s="2">
        <v>324491.37000000005</v>
      </c>
      <c r="P25" s="2">
        <v>0</v>
      </c>
      <c r="Q25" s="2">
        <v>0</v>
      </c>
      <c r="R25" s="2">
        <v>0</v>
      </c>
      <c r="S25" s="2">
        <v>0</v>
      </c>
      <c r="T25" s="2" t="s">
        <v>4</v>
      </c>
      <c r="U25" s="2">
        <f t="shared" si="4"/>
        <v>4137663.37</v>
      </c>
      <c r="V25" s="8">
        <f t="shared" si="0"/>
        <v>4.5312872722813626</v>
      </c>
      <c r="W25" s="2"/>
      <c r="X25" s="2">
        <v>89310929.609999999</v>
      </c>
      <c r="Y25" s="2">
        <v>91313199.128000006</v>
      </c>
      <c r="Z25" s="2">
        <v>2002269.5180000067</v>
      </c>
      <c r="AA25" s="9">
        <v>90728.583825903683</v>
      </c>
      <c r="AB25" s="2"/>
      <c r="AC25" s="112">
        <v>105.65325169287878</v>
      </c>
      <c r="AD25" s="8">
        <f t="shared" si="1"/>
        <v>102.14032139461695</v>
      </c>
      <c r="AE25" s="114">
        <f t="shared" si="2"/>
        <v>-3.5129302982618356</v>
      </c>
      <c r="AF25" s="2">
        <v>262.29999999999995</v>
      </c>
      <c r="AG25" s="2">
        <v>1</v>
      </c>
      <c r="AH25" s="115">
        <f t="shared" si="3"/>
        <v>102.14032139461695</v>
      </c>
      <c r="AI25" s="8"/>
      <c r="AJ25" s="8"/>
      <c r="AK25" s="107">
        <v>105.65325169287878</v>
      </c>
      <c r="AL25" s="108">
        <v>106.09963218336379</v>
      </c>
      <c r="AM25" s="108">
        <v>106.09963218336379</v>
      </c>
      <c r="AN25" s="108">
        <v>105.65325169287878</v>
      </c>
      <c r="AO25" s="108">
        <v>102.46726664061954</v>
      </c>
      <c r="AP25" s="108">
        <v>102.15230078681878</v>
      </c>
      <c r="AQ25" s="108">
        <v>102.14032139461695</v>
      </c>
      <c r="AR25" s="108"/>
      <c r="AS25" s="108"/>
      <c r="AT25" s="109">
        <f t="shared" si="5"/>
        <v>-1.1979392201837413E-2</v>
      </c>
      <c r="AU25" s="108"/>
      <c r="AV25" s="93">
        <v>10.613899355634443</v>
      </c>
      <c r="AW25" s="94">
        <v>6.8081988003578235</v>
      </c>
      <c r="AX25" s="110">
        <f t="shared" si="6"/>
        <v>-3.8057005552766192</v>
      </c>
    </row>
    <row r="26" spans="1:50" ht="10" x14ac:dyDescent="0.2">
      <c r="A26" s="6">
        <v>17</v>
      </c>
      <c r="B26" s="5" t="s">
        <v>430</v>
      </c>
      <c r="C26" s="6">
        <v>1</v>
      </c>
      <c r="D26" s="10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165439</v>
      </c>
      <c r="K26" s="9">
        <v>295424</v>
      </c>
      <c r="L26" s="2">
        <v>2518052</v>
      </c>
      <c r="M26" s="2">
        <v>26994</v>
      </c>
      <c r="N26" s="2">
        <v>6622</v>
      </c>
      <c r="O26" s="2">
        <v>11234.300000000001</v>
      </c>
      <c r="P26" s="2">
        <v>0</v>
      </c>
      <c r="Q26" s="2">
        <v>0</v>
      </c>
      <c r="R26" s="2">
        <v>0</v>
      </c>
      <c r="S26" s="2">
        <v>0</v>
      </c>
      <c r="T26" s="2" t="s">
        <v>4</v>
      </c>
      <c r="U26" s="2">
        <f t="shared" si="4"/>
        <v>3023765.3</v>
      </c>
      <c r="V26" s="8">
        <f t="shared" si="0"/>
        <v>8.0513222550470633</v>
      </c>
      <c r="W26" s="2"/>
      <c r="X26" s="2">
        <v>30252650.170000002</v>
      </c>
      <c r="Y26" s="2">
        <v>37556133.07</v>
      </c>
      <c r="Z26" s="2">
        <v>7303482.8999999985</v>
      </c>
      <c r="AA26" s="9">
        <v>588026.94412125659</v>
      </c>
      <c r="AB26" s="2"/>
      <c r="AC26" s="112">
        <v>129.36838452356</v>
      </c>
      <c r="AD26" s="8">
        <f t="shared" si="1"/>
        <v>122.19790966458241</v>
      </c>
      <c r="AE26" s="114">
        <f t="shared" si="2"/>
        <v>-7.1704748589775846</v>
      </c>
      <c r="AF26" s="2">
        <v>4</v>
      </c>
      <c r="AG26" s="2">
        <v>1</v>
      </c>
      <c r="AH26" s="115">
        <f t="shared" si="3"/>
        <v>122.19790966458241</v>
      </c>
      <c r="AI26" s="8"/>
      <c r="AJ26" s="8"/>
      <c r="AK26" s="107">
        <v>129.36838452356</v>
      </c>
      <c r="AL26" s="108">
        <v>129.50080318293286</v>
      </c>
      <c r="AM26" s="108">
        <v>129.50080318293286</v>
      </c>
      <c r="AN26" s="108">
        <v>129.36838452356</v>
      </c>
      <c r="AO26" s="108">
        <v>122.34755747852917</v>
      </c>
      <c r="AP26" s="108">
        <v>122.19821877609043</v>
      </c>
      <c r="AQ26" s="108">
        <v>122.19790966458241</v>
      </c>
      <c r="AR26" s="108"/>
      <c r="AS26" s="108"/>
      <c r="AT26" s="109">
        <f t="shared" si="5"/>
        <v>-3.0911150801671283E-4</v>
      </c>
      <c r="AU26" s="108"/>
      <c r="AV26" s="93">
        <v>10.542489001476122</v>
      </c>
      <c r="AW26" s="94">
        <v>4.0037021244421247</v>
      </c>
      <c r="AX26" s="110">
        <f t="shared" si="6"/>
        <v>-6.5387868770339974</v>
      </c>
    </row>
    <row r="27" spans="1:50" ht="10" x14ac:dyDescent="0.2">
      <c r="A27" s="6">
        <v>18</v>
      </c>
      <c r="B27" s="5" t="s">
        <v>429</v>
      </c>
      <c r="C27" s="6">
        <v>1</v>
      </c>
      <c r="D27" s="10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359487</v>
      </c>
      <c r="K27" s="9">
        <v>73828</v>
      </c>
      <c r="L27" s="2">
        <v>358018</v>
      </c>
      <c r="M27" s="2">
        <v>0</v>
      </c>
      <c r="N27" s="2">
        <v>3264</v>
      </c>
      <c r="O27" s="2">
        <v>36061.480000000003</v>
      </c>
      <c r="P27" s="2">
        <v>0</v>
      </c>
      <c r="Q27" s="2">
        <v>0</v>
      </c>
      <c r="R27" s="2">
        <v>0</v>
      </c>
      <c r="S27" s="2">
        <v>0</v>
      </c>
      <c r="T27" s="2" t="s">
        <v>4</v>
      </c>
      <c r="U27" s="2">
        <f t="shared" si="4"/>
        <v>830658.48</v>
      </c>
      <c r="V27" s="8">
        <f t="shared" si="0"/>
        <v>6.5999541693876864</v>
      </c>
      <c r="W27" s="2"/>
      <c r="X27" s="2">
        <v>8289241.6600000001</v>
      </c>
      <c r="Y27" s="2">
        <v>12585821.941806979</v>
      </c>
      <c r="Z27" s="2">
        <v>4296580.2818069793</v>
      </c>
      <c r="AA27" s="9">
        <v>283572.32945020893</v>
      </c>
      <c r="AB27" s="2"/>
      <c r="AC27" s="112">
        <v>167.09889693849553</v>
      </c>
      <c r="AD27" s="8">
        <f t="shared" si="1"/>
        <v>148.41224465347256</v>
      </c>
      <c r="AE27" s="114">
        <f t="shared" si="2"/>
        <v>-18.686652285022973</v>
      </c>
      <c r="AF27" s="2">
        <v>23.65</v>
      </c>
      <c r="AG27" s="2">
        <v>1</v>
      </c>
      <c r="AH27" s="115">
        <f t="shared" si="3"/>
        <v>148.41224465347256</v>
      </c>
      <c r="AI27" s="8"/>
      <c r="AJ27" s="8"/>
      <c r="AK27" s="107">
        <v>167.09889693849553</v>
      </c>
      <c r="AL27" s="108">
        <v>167.18613789085705</v>
      </c>
      <c r="AM27" s="108">
        <v>167.18613789085705</v>
      </c>
      <c r="AN27" s="108">
        <v>167.09889693849553</v>
      </c>
      <c r="AO27" s="108">
        <v>148.41041055606965</v>
      </c>
      <c r="AP27" s="108">
        <v>148.41224465347256</v>
      </c>
      <c r="AQ27" s="108">
        <v>148.41224465347256</v>
      </c>
      <c r="AR27" s="108"/>
      <c r="AS27" s="108"/>
      <c r="AT27" s="109">
        <f t="shared" si="5"/>
        <v>0</v>
      </c>
      <c r="AU27" s="108"/>
      <c r="AV27" s="93">
        <v>18.143642555175777</v>
      </c>
      <c r="AW27" s="94">
        <v>4.6900196350062959</v>
      </c>
      <c r="AX27" s="110">
        <f t="shared" si="6"/>
        <v>-13.453622920169481</v>
      </c>
    </row>
    <row r="28" spans="1:50" ht="10" x14ac:dyDescent="0.2">
      <c r="A28" s="6">
        <v>19</v>
      </c>
      <c r="B28" s="5" t="s">
        <v>428</v>
      </c>
      <c r="C28" s="6">
        <v>0</v>
      </c>
      <c r="D28" s="13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12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2">
        <f t="shared" si="4"/>
        <v>0</v>
      </c>
      <c r="V28" s="11">
        <f t="shared" si="0"/>
        <v>0</v>
      </c>
      <c r="W28" s="7"/>
      <c r="X28" s="7">
        <v>0</v>
      </c>
      <c r="Y28" s="7">
        <v>0</v>
      </c>
      <c r="Z28" s="2">
        <v>0</v>
      </c>
      <c r="AA28" s="12">
        <v>0</v>
      </c>
      <c r="AB28" s="2"/>
      <c r="AC28" s="112">
        <v>0</v>
      </c>
      <c r="AD28" s="8">
        <f t="shared" si="1"/>
        <v>0</v>
      </c>
      <c r="AE28" s="114">
        <f t="shared" si="2"/>
        <v>0</v>
      </c>
      <c r="AF28" s="2">
        <v>0</v>
      </c>
      <c r="AG28" s="2" t="s">
        <v>529</v>
      </c>
      <c r="AH28" s="115">
        <f t="shared" si="3"/>
        <v>0</v>
      </c>
      <c r="AI28" s="8"/>
      <c r="AJ28" s="8"/>
      <c r="AK28" s="107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8"/>
      <c r="AS28" s="108"/>
      <c r="AT28" s="109">
        <f t="shared" si="5"/>
        <v>0</v>
      </c>
      <c r="AU28" s="108"/>
      <c r="AV28" s="93" t="s">
        <v>528</v>
      </c>
      <c r="AW28" s="94" t="s">
        <v>528</v>
      </c>
      <c r="AX28" s="110" t="str">
        <f t="shared" si="6"/>
        <v/>
      </c>
    </row>
    <row r="29" spans="1:50" ht="10" x14ac:dyDescent="0.2">
      <c r="A29" s="6">
        <v>20</v>
      </c>
      <c r="B29" s="5" t="s">
        <v>427</v>
      </c>
      <c r="C29" s="6">
        <v>1</v>
      </c>
      <c r="D29" s="10">
        <v>0</v>
      </c>
      <c r="E29" s="2">
        <v>3883350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9">
        <v>0</v>
      </c>
      <c r="L29" s="2">
        <v>3499852</v>
      </c>
      <c r="M29" s="2">
        <v>6109</v>
      </c>
      <c r="N29" s="2">
        <v>158290</v>
      </c>
      <c r="O29" s="2">
        <v>432428.92000000004</v>
      </c>
      <c r="P29" s="2">
        <v>0</v>
      </c>
      <c r="Q29" s="2">
        <v>0</v>
      </c>
      <c r="R29" s="2">
        <v>0</v>
      </c>
      <c r="S29" s="2">
        <v>0</v>
      </c>
      <c r="T29" s="2" t="s">
        <v>14</v>
      </c>
      <c r="U29" s="2">
        <f t="shared" si="4"/>
        <v>5880118.7200000007</v>
      </c>
      <c r="V29" s="8">
        <f t="shared" si="0"/>
        <v>6.2424946592987034</v>
      </c>
      <c r="W29" s="2"/>
      <c r="X29" s="2">
        <v>75594779.840000004</v>
      </c>
      <c r="Y29" s="2">
        <v>94195014.027622521</v>
      </c>
      <c r="Z29" s="2">
        <v>18600234.187622517</v>
      </c>
      <c r="AA29" s="9">
        <v>1161118.6257793873</v>
      </c>
      <c r="AB29" s="2"/>
      <c r="AC29" s="112">
        <v>131.25292252630979</v>
      </c>
      <c r="AD29" s="8">
        <f t="shared" si="1"/>
        <v>123.06920609961938</v>
      </c>
      <c r="AE29" s="114">
        <f t="shared" si="2"/>
        <v>-8.1837164266904097</v>
      </c>
      <c r="AF29" s="2">
        <v>328.03000000000003</v>
      </c>
      <c r="AG29" s="2">
        <v>1</v>
      </c>
      <c r="AH29" s="115">
        <f t="shared" si="3"/>
        <v>123.06920609961938</v>
      </c>
      <c r="AI29" s="8"/>
      <c r="AJ29" s="8"/>
      <c r="AK29" s="107">
        <v>131.25292252630979</v>
      </c>
      <c r="AL29" s="108">
        <v>127.97357540869265</v>
      </c>
      <c r="AM29" s="108">
        <v>127.97357540869265</v>
      </c>
      <c r="AN29" s="108">
        <v>131.25292252630979</v>
      </c>
      <c r="AO29" s="108">
        <v>123.01953431183479</v>
      </c>
      <c r="AP29" s="108">
        <v>123.06920609961938</v>
      </c>
      <c r="AQ29" s="108">
        <v>123.06920609961938</v>
      </c>
      <c r="AR29" s="108"/>
      <c r="AS29" s="108"/>
      <c r="AT29" s="109">
        <f t="shared" si="5"/>
        <v>0</v>
      </c>
      <c r="AU29" s="108"/>
      <c r="AV29" s="93">
        <v>15.874916722219906</v>
      </c>
      <c r="AW29" s="94">
        <v>8.290688572384223</v>
      </c>
      <c r="AX29" s="110">
        <f t="shared" si="6"/>
        <v>-7.5842281498356829</v>
      </c>
    </row>
    <row r="30" spans="1:50" ht="10" x14ac:dyDescent="0.2">
      <c r="A30" s="6">
        <v>21</v>
      </c>
      <c r="B30" s="5" t="s">
        <v>426</v>
      </c>
      <c r="C30" s="6">
        <v>0</v>
      </c>
      <c r="D30" s="10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9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f t="shared" si="4"/>
        <v>0</v>
      </c>
      <c r="V30" s="8">
        <f t="shared" si="0"/>
        <v>0</v>
      </c>
      <c r="W30" s="2"/>
      <c r="X30" s="2">
        <v>0</v>
      </c>
      <c r="Y30" s="2">
        <v>0</v>
      </c>
      <c r="Z30" s="2">
        <v>0</v>
      </c>
      <c r="AA30" s="9">
        <v>0</v>
      </c>
      <c r="AB30" s="2"/>
      <c r="AC30" s="112">
        <v>0</v>
      </c>
      <c r="AD30" s="8">
        <f t="shared" si="1"/>
        <v>0</v>
      </c>
      <c r="AE30" s="114">
        <f t="shared" si="2"/>
        <v>0</v>
      </c>
      <c r="AF30" s="2">
        <v>0</v>
      </c>
      <c r="AG30" s="2" t="s">
        <v>529</v>
      </c>
      <c r="AH30" s="115">
        <f t="shared" si="3"/>
        <v>0</v>
      </c>
      <c r="AI30" s="8"/>
      <c r="AJ30" s="8"/>
      <c r="AK30" s="107">
        <v>0</v>
      </c>
      <c r="AL30" s="108">
        <v>0</v>
      </c>
      <c r="AM30" s="108">
        <v>0</v>
      </c>
      <c r="AN30" s="108">
        <v>0</v>
      </c>
      <c r="AO30" s="108">
        <v>0</v>
      </c>
      <c r="AP30" s="108">
        <v>0</v>
      </c>
      <c r="AQ30" s="108">
        <v>0</v>
      </c>
      <c r="AR30" s="108"/>
      <c r="AS30" s="108"/>
      <c r="AT30" s="109">
        <f t="shared" si="5"/>
        <v>0</v>
      </c>
      <c r="AU30" s="108"/>
      <c r="AV30" s="93" t="s">
        <v>528</v>
      </c>
      <c r="AW30" s="94" t="s">
        <v>528</v>
      </c>
      <c r="AX30" s="110" t="str">
        <f t="shared" si="6"/>
        <v/>
      </c>
    </row>
    <row r="31" spans="1:50" ht="10" x14ac:dyDescent="0.2">
      <c r="A31" s="6">
        <v>22</v>
      </c>
      <c r="B31" s="5" t="s">
        <v>425</v>
      </c>
      <c r="C31" s="6">
        <v>0</v>
      </c>
      <c r="D31" s="10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9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f t="shared" si="4"/>
        <v>0</v>
      </c>
      <c r="V31" s="8">
        <f t="shared" si="0"/>
        <v>0</v>
      </c>
      <c r="W31" s="2"/>
      <c r="X31" s="2">
        <v>202094.16</v>
      </c>
      <c r="Y31" s="2">
        <v>242817.05</v>
      </c>
      <c r="Z31" s="2">
        <v>40722.889999999985</v>
      </c>
      <c r="AA31" s="9">
        <v>0</v>
      </c>
      <c r="AB31" s="2"/>
      <c r="AC31" s="112">
        <v>0</v>
      </c>
      <c r="AD31" s="8">
        <f t="shared" si="1"/>
        <v>0</v>
      </c>
      <c r="AE31" s="114">
        <f t="shared" si="2"/>
        <v>0</v>
      </c>
      <c r="AF31" s="2">
        <v>0</v>
      </c>
      <c r="AG31" s="2" t="s">
        <v>529</v>
      </c>
      <c r="AH31" s="115">
        <f t="shared" si="3"/>
        <v>0</v>
      </c>
      <c r="AI31" s="8"/>
      <c r="AJ31" s="8"/>
      <c r="AK31" s="107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8"/>
      <c r="AS31" s="108"/>
      <c r="AT31" s="109">
        <f t="shared" si="5"/>
        <v>0</v>
      </c>
      <c r="AU31" s="108"/>
      <c r="AV31" s="93" t="s">
        <v>528</v>
      </c>
      <c r="AW31" s="94" t="s">
        <v>528</v>
      </c>
      <c r="AX31" s="110" t="str">
        <f t="shared" si="6"/>
        <v/>
      </c>
    </row>
    <row r="32" spans="1:50" ht="10" x14ac:dyDescent="0.2">
      <c r="A32" s="6">
        <v>23</v>
      </c>
      <c r="B32" s="5" t="s">
        <v>424</v>
      </c>
      <c r="C32" s="6">
        <v>1</v>
      </c>
      <c r="D32" s="10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1685807</v>
      </c>
      <c r="K32" s="9">
        <v>1302600</v>
      </c>
      <c r="L32" s="2">
        <v>1102495</v>
      </c>
      <c r="M32" s="2">
        <v>6051</v>
      </c>
      <c r="N32" s="2">
        <v>0</v>
      </c>
      <c r="O32" s="2">
        <v>1732.2900000000002</v>
      </c>
      <c r="P32" s="2">
        <v>0</v>
      </c>
      <c r="Q32" s="2">
        <v>0</v>
      </c>
      <c r="R32" s="2">
        <v>0</v>
      </c>
      <c r="S32" s="2">
        <v>0</v>
      </c>
      <c r="T32" s="2" t="s">
        <v>4</v>
      </c>
      <c r="U32" s="2">
        <f t="shared" si="4"/>
        <v>4098685.29</v>
      </c>
      <c r="V32" s="8">
        <f t="shared" si="0"/>
        <v>7.8662051903587642</v>
      </c>
      <c r="W32" s="2"/>
      <c r="X32" s="2">
        <v>32246555.756910007</v>
      </c>
      <c r="Y32" s="2">
        <v>52104988.247999996</v>
      </c>
      <c r="Z32" s="2">
        <v>19858432.491089988</v>
      </c>
      <c r="AA32" s="9">
        <v>1562105.0473380119</v>
      </c>
      <c r="AB32" s="2"/>
      <c r="AC32" s="112">
        <v>158.13824759953573</v>
      </c>
      <c r="AD32" s="8">
        <f t="shared" si="1"/>
        <v>156.73885788509776</v>
      </c>
      <c r="AE32" s="114">
        <f t="shared" si="2"/>
        <v>-1.399389714437973</v>
      </c>
      <c r="AF32" s="2">
        <v>1</v>
      </c>
      <c r="AG32" s="2">
        <v>1</v>
      </c>
      <c r="AH32" s="115">
        <f t="shared" si="3"/>
        <v>156.73885788509776</v>
      </c>
      <c r="AI32" s="8"/>
      <c r="AJ32" s="8"/>
      <c r="AK32" s="107">
        <v>158.13824759953573</v>
      </c>
      <c r="AL32" s="108">
        <v>155.44806475887546</v>
      </c>
      <c r="AM32" s="108">
        <v>155.44806475887546</v>
      </c>
      <c r="AN32" s="108">
        <v>158.13824759953573</v>
      </c>
      <c r="AO32" s="108">
        <v>158.13824759953573</v>
      </c>
      <c r="AP32" s="108">
        <v>156.73885788509776</v>
      </c>
      <c r="AQ32" s="108">
        <v>156.73885788509776</v>
      </c>
      <c r="AR32" s="108"/>
      <c r="AS32" s="108"/>
      <c r="AT32" s="109">
        <f t="shared" si="5"/>
        <v>0</v>
      </c>
      <c r="AU32" s="108"/>
      <c r="AV32" s="93">
        <v>4.9369333677007603</v>
      </c>
      <c r="AW32" s="94">
        <v>4.0775757067816967</v>
      </c>
      <c r="AX32" s="110">
        <f t="shared" si="6"/>
        <v>-0.85935766091906363</v>
      </c>
    </row>
    <row r="33" spans="1:50" ht="10" x14ac:dyDescent="0.2">
      <c r="A33" s="6">
        <v>24</v>
      </c>
      <c r="B33" s="5" t="s">
        <v>423</v>
      </c>
      <c r="C33" s="6">
        <v>1</v>
      </c>
      <c r="D33" s="10">
        <v>0</v>
      </c>
      <c r="E33" s="2">
        <v>19308</v>
      </c>
      <c r="F33" s="2">
        <v>0</v>
      </c>
      <c r="G33" s="2">
        <v>0</v>
      </c>
      <c r="H33" s="2">
        <v>0</v>
      </c>
      <c r="I33" s="2">
        <v>0</v>
      </c>
      <c r="J33" s="2">
        <v>151769</v>
      </c>
      <c r="K33" s="9">
        <v>39450</v>
      </c>
      <c r="L33" s="2">
        <v>0</v>
      </c>
      <c r="M33" s="2">
        <v>1597</v>
      </c>
      <c r="N33" s="2">
        <v>201817</v>
      </c>
      <c r="O33" s="2">
        <v>49468.65</v>
      </c>
      <c r="P33" s="2">
        <v>0</v>
      </c>
      <c r="Q33" s="2">
        <v>0</v>
      </c>
      <c r="R33" s="2">
        <v>0</v>
      </c>
      <c r="S33" s="2">
        <v>0</v>
      </c>
      <c r="T33" s="2" t="s">
        <v>4</v>
      </c>
      <c r="U33" s="2">
        <f t="shared" si="4"/>
        <v>463409.65</v>
      </c>
      <c r="V33" s="8">
        <f t="shared" si="0"/>
        <v>1.3922461014435266</v>
      </c>
      <c r="W33" s="2"/>
      <c r="X33" s="2">
        <v>26384198.330000002</v>
      </c>
      <c r="Y33" s="2">
        <v>33285038.436776489</v>
      </c>
      <c r="Z33" s="2">
        <v>6900840.1067764871</v>
      </c>
      <c r="AA33" s="9">
        <v>96076.677353446939</v>
      </c>
      <c r="AB33" s="2"/>
      <c r="AC33" s="112">
        <v>126.36705538001101</v>
      </c>
      <c r="AD33" s="8">
        <f t="shared" si="1"/>
        <v>125.79105623870983</v>
      </c>
      <c r="AE33" s="114">
        <f t="shared" si="2"/>
        <v>-0.57599914130118179</v>
      </c>
      <c r="AF33" s="2">
        <v>40.39</v>
      </c>
      <c r="AG33" s="2">
        <v>1</v>
      </c>
      <c r="AH33" s="115">
        <f t="shared" si="3"/>
        <v>125.79105623870983</v>
      </c>
      <c r="AI33" s="8"/>
      <c r="AJ33" s="8"/>
      <c r="AK33" s="107">
        <v>126.36705538001101</v>
      </c>
      <c r="AL33" s="108">
        <v>126.96347605376923</v>
      </c>
      <c r="AM33" s="108">
        <v>126.96347605376923</v>
      </c>
      <c r="AN33" s="108">
        <v>126.36705538001101</v>
      </c>
      <c r="AO33" s="108">
        <v>125.8417683558324</v>
      </c>
      <c r="AP33" s="108">
        <v>125.79196333207531</v>
      </c>
      <c r="AQ33" s="108">
        <v>125.79105623870983</v>
      </c>
      <c r="AR33" s="108"/>
      <c r="AS33" s="108"/>
      <c r="AT33" s="109">
        <f t="shared" si="5"/>
        <v>-9.0709336548400188E-4</v>
      </c>
      <c r="AU33" s="108"/>
      <c r="AV33" s="93">
        <v>6.3874023481904656</v>
      </c>
      <c r="AW33" s="94">
        <v>5.7505458315677105</v>
      </c>
      <c r="AX33" s="110">
        <f t="shared" si="6"/>
        <v>-0.63685651662275511</v>
      </c>
    </row>
    <row r="34" spans="1:50" ht="10" x14ac:dyDescent="0.2">
      <c r="A34" s="6">
        <v>25</v>
      </c>
      <c r="B34" s="5" t="s">
        <v>422</v>
      </c>
      <c r="C34" s="6">
        <v>1</v>
      </c>
      <c r="D34" s="10">
        <v>0</v>
      </c>
      <c r="E34" s="2">
        <v>154533</v>
      </c>
      <c r="F34" s="2">
        <v>0</v>
      </c>
      <c r="G34" s="2">
        <v>0</v>
      </c>
      <c r="H34" s="2">
        <v>0</v>
      </c>
      <c r="I34" s="2">
        <v>78068</v>
      </c>
      <c r="J34" s="2">
        <v>998387</v>
      </c>
      <c r="K34" s="9">
        <v>669351</v>
      </c>
      <c r="L34" s="2">
        <v>909482</v>
      </c>
      <c r="M34" s="2">
        <v>0</v>
      </c>
      <c r="N34" s="2">
        <v>103694</v>
      </c>
      <c r="O34" s="2">
        <v>222696.11000000002</v>
      </c>
      <c r="P34" s="2">
        <v>0</v>
      </c>
      <c r="Q34" s="2">
        <v>0</v>
      </c>
      <c r="R34" s="2">
        <v>0</v>
      </c>
      <c r="S34" s="2">
        <v>0</v>
      </c>
      <c r="T34" s="2" t="s">
        <v>14</v>
      </c>
      <c r="U34" s="2">
        <f t="shared" si="4"/>
        <v>2590521.91</v>
      </c>
      <c r="V34" s="8">
        <f t="shared" si="0"/>
        <v>6.58989592182545</v>
      </c>
      <c r="W34" s="2"/>
      <c r="X34" s="2">
        <v>27015991.390000001</v>
      </c>
      <c r="Y34" s="2">
        <v>39310513.25742951</v>
      </c>
      <c r="Z34" s="2">
        <v>12294521.86742951</v>
      </c>
      <c r="AA34" s="9">
        <v>810196.19514967548</v>
      </c>
      <c r="AB34" s="2"/>
      <c r="AC34" s="112">
        <v>146.01225877281024</v>
      </c>
      <c r="AD34" s="8">
        <f t="shared" si="1"/>
        <v>142.50936234948156</v>
      </c>
      <c r="AE34" s="114">
        <f t="shared" si="2"/>
        <v>-3.5028964233286786</v>
      </c>
      <c r="AF34" s="2">
        <v>176.09</v>
      </c>
      <c r="AG34" s="2">
        <v>1</v>
      </c>
      <c r="AH34" s="115">
        <f t="shared" si="3"/>
        <v>142.50936234948156</v>
      </c>
      <c r="AI34" s="8"/>
      <c r="AJ34" s="8"/>
      <c r="AK34" s="107">
        <v>146.01225877281024</v>
      </c>
      <c r="AL34" s="108">
        <v>147.63814004721368</v>
      </c>
      <c r="AM34" s="108">
        <v>147.63814004721368</v>
      </c>
      <c r="AN34" s="108">
        <v>146.01225877281024</v>
      </c>
      <c r="AO34" s="108">
        <v>142.50574275683525</v>
      </c>
      <c r="AP34" s="108">
        <v>142.50936234948156</v>
      </c>
      <c r="AQ34" s="108">
        <v>142.50936234948156</v>
      </c>
      <c r="AR34" s="108"/>
      <c r="AS34" s="108"/>
      <c r="AT34" s="109">
        <f t="shared" si="5"/>
        <v>0</v>
      </c>
      <c r="AU34" s="108"/>
      <c r="AV34" s="93">
        <v>8.9096149142647914</v>
      </c>
      <c r="AW34" s="94">
        <v>6.0329310456431156</v>
      </c>
      <c r="AX34" s="110">
        <f t="shared" si="6"/>
        <v>-2.8766838686216758</v>
      </c>
    </row>
    <row r="35" spans="1:50" ht="10" x14ac:dyDescent="0.2">
      <c r="A35" s="6">
        <v>26</v>
      </c>
      <c r="B35" s="5" t="s">
        <v>421</v>
      </c>
      <c r="C35" s="6">
        <v>1</v>
      </c>
      <c r="D35" s="10">
        <v>1982309</v>
      </c>
      <c r="E35" s="2">
        <v>165664</v>
      </c>
      <c r="F35" s="2">
        <v>0</v>
      </c>
      <c r="G35" s="2">
        <v>0</v>
      </c>
      <c r="H35" s="2">
        <v>0</v>
      </c>
      <c r="I35" s="2">
        <v>310910</v>
      </c>
      <c r="J35" s="2">
        <v>409951</v>
      </c>
      <c r="K35" s="9">
        <v>3844557</v>
      </c>
      <c r="L35" s="2">
        <v>9250</v>
      </c>
      <c r="M35" s="2">
        <v>0</v>
      </c>
      <c r="N35" s="2">
        <v>0</v>
      </c>
      <c r="O35" s="2">
        <v>5322.59</v>
      </c>
      <c r="P35" s="2">
        <v>0</v>
      </c>
      <c r="Q35" s="2">
        <v>0</v>
      </c>
      <c r="R35" s="2">
        <v>0</v>
      </c>
      <c r="S35" s="2">
        <v>0</v>
      </c>
      <c r="T35" s="2" t="s">
        <v>14</v>
      </c>
      <c r="U35" s="2">
        <f t="shared" si="4"/>
        <v>5533028.1899999995</v>
      </c>
      <c r="V35" s="8">
        <f t="shared" si="0"/>
        <v>7.5013143964121429</v>
      </c>
      <c r="W35" s="2"/>
      <c r="X35" s="2">
        <v>53256083.380400002</v>
      </c>
      <c r="Y35" s="2">
        <v>73760782.412298724</v>
      </c>
      <c r="Z35" s="2">
        <v>20504699.031898722</v>
      </c>
      <c r="AA35" s="9">
        <v>1538121.9404208001</v>
      </c>
      <c r="AB35" s="2"/>
      <c r="AC35" s="112">
        <v>139.98122589553461</v>
      </c>
      <c r="AD35" s="8">
        <f t="shared" si="1"/>
        <v>135.61391654734086</v>
      </c>
      <c r="AE35" s="114">
        <f t="shared" si="2"/>
        <v>-4.3673093481937428</v>
      </c>
      <c r="AF35" s="2">
        <v>7</v>
      </c>
      <c r="AG35" s="2">
        <v>1</v>
      </c>
      <c r="AH35" s="115">
        <f t="shared" si="3"/>
        <v>135.61391654734086</v>
      </c>
      <c r="AI35" s="8"/>
      <c r="AJ35" s="8"/>
      <c r="AK35" s="107">
        <v>139.98122589553461</v>
      </c>
      <c r="AL35" s="108">
        <v>140.06960067848382</v>
      </c>
      <c r="AM35" s="108">
        <v>140.06960067848382</v>
      </c>
      <c r="AN35" s="108">
        <v>139.98122589553461</v>
      </c>
      <c r="AO35" s="108">
        <v>135.58927732884479</v>
      </c>
      <c r="AP35" s="108">
        <v>135.61391654734086</v>
      </c>
      <c r="AQ35" s="108">
        <v>135.61391654734086</v>
      </c>
      <c r="AR35" s="108"/>
      <c r="AS35" s="108"/>
      <c r="AT35" s="109">
        <f t="shared" si="5"/>
        <v>0</v>
      </c>
      <c r="AU35" s="108"/>
      <c r="AV35" s="93">
        <v>5.053052874982666</v>
      </c>
      <c r="AW35" s="94">
        <v>0.89138408885115206</v>
      </c>
      <c r="AX35" s="110">
        <f t="shared" si="6"/>
        <v>-4.1616687861315143</v>
      </c>
    </row>
    <row r="36" spans="1:50" ht="10" x14ac:dyDescent="0.2">
      <c r="A36" s="6">
        <v>27</v>
      </c>
      <c r="B36" s="5" t="s">
        <v>420</v>
      </c>
      <c r="C36" s="6">
        <v>1</v>
      </c>
      <c r="D36" s="13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12">
        <v>152000</v>
      </c>
      <c r="L36" s="7">
        <v>174160</v>
      </c>
      <c r="M36" s="7">
        <v>0</v>
      </c>
      <c r="N36" s="7">
        <v>11554</v>
      </c>
      <c r="O36" s="7">
        <v>1367.0300000000002</v>
      </c>
      <c r="P36" s="7">
        <v>0</v>
      </c>
      <c r="Q36" s="7">
        <v>0</v>
      </c>
      <c r="R36" s="7">
        <v>0</v>
      </c>
      <c r="S36" s="7">
        <v>0</v>
      </c>
      <c r="T36" s="7" t="s">
        <v>4</v>
      </c>
      <c r="U36" s="2">
        <f t="shared" si="4"/>
        <v>339081.03</v>
      </c>
      <c r="V36" s="11">
        <f t="shared" si="0"/>
        <v>3.3597772683942337</v>
      </c>
      <c r="W36" s="7"/>
      <c r="X36" s="7">
        <v>8601441.5</v>
      </c>
      <c r="Y36" s="7">
        <v>10092366.335999999</v>
      </c>
      <c r="Z36" s="2">
        <v>1490924.8359999992</v>
      </c>
      <c r="AA36" s="12">
        <v>50091.753728771982</v>
      </c>
      <c r="AB36" s="2"/>
      <c r="AC36" s="112">
        <v>120.44601856785802</v>
      </c>
      <c r="AD36" s="8">
        <f t="shared" si="1"/>
        <v>116.75106529842967</v>
      </c>
      <c r="AE36" s="114">
        <f t="shared" si="2"/>
        <v>-3.6949532694283533</v>
      </c>
      <c r="AF36" s="2">
        <v>0</v>
      </c>
      <c r="AG36" s="2">
        <v>1</v>
      </c>
      <c r="AH36" s="115">
        <f t="shared" si="3"/>
        <v>116.75106529842967</v>
      </c>
      <c r="AI36" s="8"/>
      <c r="AJ36" s="8"/>
      <c r="AK36" s="107">
        <v>120.44601856785802</v>
      </c>
      <c r="AL36" s="108">
        <v>120.60474445501347</v>
      </c>
      <c r="AM36" s="108">
        <v>120.60474445501347</v>
      </c>
      <c r="AN36" s="108">
        <v>120.44601856785802</v>
      </c>
      <c r="AO36" s="108">
        <v>112.57794954363145</v>
      </c>
      <c r="AP36" s="108">
        <v>112.44250391944313</v>
      </c>
      <c r="AQ36" s="108">
        <v>116.75106529842967</v>
      </c>
      <c r="AR36" s="108"/>
      <c r="AS36" s="108"/>
      <c r="AT36" s="109">
        <f t="shared" si="5"/>
        <v>4.3085613789865391</v>
      </c>
      <c r="AU36" s="108"/>
      <c r="AV36" s="93">
        <v>8.1869960150011458</v>
      </c>
      <c r="AW36" s="94">
        <v>0.79256367139016737</v>
      </c>
      <c r="AX36" s="110">
        <f t="shared" si="6"/>
        <v>-7.394432343610978</v>
      </c>
    </row>
    <row r="37" spans="1:50" ht="10" x14ac:dyDescent="0.2">
      <c r="A37" s="6">
        <v>28</v>
      </c>
      <c r="B37" s="5" t="s">
        <v>419</v>
      </c>
      <c r="C37" s="6">
        <v>0</v>
      </c>
      <c r="D37" s="10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9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 t="s">
        <v>14</v>
      </c>
      <c r="U37" s="2">
        <f t="shared" si="4"/>
        <v>0</v>
      </c>
      <c r="V37" s="8">
        <f t="shared" si="0"/>
        <v>0</v>
      </c>
      <c r="W37" s="2"/>
      <c r="X37" s="2">
        <v>0</v>
      </c>
      <c r="Y37" s="2">
        <v>0</v>
      </c>
      <c r="Z37" s="2">
        <v>0</v>
      </c>
      <c r="AA37" s="9">
        <v>0</v>
      </c>
      <c r="AB37" s="2"/>
      <c r="AC37" s="112">
        <v>0</v>
      </c>
      <c r="AD37" s="8">
        <f t="shared" si="1"/>
        <v>0</v>
      </c>
      <c r="AE37" s="114">
        <f t="shared" si="2"/>
        <v>0</v>
      </c>
      <c r="AF37" s="2">
        <v>0</v>
      </c>
      <c r="AG37" s="2" t="s">
        <v>529</v>
      </c>
      <c r="AH37" s="115">
        <f t="shared" si="3"/>
        <v>0</v>
      </c>
      <c r="AI37" s="8"/>
      <c r="AJ37" s="8"/>
      <c r="AK37" s="107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8"/>
      <c r="AS37" s="108"/>
      <c r="AT37" s="109">
        <f t="shared" si="5"/>
        <v>0</v>
      </c>
      <c r="AU37" s="108"/>
      <c r="AV37" s="93" t="s">
        <v>528</v>
      </c>
      <c r="AW37" s="94" t="s">
        <v>528</v>
      </c>
      <c r="AX37" s="110" t="str">
        <f t="shared" si="6"/>
        <v/>
      </c>
    </row>
    <row r="38" spans="1:50" ht="10" x14ac:dyDescent="0.2">
      <c r="A38" s="6">
        <v>29</v>
      </c>
      <c r="B38" s="5" t="s">
        <v>418</v>
      </c>
      <c r="C38" s="6">
        <v>0</v>
      </c>
      <c r="D38" s="10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9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f t="shared" si="4"/>
        <v>0</v>
      </c>
      <c r="V38" s="8">
        <f t="shared" si="0"/>
        <v>0</v>
      </c>
      <c r="W38" s="2"/>
      <c r="X38" s="2">
        <v>0</v>
      </c>
      <c r="Y38" s="2">
        <v>0</v>
      </c>
      <c r="Z38" s="2">
        <v>0</v>
      </c>
      <c r="AA38" s="9">
        <v>0</v>
      </c>
      <c r="AB38" s="2"/>
      <c r="AC38" s="112">
        <v>0</v>
      </c>
      <c r="AD38" s="8">
        <f t="shared" si="1"/>
        <v>0</v>
      </c>
      <c r="AE38" s="114">
        <f t="shared" si="2"/>
        <v>0</v>
      </c>
      <c r="AF38" s="2">
        <v>0</v>
      </c>
      <c r="AG38" s="2" t="s">
        <v>529</v>
      </c>
      <c r="AH38" s="115">
        <f t="shared" si="3"/>
        <v>0</v>
      </c>
      <c r="AI38" s="8"/>
      <c r="AJ38" s="8"/>
      <c r="AK38" s="107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8"/>
      <c r="AS38" s="108"/>
      <c r="AT38" s="109">
        <f t="shared" si="5"/>
        <v>0</v>
      </c>
      <c r="AU38" s="108"/>
      <c r="AV38" s="93" t="s">
        <v>528</v>
      </c>
      <c r="AW38" s="94" t="s">
        <v>528</v>
      </c>
      <c r="AX38" s="110" t="str">
        <f t="shared" si="6"/>
        <v/>
      </c>
    </row>
    <row r="39" spans="1:50" ht="10" x14ac:dyDescent="0.2">
      <c r="A39" s="6">
        <v>30</v>
      </c>
      <c r="B39" s="5" t="s">
        <v>417</v>
      </c>
      <c r="C39" s="6">
        <v>1</v>
      </c>
      <c r="D39" s="10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2432578</v>
      </c>
      <c r="K39" s="9">
        <v>2089841</v>
      </c>
      <c r="L39" s="2">
        <v>2714586</v>
      </c>
      <c r="M39" s="2">
        <v>1765</v>
      </c>
      <c r="N39" s="2">
        <v>273260</v>
      </c>
      <c r="O39" s="2">
        <v>15355.130000000001</v>
      </c>
      <c r="P39" s="2">
        <v>0</v>
      </c>
      <c r="Q39" s="2">
        <v>0</v>
      </c>
      <c r="R39" s="2">
        <v>0</v>
      </c>
      <c r="S39" s="2">
        <v>0</v>
      </c>
      <c r="T39" s="2" t="s">
        <v>4</v>
      </c>
      <c r="U39" s="2">
        <f t="shared" si="4"/>
        <v>7527385.1299999999</v>
      </c>
      <c r="V39" s="8">
        <f t="shared" si="0"/>
        <v>10.298111827876106</v>
      </c>
      <c r="W39" s="2"/>
      <c r="X39" s="2">
        <v>58610573.329999998</v>
      </c>
      <c r="Y39" s="2">
        <v>73094808.599999994</v>
      </c>
      <c r="Z39" s="2">
        <v>14484235.269999996</v>
      </c>
      <c r="AA39" s="9">
        <v>1491602.7455172723</v>
      </c>
      <c r="AB39" s="2"/>
      <c r="AC39" s="112">
        <v>124.91159309324364</v>
      </c>
      <c r="AD39" s="8">
        <f t="shared" si="1"/>
        <v>122.16772808436667</v>
      </c>
      <c r="AE39" s="114">
        <f t="shared" si="2"/>
        <v>-2.7438650088769663</v>
      </c>
      <c r="AF39" s="2">
        <v>18.02</v>
      </c>
      <c r="AG39" s="2">
        <v>1</v>
      </c>
      <c r="AH39" s="115">
        <f t="shared" si="3"/>
        <v>122.16772808436667</v>
      </c>
      <c r="AI39" s="8"/>
      <c r="AJ39" s="8"/>
      <c r="AK39" s="107">
        <v>124.91159309324364</v>
      </c>
      <c r="AL39" s="108">
        <v>124.69482216741979</v>
      </c>
      <c r="AM39" s="108">
        <v>124.69482216741979</v>
      </c>
      <c r="AN39" s="108">
        <v>124.91159309324364</v>
      </c>
      <c r="AO39" s="108">
        <v>122.80339562222451</v>
      </c>
      <c r="AP39" s="108">
        <v>122.80339499548791</v>
      </c>
      <c r="AQ39" s="108">
        <v>122.16772808436667</v>
      </c>
      <c r="AR39" s="108"/>
      <c r="AS39" s="108"/>
      <c r="AT39" s="109">
        <f t="shared" si="5"/>
        <v>-0.63566691112123408</v>
      </c>
      <c r="AU39" s="108"/>
      <c r="AV39" s="93">
        <v>8.6875921216036733</v>
      </c>
      <c r="AW39" s="94">
        <v>6.1808784467383315</v>
      </c>
      <c r="AX39" s="110">
        <f t="shared" si="6"/>
        <v>-2.5067136748653418</v>
      </c>
    </row>
    <row r="40" spans="1:50" ht="10" x14ac:dyDescent="0.2">
      <c r="A40" s="6">
        <v>31</v>
      </c>
      <c r="B40" s="5" t="s">
        <v>416</v>
      </c>
      <c r="C40" s="6">
        <v>1</v>
      </c>
      <c r="D40" s="10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3585349</v>
      </c>
      <c r="K40" s="9">
        <v>240800</v>
      </c>
      <c r="L40" s="2">
        <v>3160159</v>
      </c>
      <c r="M40" s="2">
        <v>9776</v>
      </c>
      <c r="N40" s="2">
        <v>0</v>
      </c>
      <c r="O40" s="2">
        <v>120947.54000000001</v>
      </c>
      <c r="P40" s="2">
        <v>0</v>
      </c>
      <c r="Q40" s="2">
        <v>0</v>
      </c>
      <c r="R40" s="2">
        <v>0</v>
      </c>
      <c r="S40" s="2">
        <v>0</v>
      </c>
      <c r="T40" s="2" t="s">
        <v>4</v>
      </c>
      <c r="U40" s="2">
        <f t="shared" si="4"/>
        <v>7117031.54</v>
      </c>
      <c r="V40" s="8">
        <f t="shared" si="0"/>
        <v>8.2808805693692751</v>
      </c>
      <c r="W40" s="2"/>
      <c r="X40" s="2">
        <v>57705837.690000005</v>
      </c>
      <c r="Y40" s="2">
        <v>85945347</v>
      </c>
      <c r="Z40" s="2">
        <v>28239509.309999995</v>
      </c>
      <c r="AA40" s="9">
        <v>2338480.0393370171</v>
      </c>
      <c r="AB40" s="2"/>
      <c r="AC40" s="112">
        <v>153.47256175323801</v>
      </c>
      <c r="AD40" s="8">
        <f t="shared" si="1"/>
        <v>144.88459106998013</v>
      </c>
      <c r="AE40" s="114">
        <f t="shared" si="2"/>
        <v>-8.587970683257879</v>
      </c>
      <c r="AF40" s="2">
        <v>95.230000000000018</v>
      </c>
      <c r="AG40" s="2">
        <v>1</v>
      </c>
      <c r="AH40" s="115">
        <f t="shared" si="3"/>
        <v>144.88459106998013</v>
      </c>
      <c r="AI40" s="8"/>
      <c r="AJ40" s="8"/>
      <c r="AK40" s="107">
        <v>153.47256175323801</v>
      </c>
      <c r="AL40" s="108">
        <v>153.17134420032625</v>
      </c>
      <c r="AM40" s="108">
        <v>153.17134420032625</v>
      </c>
      <c r="AN40" s="108">
        <v>153.47256175323801</v>
      </c>
      <c r="AO40" s="108">
        <v>144.85217747791714</v>
      </c>
      <c r="AP40" s="108">
        <v>144.88459106998013</v>
      </c>
      <c r="AQ40" s="108">
        <v>144.88459106998013</v>
      </c>
      <c r="AR40" s="108"/>
      <c r="AS40" s="108"/>
      <c r="AT40" s="109">
        <f t="shared" si="5"/>
        <v>0</v>
      </c>
      <c r="AU40" s="108"/>
      <c r="AV40" s="93">
        <v>10.450347480314559</v>
      </c>
      <c r="AW40" s="94">
        <v>4.1871411948207546</v>
      </c>
      <c r="AX40" s="110">
        <f t="shared" si="6"/>
        <v>-6.263206285493804</v>
      </c>
    </row>
    <row r="41" spans="1:50" ht="10" x14ac:dyDescent="0.2">
      <c r="A41" s="6">
        <v>32</v>
      </c>
      <c r="B41" s="5" t="s">
        <v>415</v>
      </c>
      <c r="C41" s="6">
        <v>0</v>
      </c>
      <c r="D41" s="10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9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f t="shared" si="4"/>
        <v>0</v>
      </c>
      <c r="V41" s="8">
        <f t="shared" si="0"/>
        <v>0</v>
      </c>
      <c r="W41" s="2"/>
      <c r="X41" s="2">
        <v>437559.81000000006</v>
      </c>
      <c r="Y41" s="2">
        <v>448021</v>
      </c>
      <c r="Z41" s="2">
        <v>10461.189999999944</v>
      </c>
      <c r="AA41" s="9">
        <v>0</v>
      </c>
      <c r="AB41" s="2"/>
      <c r="AC41" s="112">
        <v>0</v>
      </c>
      <c r="AD41" s="8">
        <f t="shared" si="1"/>
        <v>0</v>
      </c>
      <c r="AE41" s="114">
        <f t="shared" si="2"/>
        <v>0</v>
      </c>
      <c r="AF41" s="2">
        <v>0</v>
      </c>
      <c r="AG41" s="2" t="s">
        <v>529</v>
      </c>
      <c r="AH41" s="115">
        <f t="shared" si="3"/>
        <v>0</v>
      </c>
      <c r="AI41" s="8"/>
      <c r="AJ41" s="8"/>
      <c r="AK41" s="107">
        <v>0</v>
      </c>
      <c r="AL41" s="108">
        <v>0</v>
      </c>
      <c r="AM41" s="108">
        <v>0</v>
      </c>
      <c r="AN41" s="108">
        <v>0</v>
      </c>
      <c r="AO41" s="108">
        <v>0</v>
      </c>
      <c r="AP41" s="108">
        <v>0</v>
      </c>
      <c r="AQ41" s="108">
        <v>0</v>
      </c>
      <c r="AR41" s="108"/>
      <c r="AS41" s="108"/>
      <c r="AT41" s="109">
        <f t="shared" si="5"/>
        <v>0</v>
      </c>
      <c r="AU41" s="108"/>
      <c r="AV41" s="93" t="s">
        <v>528</v>
      </c>
      <c r="AW41" s="94" t="s">
        <v>528</v>
      </c>
      <c r="AX41" s="110" t="str">
        <f t="shared" si="6"/>
        <v/>
      </c>
    </row>
    <row r="42" spans="1:50" ht="10" x14ac:dyDescent="0.2">
      <c r="A42" s="6">
        <v>33</v>
      </c>
      <c r="B42" s="5" t="s">
        <v>414</v>
      </c>
      <c r="C42" s="6">
        <v>0</v>
      </c>
      <c r="D42" s="10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9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f t="shared" si="4"/>
        <v>0</v>
      </c>
      <c r="V42" s="8">
        <f t="shared" si="0"/>
        <v>0</v>
      </c>
      <c r="W42" s="2"/>
      <c r="X42" s="2">
        <v>156977.1</v>
      </c>
      <c r="Y42" s="2">
        <v>173461</v>
      </c>
      <c r="Z42" s="2">
        <v>16483.899999999994</v>
      </c>
      <c r="AA42" s="9">
        <v>0</v>
      </c>
      <c r="AB42" s="2"/>
      <c r="AC42" s="112">
        <v>0</v>
      </c>
      <c r="AD42" s="8">
        <f t="shared" si="1"/>
        <v>0</v>
      </c>
      <c r="AE42" s="114">
        <f t="shared" si="2"/>
        <v>0</v>
      </c>
      <c r="AF42" s="2">
        <v>0</v>
      </c>
      <c r="AG42" s="2" t="s">
        <v>529</v>
      </c>
      <c r="AH42" s="115">
        <f t="shared" si="3"/>
        <v>0</v>
      </c>
      <c r="AI42" s="8"/>
      <c r="AJ42" s="8"/>
      <c r="AK42" s="107">
        <v>0</v>
      </c>
      <c r="AL42" s="108">
        <v>0</v>
      </c>
      <c r="AM42" s="108">
        <v>0</v>
      </c>
      <c r="AN42" s="108">
        <v>0</v>
      </c>
      <c r="AO42" s="108">
        <v>0</v>
      </c>
      <c r="AP42" s="108">
        <v>0</v>
      </c>
      <c r="AQ42" s="108">
        <v>0</v>
      </c>
      <c r="AR42" s="108"/>
      <c r="AS42" s="108"/>
      <c r="AT42" s="109">
        <f t="shared" si="5"/>
        <v>0</v>
      </c>
      <c r="AU42" s="108"/>
      <c r="AV42" s="93" t="s">
        <v>528</v>
      </c>
      <c r="AW42" s="94" t="s">
        <v>528</v>
      </c>
      <c r="AX42" s="110" t="str">
        <f t="shared" si="6"/>
        <v/>
      </c>
    </row>
    <row r="43" spans="1:50" ht="10" x14ac:dyDescent="0.2">
      <c r="A43" s="6">
        <v>34</v>
      </c>
      <c r="B43" s="5" t="s">
        <v>413</v>
      </c>
      <c r="C43" s="6">
        <v>0</v>
      </c>
      <c r="D43" s="10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9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f t="shared" si="4"/>
        <v>0</v>
      </c>
      <c r="V43" s="8">
        <f t="shared" si="0"/>
        <v>0</v>
      </c>
      <c r="W43" s="2"/>
      <c r="X43" s="2">
        <v>0</v>
      </c>
      <c r="Y43" s="2">
        <v>848.40000000000009</v>
      </c>
      <c r="Z43" s="2">
        <v>848.40000000000009</v>
      </c>
      <c r="AA43" s="9">
        <v>0</v>
      </c>
      <c r="AB43" s="2"/>
      <c r="AC43" s="112">
        <v>0</v>
      </c>
      <c r="AD43" s="8">
        <f t="shared" si="1"/>
        <v>0</v>
      </c>
      <c r="AE43" s="114">
        <f t="shared" si="2"/>
        <v>0</v>
      </c>
      <c r="AF43" s="2">
        <v>0</v>
      </c>
      <c r="AG43" s="2" t="s">
        <v>529</v>
      </c>
      <c r="AH43" s="115">
        <f t="shared" si="3"/>
        <v>0</v>
      </c>
      <c r="AI43" s="8"/>
      <c r="AJ43" s="8"/>
      <c r="AK43" s="107">
        <v>0</v>
      </c>
      <c r="AL43" s="108">
        <v>0</v>
      </c>
      <c r="AM43" s="108">
        <v>0</v>
      </c>
      <c r="AN43" s="108">
        <v>0</v>
      </c>
      <c r="AO43" s="108">
        <v>0</v>
      </c>
      <c r="AP43" s="108">
        <v>0</v>
      </c>
      <c r="AQ43" s="108">
        <v>0</v>
      </c>
      <c r="AR43" s="108"/>
      <c r="AS43" s="108"/>
      <c r="AT43" s="109">
        <f t="shared" si="5"/>
        <v>0</v>
      </c>
      <c r="AU43" s="108"/>
      <c r="AV43" s="93" t="s">
        <v>528</v>
      </c>
      <c r="AW43" s="94" t="s">
        <v>528</v>
      </c>
      <c r="AX43" s="110" t="str">
        <f t="shared" si="6"/>
        <v/>
      </c>
    </row>
    <row r="44" spans="1:50" ht="10" x14ac:dyDescent="0.2">
      <c r="A44" s="6">
        <v>35</v>
      </c>
      <c r="B44" s="5" t="s">
        <v>412</v>
      </c>
      <c r="C44" s="6">
        <v>1</v>
      </c>
      <c r="D44" s="10">
        <v>0</v>
      </c>
      <c r="E44" s="2">
        <v>356026.37976567802</v>
      </c>
      <c r="F44" s="2">
        <v>0</v>
      </c>
      <c r="G44" s="2">
        <v>0</v>
      </c>
      <c r="H44" s="2">
        <v>7805747</v>
      </c>
      <c r="I44" s="2">
        <v>1825845.2632340025</v>
      </c>
      <c r="J44" s="2">
        <v>17289124.116818637</v>
      </c>
      <c r="K44" s="9">
        <v>1392535.2401816701</v>
      </c>
      <c r="L44" s="2">
        <v>40611872</v>
      </c>
      <c r="M44" s="2">
        <v>582073</v>
      </c>
      <c r="N44" s="2">
        <v>0</v>
      </c>
      <c r="O44" s="2">
        <v>18514890.66</v>
      </c>
      <c r="P44" s="2">
        <v>0</v>
      </c>
      <c r="Q44" s="2">
        <v>0</v>
      </c>
      <c r="R44" s="2">
        <v>0</v>
      </c>
      <c r="S44" s="2">
        <v>0</v>
      </c>
      <c r="T44" s="2" t="s">
        <v>14</v>
      </c>
      <c r="U44" s="2">
        <f t="shared" si="4"/>
        <v>64010990.459999979</v>
      </c>
      <c r="V44" s="8">
        <f t="shared" si="0"/>
        <v>4.4072477514030997</v>
      </c>
      <c r="W44" s="2"/>
      <c r="X44" s="2">
        <v>1012695285.9958402</v>
      </c>
      <c r="Y44" s="2">
        <v>1452402816.2388039</v>
      </c>
      <c r="Z44" s="2">
        <v>439707530.24296367</v>
      </c>
      <c r="AA44" s="9">
        <v>19379000.23938312</v>
      </c>
      <c r="AB44" s="2"/>
      <c r="AC44" s="112">
        <v>138.65213646170687</v>
      </c>
      <c r="AD44" s="8">
        <f t="shared" si="1"/>
        <v>141.50592343186904</v>
      </c>
      <c r="AE44" s="114">
        <f t="shared" si="2"/>
        <v>2.8537869701621617</v>
      </c>
      <c r="AF44" s="2">
        <v>10278.849999999997</v>
      </c>
      <c r="AG44" s="2">
        <v>1</v>
      </c>
      <c r="AH44" s="115">
        <f t="shared" si="3"/>
        <v>141.50592343186904</v>
      </c>
      <c r="AI44" s="8"/>
      <c r="AJ44" s="8"/>
      <c r="AK44" s="107">
        <v>138.65213646170687</v>
      </c>
      <c r="AL44" s="108">
        <v>139.76073321241699</v>
      </c>
      <c r="AM44" s="108">
        <v>139.76073321241699</v>
      </c>
      <c r="AN44" s="108">
        <v>138.65213646170687</v>
      </c>
      <c r="AO44" s="108">
        <v>141.69197758480368</v>
      </c>
      <c r="AP44" s="108">
        <v>141.50592343186904</v>
      </c>
      <c r="AQ44" s="108">
        <v>141.50592343186904</v>
      </c>
      <c r="AR44" s="108"/>
      <c r="AS44" s="108"/>
      <c r="AT44" s="109">
        <f t="shared" si="5"/>
        <v>0</v>
      </c>
      <c r="AU44" s="108"/>
      <c r="AV44" s="93">
        <v>3.4544456806830173</v>
      </c>
      <c r="AW44" s="94">
        <v>5.3674717764271431</v>
      </c>
      <c r="AX44" s="110">
        <f t="shared" si="6"/>
        <v>1.9130260957441259</v>
      </c>
    </row>
    <row r="45" spans="1:50" ht="10" x14ac:dyDescent="0.2">
      <c r="A45" s="6">
        <v>36</v>
      </c>
      <c r="B45" s="5" t="s">
        <v>411</v>
      </c>
      <c r="C45" s="6">
        <v>1</v>
      </c>
      <c r="D45" s="10">
        <v>0</v>
      </c>
      <c r="E45" s="2">
        <v>27975</v>
      </c>
      <c r="F45" s="2">
        <v>0</v>
      </c>
      <c r="G45" s="2">
        <v>0</v>
      </c>
      <c r="H45" s="2">
        <v>0</v>
      </c>
      <c r="I45" s="2">
        <v>0</v>
      </c>
      <c r="J45" s="2">
        <v>85900</v>
      </c>
      <c r="K45" s="9">
        <v>226599</v>
      </c>
      <c r="L45" s="2">
        <v>1142630</v>
      </c>
      <c r="M45" s="2">
        <v>5277</v>
      </c>
      <c r="N45" s="2">
        <v>286883</v>
      </c>
      <c r="O45" s="2">
        <v>169482.04</v>
      </c>
      <c r="P45" s="2">
        <v>0</v>
      </c>
      <c r="Q45" s="2">
        <v>0</v>
      </c>
      <c r="R45" s="2">
        <v>0</v>
      </c>
      <c r="S45" s="2">
        <v>0</v>
      </c>
      <c r="T45" s="2" t="s">
        <v>14</v>
      </c>
      <c r="U45" s="2">
        <f t="shared" si="4"/>
        <v>1259168.04</v>
      </c>
      <c r="V45" s="8">
        <f t="shared" si="0"/>
        <v>3.8610782457545483</v>
      </c>
      <c r="W45" s="2"/>
      <c r="X45" s="2">
        <v>21855345.039999999</v>
      </c>
      <c r="Y45" s="2">
        <v>32611823.947999999</v>
      </c>
      <c r="Z45" s="2">
        <v>10756478.908</v>
      </c>
      <c r="AA45" s="9">
        <v>415316.06712596439</v>
      </c>
      <c r="AB45" s="2"/>
      <c r="AC45" s="112">
        <v>149.70200697619134</v>
      </c>
      <c r="AD45" s="8">
        <f t="shared" si="1"/>
        <v>147.31640164887571</v>
      </c>
      <c r="AE45" s="114">
        <f t="shared" si="2"/>
        <v>-2.3856053273156306</v>
      </c>
      <c r="AF45" s="2">
        <v>109.85000000000001</v>
      </c>
      <c r="AG45" s="2">
        <v>1</v>
      </c>
      <c r="AH45" s="115">
        <f t="shared" si="3"/>
        <v>147.31640164887571</v>
      </c>
      <c r="AI45" s="8"/>
      <c r="AJ45" s="8"/>
      <c r="AK45" s="107">
        <v>149.70200697619134</v>
      </c>
      <c r="AL45" s="108">
        <v>136.12168981549394</v>
      </c>
      <c r="AM45" s="108">
        <v>136.12168981549394</v>
      </c>
      <c r="AN45" s="108">
        <v>149.70200697619134</v>
      </c>
      <c r="AO45" s="108">
        <v>147.50887260671459</v>
      </c>
      <c r="AP45" s="108">
        <v>147.32771390553188</v>
      </c>
      <c r="AQ45" s="108">
        <v>147.31640164887571</v>
      </c>
      <c r="AR45" s="108"/>
      <c r="AS45" s="108"/>
      <c r="AT45" s="109">
        <f t="shared" si="5"/>
        <v>-1.1312256656168529E-2</v>
      </c>
      <c r="AU45" s="108"/>
      <c r="AV45" s="93">
        <v>4.3126619579750169</v>
      </c>
      <c r="AW45" s="94">
        <v>2.162617103226748</v>
      </c>
      <c r="AX45" s="110">
        <f t="shared" si="6"/>
        <v>-2.1500448547482689</v>
      </c>
    </row>
    <row r="46" spans="1:50" ht="10" x14ac:dyDescent="0.2">
      <c r="A46" s="6">
        <v>37</v>
      </c>
      <c r="B46" s="5" t="s">
        <v>410</v>
      </c>
      <c r="C46" s="6">
        <v>0</v>
      </c>
      <c r="D46" s="13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12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2">
        <f t="shared" si="4"/>
        <v>0</v>
      </c>
      <c r="V46" s="11">
        <f t="shared" si="0"/>
        <v>0</v>
      </c>
      <c r="W46" s="7"/>
      <c r="X46" s="7">
        <v>171344.57700000002</v>
      </c>
      <c r="Y46" s="7">
        <v>171345</v>
      </c>
      <c r="Z46" s="2">
        <v>0.42299999998067506</v>
      </c>
      <c r="AA46" s="9">
        <v>0</v>
      </c>
      <c r="AB46" s="2"/>
      <c r="AC46" s="112">
        <v>0</v>
      </c>
      <c r="AD46" s="8">
        <f t="shared" si="1"/>
        <v>0</v>
      </c>
      <c r="AE46" s="114">
        <f t="shared" si="2"/>
        <v>0</v>
      </c>
      <c r="AF46" s="2">
        <v>0</v>
      </c>
      <c r="AG46" s="2" t="s">
        <v>529</v>
      </c>
      <c r="AH46" s="115">
        <f t="shared" si="3"/>
        <v>0</v>
      </c>
      <c r="AI46" s="8"/>
      <c r="AJ46" s="8"/>
      <c r="AK46" s="107">
        <v>0</v>
      </c>
      <c r="AL46" s="108">
        <v>0</v>
      </c>
      <c r="AM46" s="108">
        <v>0</v>
      </c>
      <c r="AN46" s="108">
        <v>0</v>
      </c>
      <c r="AO46" s="108">
        <v>0</v>
      </c>
      <c r="AP46" s="108">
        <v>0</v>
      </c>
      <c r="AQ46" s="108">
        <v>0</v>
      </c>
      <c r="AR46" s="108"/>
      <c r="AS46" s="108"/>
      <c r="AT46" s="109">
        <f t="shared" si="5"/>
        <v>0</v>
      </c>
      <c r="AU46" s="108"/>
      <c r="AV46" s="93" t="s">
        <v>528</v>
      </c>
      <c r="AW46" s="94" t="s">
        <v>528</v>
      </c>
      <c r="AX46" s="110" t="str">
        <f t="shared" si="6"/>
        <v/>
      </c>
    </row>
    <row r="47" spans="1:50" ht="10" x14ac:dyDescent="0.2">
      <c r="A47" s="6">
        <v>38</v>
      </c>
      <c r="B47" s="5" t="s">
        <v>409</v>
      </c>
      <c r="C47" s="6">
        <v>1</v>
      </c>
      <c r="D47" s="10">
        <v>398279</v>
      </c>
      <c r="E47" s="2">
        <v>76000</v>
      </c>
      <c r="F47" s="2">
        <v>0</v>
      </c>
      <c r="G47" s="2">
        <v>0</v>
      </c>
      <c r="H47" s="2">
        <v>0</v>
      </c>
      <c r="I47" s="2">
        <v>0</v>
      </c>
      <c r="J47" s="2">
        <v>226447</v>
      </c>
      <c r="K47" s="9">
        <v>58430</v>
      </c>
      <c r="L47" s="2">
        <v>133305</v>
      </c>
      <c r="M47" s="2">
        <v>0</v>
      </c>
      <c r="N47" s="2">
        <v>0</v>
      </c>
      <c r="O47" s="2">
        <v>1389.0100000000002</v>
      </c>
      <c r="P47" s="2">
        <v>0</v>
      </c>
      <c r="Q47" s="2">
        <v>0</v>
      </c>
      <c r="R47" s="2">
        <v>0</v>
      </c>
      <c r="S47" s="2">
        <v>0</v>
      </c>
      <c r="T47" s="2" t="s">
        <v>4</v>
      </c>
      <c r="U47" s="2">
        <f t="shared" si="4"/>
        <v>893850.01</v>
      </c>
      <c r="V47" s="8">
        <f t="shared" si="0"/>
        <v>6.3583903049461226</v>
      </c>
      <c r="W47" s="2"/>
      <c r="X47" s="2">
        <v>8106140.9460000005</v>
      </c>
      <c r="Y47" s="2">
        <v>14057803.424000001</v>
      </c>
      <c r="Z47" s="2">
        <v>5951662.4780000001</v>
      </c>
      <c r="AA47" s="9">
        <v>378429.92998426815</v>
      </c>
      <c r="AB47" s="2"/>
      <c r="AC47" s="112">
        <v>185.41840546537506</v>
      </c>
      <c r="AD47" s="8">
        <f t="shared" si="1"/>
        <v>168.75321543435365</v>
      </c>
      <c r="AE47" s="114">
        <f t="shared" si="2"/>
        <v>-16.66519003102141</v>
      </c>
      <c r="AF47" s="2">
        <v>1</v>
      </c>
      <c r="AG47" s="2">
        <v>1</v>
      </c>
      <c r="AH47" s="115">
        <f t="shared" si="3"/>
        <v>168.75321543435365</v>
      </c>
      <c r="AI47" s="8"/>
      <c r="AJ47" s="8"/>
      <c r="AK47" s="107">
        <v>185.41840546537506</v>
      </c>
      <c r="AL47" s="108">
        <v>185.49346446339806</v>
      </c>
      <c r="AM47" s="108">
        <v>185.49346446339806</v>
      </c>
      <c r="AN47" s="108">
        <v>185.41840546537506</v>
      </c>
      <c r="AO47" s="108">
        <v>168.76009125565682</v>
      </c>
      <c r="AP47" s="108">
        <v>168.75322731837673</v>
      </c>
      <c r="AQ47" s="108">
        <v>168.75321543435365</v>
      </c>
      <c r="AR47" s="108"/>
      <c r="AS47" s="108"/>
      <c r="AT47" s="109">
        <f t="shared" si="5"/>
        <v>-1.1884023081165651E-5</v>
      </c>
      <c r="AU47" s="108"/>
      <c r="AV47" s="93">
        <v>14.530974094761234</v>
      </c>
      <c r="AW47" s="94">
        <v>4.1410598353013484</v>
      </c>
      <c r="AX47" s="110">
        <f t="shared" si="6"/>
        <v>-10.389914259459886</v>
      </c>
    </row>
    <row r="48" spans="1:50" ht="10" x14ac:dyDescent="0.2">
      <c r="A48" s="6">
        <v>39</v>
      </c>
      <c r="B48" s="5" t="s">
        <v>408</v>
      </c>
      <c r="C48" s="6">
        <v>0</v>
      </c>
      <c r="D48" s="10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9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 t="s">
        <v>14</v>
      </c>
      <c r="U48" s="2">
        <f t="shared" si="4"/>
        <v>0</v>
      </c>
      <c r="V48" s="8">
        <f t="shared" si="0"/>
        <v>0</v>
      </c>
      <c r="W48" s="2"/>
      <c r="X48" s="2">
        <v>500350.65000000008</v>
      </c>
      <c r="Y48" s="2">
        <v>555243.25</v>
      </c>
      <c r="Z48" s="2">
        <v>54892.599999999919</v>
      </c>
      <c r="AA48" s="9">
        <v>0</v>
      </c>
      <c r="AB48" s="2"/>
      <c r="AC48" s="112">
        <v>0</v>
      </c>
      <c r="AD48" s="8">
        <f t="shared" si="1"/>
        <v>0</v>
      </c>
      <c r="AE48" s="114">
        <f t="shared" si="2"/>
        <v>0</v>
      </c>
      <c r="AF48" s="2">
        <v>0</v>
      </c>
      <c r="AG48" s="2" t="s">
        <v>529</v>
      </c>
      <c r="AH48" s="115">
        <f t="shared" si="3"/>
        <v>0</v>
      </c>
      <c r="AI48" s="8"/>
      <c r="AJ48" s="8"/>
      <c r="AK48" s="107">
        <v>0</v>
      </c>
      <c r="AL48" s="108">
        <v>0</v>
      </c>
      <c r="AM48" s="108">
        <v>0</v>
      </c>
      <c r="AN48" s="108">
        <v>0</v>
      </c>
      <c r="AO48" s="108">
        <v>0</v>
      </c>
      <c r="AP48" s="108">
        <v>0</v>
      </c>
      <c r="AQ48" s="108">
        <v>0</v>
      </c>
      <c r="AR48" s="108"/>
      <c r="AS48" s="108"/>
      <c r="AT48" s="109">
        <f t="shared" si="5"/>
        <v>0</v>
      </c>
      <c r="AU48" s="108"/>
      <c r="AV48" s="93" t="s">
        <v>528</v>
      </c>
      <c r="AW48" s="94" t="s">
        <v>528</v>
      </c>
      <c r="AX48" s="110" t="str">
        <f t="shared" si="6"/>
        <v/>
      </c>
    </row>
    <row r="49" spans="1:68" s="2" customFormat="1" ht="10" x14ac:dyDescent="0.2">
      <c r="A49" s="6">
        <v>40</v>
      </c>
      <c r="B49" s="5" t="s">
        <v>407</v>
      </c>
      <c r="C49" s="6">
        <v>1</v>
      </c>
      <c r="D49" s="10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2186133</v>
      </c>
      <c r="K49" s="9">
        <v>1604152.4</v>
      </c>
      <c r="L49" s="2">
        <v>2983973</v>
      </c>
      <c r="M49" s="2">
        <v>2608</v>
      </c>
      <c r="N49" s="2">
        <v>0</v>
      </c>
      <c r="O49" s="2">
        <v>25380.460000000003</v>
      </c>
      <c r="P49" s="2">
        <v>0</v>
      </c>
      <c r="Q49" s="2">
        <v>0</v>
      </c>
      <c r="R49" s="2">
        <v>0</v>
      </c>
      <c r="S49" s="2">
        <v>0</v>
      </c>
      <c r="T49" s="2" t="s">
        <v>14</v>
      </c>
      <c r="U49" s="2">
        <f t="shared" si="4"/>
        <v>5011863.0600000005</v>
      </c>
      <c r="V49" s="8">
        <f t="shared" si="0"/>
        <v>5.8522587758448266</v>
      </c>
      <c r="X49" s="2">
        <v>68308994.308569983</v>
      </c>
      <c r="Y49" s="2">
        <v>85639805.961527959</v>
      </c>
      <c r="Z49" s="2">
        <v>17330811.652957976</v>
      </c>
      <c r="AA49" s="9">
        <v>1014243.945885371</v>
      </c>
      <c r="AC49" s="112">
        <v>128.33445492246344</v>
      </c>
      <c r="AD49" s="8">
        <f t="shared" si="1"/>
        <v>123.88641184404838</v>
      </c>
      <c r="AE49" s="114">
        <f t="shared" si="2"/>
        <v>-4.4480430784150542</v>
      </c>
      <c r="AF49" s="2">
        <v>21.15</v>
      </c>
      <c r="AG49" s="2">
        <v>1</v>
      </c>
      <c r="AH49" s="115">
        <f t="shared" si="3"/>
        <v>123.88641184404838</v>
      </c>
      <c r="AI49" s="8"/>
      <c r="AJ49" s="8"/>
      <c r="AK49" s="107">
        <v>128.33445492246344</v>
      </c>
      <c r="AL49" s="108">
        <v>128.31564522823541</v>
      </c>
      <c r="AM49" s="108">
        <v>128.31564522823541</v>
      </c>
      <c r="AN49" s="108">
        <v>128.33445492246344</v>
      </c>
      <c r="AO49" s="108">
        <v>123.86055755908612</v>
      </c>
      <c r="AP49" s="108">
        <v>123.88641184404838</v>
      </c>
      <c r="AQ49" s="108">
        <v>123.88641184404838</v>
      </c>
      <c r="AR49" s="108"/>
      <c r="AS49" s="108"/>
      <c r="AT49" s="109">
        <f t="shared" si="5"/>
        <v>0</v>
      </c>
      <c r="AU49" s="108"/>
      <c r="AV49" s="93">
        <v>7.8238794005697176</v>
      </c>
      <c r="AW49" s="94">
        <v>4.0535514900505483</v>
      </c>
      <c r="AX49" s="110">
        <f t="shared" si="6"/>
        <v>-3.7703279105191694</v>
      </c>
    </row>
    <row r="50" spans="1:68" s="2" customFormat="1" ht="10" x14ac:dyDescent="0.2">
      <c r="A50" s="6">
        <v>41</v>
      </c>
      <c r="B50" s="5" t="s">
        <v>406</v>
      </c>
      <c r="C50" s="6">
        <v>1</v>
      </c>
      <c r="D50" s="10">
        <v>0</v>
      </c>
      <c r="E50" s="2">
        <v>252038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9">
        <v>439</v>
      </c>
      <c r="L50" s="2">
        <v>328294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 t="s">
        <v>14</v>
      </c>
      <c r="U50" s="2">
        <f t="shared" si="4"/>
        <v>383794.6</v>
      </c>
      <c r="V50" s="8">
        <f t="shared" si="0"/>
        <v>3.8502976006911127</v>
      </c>
      <c r="X50" s="2">
        <v>5580574.6600000001</v>
      </c>
      <c r="Y50" s="2">
        <v>9967920.4000000004</v>
      </c>
      <c r="Z50" s="2">
        <v>4387345.74</v>
      </c>
      <c r="AA50" s="9">
        <v>168925.86776124375</v>
      </c>
      <c r="AC50" s="112">
        <v>194.60931705328511</v>
      </c>
      <c r="AD50" s="8">
        <f t="shared" si="1"/>
        <v>175.59113763812198</v>
      </c>
      <c r="AE50" s="114">
        <f t="shared" si="2"/>
        <v>-19.018179415163132</v>
      </c>
      <c r="AF50" s="2">
        <v>0</v>
      </c>
      <c r="AG50" s="2">
        <v>1</v>
      </c>
      <c r="AH50" s="115">
        <f t="shared" si="3"/>
        <v>175.59113763812198</v>
      </c>
      <c r="AI50" s="8"/>
      <c r="AJ50" s="8"/>
      <c r="AK50" s="107">
        <v>194.60931705328511</v>
      </c>
      <c r="AL50" s="108">
        <v>200.14877551646845</v>
      </c>
      <c r="AM50" s="108">
        <v>200.14877551646845</v>
      </c>
      <c r="AN50" s="108">
        <v>194.60931705328511</v>
      </c>
      <c r="AO50" s="108">
        <v>175.59113062490891</v>
      </c>
      <c r="AP50" s="108">
        <v>175.59113763812198</v>
      </c>
      <c r="AQ50" s="108">
        <v>175.59113763812198</v>
      </c>
      <c r="AR50" s="108"/>
      <c r="AS50" s="108"/>
      <c r="AT50" s="109">
        <f t="shared" si="5"/>
        <v>0</v>
      </c>
      <c r="AU50" s="108"/>
      <c r="AV50" s="93">
        <v>14.000625745873933</v>
      </c>
      <c r="AW50" s="94">
        <v>1.8662624685740414</v>
      </c>
      <c r="AX50" s="110">
        <f t="shared" si="6"/>
        <v>-12.134363277299892</v>
      </c>
    </row>
    <row r="51" spans="1:68" s="2" customFormat="1" ht="10" x14ac:dyDescent="0.2">
      <c r="A51" s="6">
        <v>42</v>
      </c>
      <c r="B51" s="5" t="s">
        <v>405</v>
      </c>
      <c r="C51" s="6">
        <v>0</v>
      </c>
      <c r="D51" s="10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9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f t="shared" si="4"/>
        <v>0</v>
      </c>
      <c r="V51" s="8">
        <f t="shared" si="0"/>
        <v>0</v>
      </c>
      <c r="X51" s="2">
        <v>156977.1</v>
      </c>
      <c r="Y51" s="2">
        <v>1970042</v>
      </c>
      <c r="Z51" s="2">
        <v>1813064.9</v>
      </c>
      <c r="AA51" s="9">
        <v>0</v>
      </c>
      <c r="AC51" s="112">
        <v>0</v>
      </c>
      <c r="AD51" s="8">
        <f t="shared" si="1"/>
        <v>0</v>
      </c>
      <c r="AE51" s="114">
        <f t="shared" si="2"/>
        <v>0</v>
      </c>
      <c r="AF51" s="2">
        <v>0</v>
      </c>
      <c r="AG51" s="2" t="s">
        <v>529</v>
      </c>
      <c r="AH51" s="115">
        <f t="shared" si="3"/>
        <v>0</v>
      </c>
      <c r="AI51" s="8"/>
      <c r="AJ51" s="8"/>
      <c r="AK51" s="107">
        <v>0</v>
      </c>
      <c r="AL51" s="108">
        <v>0</v>
      </c>
      <c r="AM51" s="108">
        <v>0</v>
      </c>
      <c r="AN51" s="108">
        <v>0</v>
      </c>
      <c r="AO51" s="108">
        <v>0</v>
      </c>
      <c r="AP51" s="108">
        <v>0</v>
      </c>
      <c r="AQ51" s="108">
        <v>0</v>
      </c>
      <c r="AR51" s="108"/>
      <c r="AS51" s="108"/>
      <c r="AT51" s="109">
        <f t="shared" si="5"/>
        <v>0</v>
      </c>
      <c r="AU51" s="108"/>
      <c r="AV51" s="93" t="s">
        <v>528</v>
      </c>
      <c r="AW51" s="94" t="s">
        <v>528</v>
      </c>
      <c r="AX51" s="110" t="str">
        <f t="shared" si="6"/>
        <v/>
      </c>
    </row>
    <row r="52" spans="1:68" s="2" customFormat="1" ht="10" x14ac:dyDescent="0.2">
      <c r="A52" s="6">
        <v>43</v>
      </c>
      <c r="B52" s="5" t="s">
        <v>404</v>
      </c>
      <c r="C52" s="6">
        <v>1</v>
      </c>
      <c r="D52" s="10">
        <v>0</v>
      </c>
      <c r="E52" s="2">
        <v>172969</v>
      </c>
      <c r="F52" s="2">
        <v>0</v>
      </c>
      <c r="G52" s="2">
        <v>0</v>
      </c>
      <c r="H52" s="2">
        <v>0</v>
      </c>
      <c r="I52" s="2">
        <v>0</v>
      </c>
      <c r="J52" s="2">
        <v>116319</v>
      </c>
      <c r="K52" s="9">
        <v>55880</v>
      </c>
      <c r="L52" s="2">
        <v>94670</v>
      </c>
      <c r="M52" s="2">
        <v>0</v>
      </c>
      <c r="N52" s="2">
        <v>0</v>
      </c>
      <c r="O52" s="2">
        <v>3844.26</v>
      </c>
      <c r="P52" s="2">
        <v>0</v>
      </c>
      <c r="Q52" s="2">
        <v>0</v>
      </c>
      <c r="R52" s="2">
        <v>0</v>
      </c>
      <c r="S52" s="2">
        <v>0</v>
      </c>
      <c r="T52" s="2" t="s">
        <v>14</v>
      </c>
      <c r="U52" s="2">
        <f t="shared" si="4"/>
        <v>386880.26</v>
      </c>
      <c r="V52" s="8">
        <f t="shared" si="0"/>
        <v>8.5314651486104989</v>
      </c>
      <c r="X52" s="2">
        <v>3134102.29</v>
      </c>
      <c r="Y52" s="2">
        <v>4534745.8292437661</v>
      </c>
      <c r="Z52" s="2">
        <v>1400643.5392437661</v>
      </c>
      <c r="AA52" s="9">
        <v>119495.41540684653</v>
      </c>
      <c r="AC52" s="112">
        <v>147.21217239650289</v>
      </c>
      <c r="AD52" s="8">
        <f t="shared" si="1"/>
        <v>140.87767422029228</v>
      </c>
      <c r="AE52" s="114">
        <f t="shared" si="2"/>
        <v>-6.3344981762106158</v>
      </c>
      <c r="AF52" s="2">
        <v>4.6500000000000004</v>
      </c>
      <c r="AG52" s="2">
        <v>1</v>
      </c>
      <c r="AH52" s="115">
        <f t="shared" si="3"/>
        <v>140.87767422029228</v>
      </c>
      <c r="AI52" s="8"/>
      <c r="AJ52" s="8"/>
      <c r="AK52" s="107">
        <v>147.21217239650289</v>
      </c>
      <c r="AL52" s="108">
        <v>144.88607221521855</v>
      </c>
      <c r="AM52" s="108">
        <v>144.88607221521855</v>
      </c>
      <c r="AN52" s="108">
        <v>147.21217239650289</v>
      </c>
      <c r="AO52" s="108">
        <v>140.87662844807141</v>
      </c>
      <c r="AP52" s="108">
        <v>140.87767422029228</v>
      </c>
      <c r="AQ52" s="108">
        <v>140.87767422029228</v>
      </c>
      <c r="AR52" s="108"/>
      <c r="AS52" s="108"/>
      <c r="AT52" s="109">
        <f t="shared" si="5"/>
        <v>0</v>
      </c>
      <c r="AU52" s="108"/>
      <c r="AV52" s="93">
        <v>5.987178932314059</v>
      </c>
      <c r="AW52" s="94">
        <v>1.6129117834265954</v>
      </c>
      <c r="AX52" s="110">
        <f t="shared" si="6"/>
        <v>-4.3742671488874638</v>
      </c>
    </row>
    <row r="53" spans="1:68" s="2" customFormat="1" ht="10" x14ac:dyDescent="0.2">
      <c r="A53" s="6">
        <v>44</v>
      </c>
      <c r="B53" s="5" t="s">
        <v>403</v>
      </c>
      <c r="C53" s="6">
        <v>1</v>
      </c>
      <c r="D53" s="10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3900850</v>
      </c>
      <c r="K53" s="9">
        <v>1822348</v>
      </c>
      <c r="L53" s="2">
        <v>8866321</v>
      </c>
      <c r="M53" s="2">
        <v>110179</v>
      </c>
      <c r="N53" s="2">
        <v>102001</v>
      </c>
      <c r="O53" s="2">
        <v>1763141.0300000003</v>
      </c>
      <c r="P53" s="2">
        <v>0</v>
      </c>
      <c r="Q53" s="2">
        <v>0</v>
      </c>
      <c r="R53" s="2">
        <v>0</v>
      </c>
      <c r="S53" s="2">
        <v>0</v>
      </c>
      <c r="T53" s="7" t="s">
        <v>92</v>
      </c>
      <c r="U53" s="2">
        <f t="shared" si="4"/>
        <v>16564840.030000001</v>
      </c>
      <c r="V53" s="8">
        <f t="shared" si="0"/>
        <v>5.7822604433911371</v>
      </c>
      <c r="X53" s="2">
        <v>276250953.13999999</v>
      </c>
      <c r="Y53" s="2">
        <v>286476892.42245853</v>
      </c>
      <c r="Z53" s="2">
        <v>10225939.282458544</v>
      </c>
      <c r="AA53" s="9">
        <v>591290.44209479587</v>
      </c>
      <c r="AC53" s="112">
        <v>102.92502320010595</v>
      </c>
      <c r="AD53" s="8">
        <f t="shared" si="1"/>
        <v>103.48764365547041</v>
      </c>
      <c r="AE53" s="114">
        <f t="shared" si="2"/>
        <v>0.56262045536445271</v>
      </c>
      <c r="AF53" s="2">
        <v>1540.910000000001</v>
      </c>
      <c r="AG53" s="2">
        <v>1</v>
      </c>
      <c r="AH53" s="115">
        <f t="shared" si="3"/>
        <v>103.48764365547041</v>
      </c>
      <c r="AI53" s="8"/>
      <c r="AJ53" s="8"/>
      <c r="AK53" s="107">
        <v>102.92502320010595</v>
      </c>
      <c r="AL53" s="108">
        <v>103.60131126440426</v>
      </c>
      <c r="AM53" s="108">
        <v>103.60131126440426</v>
      </c>
      <c r="AN53" s="108">
        <v>102.92502320010595</v>
      </c>
      <c r="AO53" s="108">
        <v>101.73906230817566</v>
      </c>
      <c r="AP53" s="108">
        <v>101.74311669289717</v>
      </c>
      <c r="AQ53" s="108">
        <v>103.48764365547041</v>
      </c>
      <c r="AR53" s="108"/>
      <c r="AS53" s="108"/>
      <c r="AT53" s="109">
        <f t="shared" si="5"/>
        <v>1.7445269625732323</v>
      </c>
      <c r="AU53" s="108"/>
      <c r="AV53" s="93">
        <v>5.4614634937540831</v>
      </c>
      <c r="AW53" s="94">
        <v>4.1693667273877484</v>
      </c>
      <c r="AX53" s="110">
        <f t="shared" si="6"/>
        <v>-1.2920967663663347</v>
      </c>
    </row>
    <row r="54" spans="1:68" s="2" customFormat="1" ht="10" x14ac:dyDescent="0.2">
      <c r="A54" s="6">
        <v>45</v>
      </c>
      <c r="B54" s="5" t="s">
        <v>402</v>
      </c>
      <c r="C54" s="6">
        <v>1</v>
      </c>
      <c r="D54" s="10">
        <v>0</v>
      </c>
      <c r="E54" s="2">
        <v>76250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9">
        <v>77367</v>
      </c>
      <c r="L54" s="2">
        <v>122000</v>
      </c>
      <c r="M54" s="2">
        <v>0</v>
      </c>
      <c r="N54" s="2">
        <v>21239</v>
      </c>
      <c r="O54" s="2">
        <v>7920.3600000000006</v>
      </c>
      <c r="P54" s="2">
        <v>0</v>
      </c>
      <c r="Q54" s="2">
        <v>0</v>
      </c>
      <c r="R54" s="2">
        <v>0</v>
      </c>
      <c r="S54" s="2">
        <v>0</v>
      </c>
      <c r="T54" s="2" t="s">
        <v>14</v>
      </c>
      <c r="U54" s="2">
        <f t="shared" si="4"/>
        <v>231576.36</v>
      </c>
      <c r="V54" s="8">
        <f t="shared" si="0"/>
        <v>6.1870616511290741</v>
      </c>
      <c r="X54" s="2">
        <v>2950079.4100000006</v>
      </c>
      <c r="Y54" s="2">
        <v>3742913.4063621252</v>
      </c>
      <c r="Z54" s="2">
        <v>792833.99636212457</v>
      </c>
      <c r="AA54" s="9">
        <v>49053.128146035087</v>
      </c>
      <c r="AC54" s="112">
        <v>133.91781386471374</v>
      </c>
      <c r="AD54" s="8">
        <f t="shared" si="1"/>
        <v>125.21223210788381</v>
      </c>
      <c r="AE54" s="114">
        <f t="shared" si="2"/>
        <v>-8.705581756829929</v>
      </c>
      <c r="AF54" s="2">
        <v>8</v>
      </c>
      <c r="AG54" s="2">
        <v>1</v>
      </c>
      <c r="AH54" s="115">
        <f t="shared" si="3"/>
        <v>125.21223210788381</v>
      </c>
      <c r="AI54" s="8"/>
      <c r="AJ54" s="8"/>
      <c r="AK54" s="107">
        <v>133.91781386471374</v>
      </c>
      <c r="AL54" s="108">
        <v>134.35065284402162</v>
      </c>
      <c r="AM54" s="108">
        <v>134.35065284402162</v>
      </c>
      <c r="AN54" s="108">
        <v>133.91781386471374</v>
      </c>
      <c r="AO54" s="108">
        <v>125.11365204950786</v>
      </c>
      <c r="AP54" s="108">
        <v>125.21223210788381</v>
      </c>
      <c r="AQ54" s="108">
        <v>125.21223210788381</v>
      </c>
      <c r="AR54" s="108"/>
      <c r="AS54" s="108"/>
      <c r="AT54" s="109">
        <f t="shared" si="5"/>
        <v>0</v>
      </c>
      <c r="AU54" s="108"/>
      <c r="AV54" s="93">
        <v>7.6736900226744567</v>
      </c>
      <c r="AW54" s="94">
        <v>1.1729257127220025</v>
      </c>
      <c r="AX54" s="110">
        <f t="shared" si="6"/>
        <v>-6.5007643099524541</v>
      </c>
    </row>
    <row r="55" spans="1:68" s="2" customFormat="1" ht="10" x14ac:dyDescent="0.2">
      <c r="A55" s="6">
        <v>46</v>
      </c>
      <c r="B55" s="5" t="s">
        <v>401</v>
      </c>
      <c r="C55" s="6">
        <v>1</v>
      </c>
      <c r="D55" s="10">
        <v>0</v>
      </c>
      <c r="E55" s="2">
        <v>57184</v>
      </c>
      <c r="F55" s="2">
        <v>0</v>
      </c>
      <c r="G55" s="2">
        <v>0</v>
      </c>
      <c r="H55" s="2">
        <v>0</v>
      </c>
      <c r="I55" s="2">
        <v>92006</v>
      </c>
      <c r="J55" s="2">
        <v>4927698</v>
      </c>
      <c r="K55" s="9">
        <v>250675</v>
      </c>
      <c r="L55" s="2">
        <v>2558139</v>
      </c>
      <c r="M55" s="2">
        <v>77629</v>
      </c>
      <c r="N55" s="2">
        <v>0</v>
      </c>
      <c r="O55" s="2">
        <v>3372.2500000000005</v>
      </c>
      <c r="P55" s="2">
        <v>0</v>
      </c>
      <c r="Q55" s="2">
        <v>0</v>
      </c>
      <c r="R55" s="2">
        <v>0</v>
      </c>
      <c r="S55" s="2">
        <v>0</v>
      </c>
      <c r="T55" s="2" t="s">
        <v>14</v>
      </c>
      <c r="U55" s="2">
        <f t="shared" si="4"/>
        <v>6431819.8499999996</v>
      </c>
      <c r="V55" s="8">
        <f t="shared" si="0"/>
        <v>3.7875948248750411</v>
      </c>
      <c r="X55" s="2">
        <v>82255132.52319999</v>
      </c>
      <c r="Y55" s="2">
        <v>169812774.264</v>
      </c>
      <c r="Z55" s="2">
        <v>87557641.740800008</v>
      </c>
      <c r="AA55" s="9">
        <v>3316328.7073571696</v>
      </c>
      <c r="AC55" s="112">
        <v>204.14643339235093</v>
      </c>
      <c r="AD55" s="8">
        <f t="shared" si="1"/>
        <v>202.41465845269008</v>
      </c>
      <c r="AE55" s="114">
        <f t="shared" si="2"/>
        <v>-1.7317749396608519</v>
      </c>
      <c r="AF55" s="2">
        <v>1.49</v>
      </c>
      <c r="AG55" s="2">
        <v>1</v>
      </c>
      <c r="AH55" s="115">
        <f t="shared" si="3"/>
        <v>202.41465845269008</v>
      </c>
      <c r="AI55" s="8"/>
      <c r="AJ55" s="8"/>
      <c r="AK55" s="107">
        <v>204.14643339235093</v>
      </c>
      <c r="AL55" s="108">
        <v>204.21524590301379</v>
      </c>
      <c r="AM55" s="108">
        <v>204.21524590301379</v>
      </c>
      <c r="AN55" s="108">
        <v>204.14643339235093</v>
      </c>
      <c r="AO55" s="108">
        <v>202.44216307505357</v>
      </c>
      <c r="AP55" s="108">
        <v>202.41465845269008</v>
      </c>
      <c r="AQ55" s="108">
        <v>202.41465845269008</v>
      </c>
      <c r="AR55" s="108"/>
      <c r="AS55" s="108"/>
      <c r="AT55" s="109">
        <f t="shared" si="5"/>
        <v>0</v>
      </c>
      <c r="AU55" s="108"/>
      <c r="AV55" s="93">
        <v>6.2414578559958525</v>
      </c>
      <c r="AW55" s="94">
        <v>5.3328582923092958</v>
      </c>
      <c r="AX55" s="110">
        <f t="shared" si="6"/>
        <v>-0.9085995636865567</v>
      </c>
    </row>
    <row r="56" spans="1:68" s="2" customFormat="1" ht="10" x14ac:dyDescent="0.2">
      <c r="A56" s="6">
        <v>47</v>
      </c>
      <c r="B56" s="5" t="s">
        <v>400</v>
      </c>
      <c r="C56" s="6">
        <v>0</v>
      </c>
      <c r="D56" s="10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9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f t="shared" si="4"/>
        <v>0</v>
      </c>
      <c r="V56" s="8">
        <f t="shared" si="0"/>
        <v>0</v>
      </c>
      <c r="X56" s="2">
        <v>15697.710000000001</v>
      </c>
      <c r="Y56" s="2">
        <v>22828.95</v>
      </c>
      <c r="Z56" s="2">
        <v>7131.24</v>
      </c>
      <c r="AA56" s="9">
        <v>0</v>
      </c>
      <c r="AC56" s="112">
        <v>0</v>
      </c>
      <c r="AD56" s="8">
        <f t="shared" si="1"/>
        <v>0</v>
      </c>
      <c r="AE56" s="114">
        <f t="shared" si="2"/>
        <v>0</v>
      </c>
      <c r="AF56" s="2">
        <v>0</v>
      </c>
      <c r="AG56" s="2" t="s">
        <v>529</v>
      </c>
      <c r="AH56" s="115">
        <f t="shared" si="3"/>
        <v>0</v>
      </c>
      <c r="AI56" s="8"/>
      <c r="AJ56" s="8"/>
      <c r="AK56" s="107">
        <v>0</v>
      </c>
      <c r="AL56" s="108">
        <v>0</v>
      </c>
      <c r="AM56" s="108">
        <v>0</v>
      </c>
      <c r="AN56" s="108">
        <v>0</v>
      </c>
      <c r="AO56" s="108">
        <v>0</v>
      </c>
      <c r="AP56" s="108">
        <v>0</v>
      </c>
      <c r="AQ56" s="108">
        <v>0</v>
      </c>
      <c r="AR56" s="108"/>
      <c r="AS56" s="108"/>
      <c r="AT56" s="109">
        <f t="shared" si="5"/>
        <v>0</v>
      </c>
      <c r="AU56" s="108"/>
      <c r="AV56" s="93" t="s">
        <v>528</v>
      </c>
      <c r="AW56" s="94" t="s">
        <v>528</v>
      </c>
      <c r="AX56" s="110" t="str">
        <f t="shared" si="6"/>
        <v/>
      </c>
    </row>
    <row r="57" spans="1:68" s="2" customFormat="1" ht="10" x14ac:dyDescent="0.2">
      <c r="A57" s="6">
        <v>48</v>
      </c>
      <c r="B57" s="5" t="s">
        <v>399</v>
      </c>
      <c r="C57" s="6">
        <v>1</v>
      </c>
      <c r="D57" s="10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2823787</v>
      </c>
      <c r="K57" s="9">
        <v>2593298</v>
      </c>
      <c r="L57" s="2">
        <v>2807702</v>
      </c>
      <c r="M57" s="2">
        <v>26278</v>
      </c>
      <c r="N57" s="2">
        <v>41102</v>
      </c>
      <c r="O57" s="2">
        <v>10351.11</v>
      </c>
      <c r="P57" s="2">
        <v>0</v>
      </c>
      <c r="Q57" s="2">
        <v>0</v>
      </c>
      <c r="R57" s="2">
        <v>0</v>
      </c>
      <c r="S57" s="2">
        <v>0</v>
      </c>
      <c r="T57" s="2" t="s">
        <v>4</v>
      </c>
      <c r="U57" s="2">
        <f t="shared" si="4"/>
        <v>8302518.1100000003</v>
      </c>
      <c r="V57" s="8">
        <f t="shared" si="0"/>
        <v>9.9028691797373281</v>
      </c>
      <c r="X57" s="2">
        <v>44168133.059200004</v>
      </c>
      <c r="Y57" s="2">
        <v>83839521.246914253</v>
      </c>
      <c r="Z57" s="2">
        <v>39671388.187714249</v>
      </c>
      <c r="AA57" s="9">
        <v>3928605.6740151094</v>
      </c>
      <c r="AC57" s="112">
        <v>189.45906560062278</v>
      </c>
      <c r="AD57" s="8">
        <f t="shared" si="1"/>
        <v>180.9243679505129</v>
      </c>
      <c r="AE57" s="114">
        <f t="shared" si="2"/>
        <v>-8.5346976501098766</v>
      </c>
      <c r="AF57" s="2">
        <v>2.42</v>
      </c>
      <c r="AG57" s="2">
        <v>1</v>
      </c>
      <c r="AH57" s="115">
        <f t="shared" si="3"/>
        <v>180.9243679505129</v>
      </c>
      <c r="AI57" s="8"/>
      <c r="AJ57" s="8"/>
      <c r="AK57" s="107">
        <v>189.45906560062278</v>
      </c>
      <c r="AL57" s="108">
        <v>189.39591603954727</v>
      </c>
      <c r="AM57" s="108">
        <v>189.39591603954727</v>
      </c>
      <c r="AN57" s="108">
        <v>189.45906560062278</v>
      </c>
      <c r="AO57" s="108">
        <v>181.07158038143021</v>
      </c>
      <c r="AP57" s="108">
        <v>180.92449241612894</v>
      </c>
      <c r="AQ57" s="108">
        <v>180.9243679505129</v>
      </c>
      <c r="AR57" s="108"/>
      <c r="AS57" s="108"/>
      <c r="AT57" s="109">
        <f t="shared" si="5"/>
        <v>-1.2446561603951523E-4</v>
      </c>
      <c r="AU57" s="108"/>
      <c r="AV57" s="93">
        <v>10.162032460962292</v>
      </c>
      <c r="AW57" s="94">
        <v>4.5071799805743131</v>
      </c>
      <c r="AX57" s="110">
        <f t="shared" si="6"/>
        <v>-5.6548524803879792</v>
      </c>
    </row>
    <row r="58" spans="1:68" s="2" customFormat="1" ht="10" x14ac:dyDescent="0.2">
      <c r="A58" s="6">
        <v>49</v>
      </c>
      <c r="B58" s="5" t="s">
        <v>398</v>
      </c>
      <c r="C58" s="6">
        <v>1</v>
      </c>
      <c r="D58" s="10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7744173</v>
      </c>
      <c r="K58" s="9">
        <v>0</v>
      </c>
      <c r="L58" s="2">
        <v>5882078</v>
      </c>
      <c r="M58" s="2">
        <v>104184</v>
      </c>
      <c r="N58" s="2">
        <v>0</v>
      </c>
      <c r="O58" s="2">
        <v>1588528.4255051804</v>
      </c>
      <c r="P58" s="2">
        <v>0</v>
      </c>
      <c r="Q58" s="2">
        <v>0</v>
      </c>
      <c r="R58" s="2">
        <v>0</v>
      </c>
      <c r="S58" s="2">
        <v>0</v>
      </c>
      <c r="T58" s="2" t="s">
        <v>4</v>
      </c>
      <c r="U58" s="2">
        <f t="shared" si="4"/>
        <v>15318963.42550518</v>
      </c>
      <c r="V58" s="8">
        <f t="shared" si="0"/>
        <v>6.1630930199895175</v>
      </c>
      <c r="X58" s="2">
        <v>105936291.71016</v>
      </c>
      <c r="Y58" s="2">
        <v>248559665.99594232</v>
      </c>
      <c r="Z58" s="2">
        <v>142623374.28578234</v>
      </c>
      <c r="AA58" s="9">
        <v>8790011.2254805751</v>
      </c>
      <c r="AC58" s="112">
        <v>226.40452065457814</v>
      </c>
      <c r="AD58" s="8">
        <f t="shared" si="1"/>
        <v>226.33381903386584</v>
      </c>
      <c r="AE58" s="114">
        <f t="shared" si="2"/>
        <v>-7.0701620712299018E-2</v>
      </c>
      <c r="AF58" s="2">
        <v>498.76000000000005</v>
      </c>
      <c r="AG58" s="2">
        <v>1</v>
      </c>
      <c r="AH58" s="115">
        <f t="shared" si="3"/>
        <v>226.33381903386584</v>
      </c>
      <c r="AI58" s="8"/>
      <c r="AJ58" s="8"/>
      <c r="AK58" s="107">
        <v>226.40452065457814</v>
      </c>
      <c r="AL58" s="108">
        <v>226.73740112234628</v>
      </c>
      <c r="AM58" s="108">
        <v>226.73740112234628</v>
      </c>
      <c r="AN58" s="108">
        <v>226.40452065457814</v>
      </c>
      <c r="AO58" s="108">
        <v>226.33248347701178</v>
      </c>
      <c r="AP58" s="108">
        <v>226.33381903386584</v>
      </c>
      <c r="AQ58" s="108">
        <v>226.33381903386584</v>
      </c>
      <c r="AR58" s="108"/>
      <c r="AS58" s="108"/>
      <c r="AT58" s="109">
        <f t="shared" si="5"/>
        <v>0</v>
      </c>
      <c r="AU58" s="108"/>
      <c r="AV58" s="93">
        <v>5.0451027674234243</v>
      </c>
      <c r="AW58" s="94">
        <v>4.6992416359247109</v>
      </c>
      <c r="AX58" s="110">
        <f t="shared" si="6"/>
        <v>-0.34586113149871345</v>
      </c>
    </row>
    <row r="59" spans="1:68" s="2" customFormat="1" ht="10" x14ac:dyDescent="0.2">
      <c r="A59" s="6">
        <v>50</v>
      </c>
      <c r="B59" s="5" t="s">
        <v>397</v>
      </c>
      <c r="C59" s="6">
        <v>1</v>
      </c>
      <c r="D59" s="10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1674307</v>
      </c>
      <c r="K59" s="9">
        <v>1418896</v>
      </c>
      <c r="L59" s="2">
        <v>2032762</v>
      </c>
      <c r="M59" s="2">
        <v>0</v>
      </c>
      <c r="N59" s="2">
        <v>0</v>
      </c>
      <c r="O59" s="2">
        <v>30497.74</v>
      </c>
      <c r="P59" s="2">
        <v>0</v>
      </c>
      <c r="Q59" s="2">
        <v>0</v>
      </c>
      <c r="R59" s="2">
        <v>0</v>
      </c>
      <c r="S59" s="2">
        <v>0</v>
      </c>
      <c r="T59" s="2" t="s">
        <v>4</v>
      </c>
      <c r="U59" s="2">
        <f t="shared" si="4"/>
        <v>5156462.74</v>
      </c>
      <c r="V59" s="8">
        <f t="shared" si="0"/>
        <v>8.4039964431387162</v>
      </c>
      <c r="X59" s="2">
        <v>40961226.355149999</v>
      </c>
      <c r="Y59" s="2">
        <v>61357269.424000002</v>
      </c>
      <c r="Z59" s="2">
        <v>20396043.068850003</v>
      </c>
      <c r="AA59" s="9">
        <v>1714082.7340471947</v>
      </c>
      <c r="AC59" s="112">
        <v>145.49668720388266</v>
      </c>
      <c r="AD59" s="8">
        <f t="shared" si="1"/>
        <v>145.60888917930052</v>
      </c>
      <c r="AE59" s="114">
        <f t="shared" si="2"/>
        <v>0.11220197541786092</v>
      </c>
      <c r="AF59" s="2">
        <v>18.53</v>
      </c>
      <c r="AG59" s="2">
        <v>1</v>
      </c>
      <c r="AH59" s="115">
        <f t="shared" si="3"/>
        <v>145.60888917930052</v>
      </c>
      <c r="AI59" s="8"/>
      <c r="AJ59" s="8"/>
      <c r="AK59" s="107">
        <v>145.49668720388266</v>
      </c>
      <c r="AL59" s="108">
        <v>145.8776614319444</v>
      </c>
      <c r="AM59" s="108">
        <v>145.8776614319444</v>
      </c>
      <c r="AN59" s="108">
        <v>145.49668720388266</v>
      </c>
      <c r="AO59" s="108">
        <v>145.68219922172105</v>
      </c>
      <c r="AP59" s="108">
        <v>145.6093362261806</v>
      </c>
      <c r="AQ59" s="108">
        <v>145.60888917930052</v>
      </c>
      <c r="AR59" s="108"/>
      <c r="AS59" s="108"/>
      <c r="AT59" s="109">
        <f t="shared" si="5"/>
        <v>-4.4704688008323501E-4</v>
      </c>
      <c r="AU59" s="108"/>
      <c r="AV59" s="93">
        <v>9.4827794699199028</v>
      </c>
      <c r="AW59" s="94">
        <v>9.4679934664602676</v>
      </c>
      <c r="AX59" s="110">
        <f t="shared" si="6"/>
        <v>-1.4786003459635211E-2</v>
      </c>
    </row>
    <row r="60" spans="1:68" s="2" customFormat="1" ht="10" x14ac:dyDescent="0.2">
      <c r="A60" s="6">
        <v>51</v>
      </c>
      <c r="B60" s="5" t="s">
        <v>396</v>
      </c>
      <c r="C60" s="6">
        <v>1</v>
      </c>
      <c r="D60" s="10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408491</v>
      </c>
      <c r="K60" s="9">
        <v>0</v>
      </c>
      <c r="L60" s="2">
        <v>331016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 t="s">
        <v>4</v>
      </c>
      <c r="U60" s="2">
        <f t="shared" si="4"/>
        <v>739507</v>
      </c>
      <c r="V60" s="8">
        <f t="shared" si="0"/>
        <v>5.626037374032542</v>
      </c>
      <c r="X60" s="2">
        <v>6420143.4459200008</v>
      </c>
      <c r="Y60" s="2">
        <v>13144367</v>
      </c>
      <c r="Z60" s="2">
        <v>6724223.5540799992</v>
      </c>
      <c r="AA60" s="9">
        <v>378307.33026604005</v>
      </c>
      <c r="AC60" s="112">
        <v>208.76822456503876</v>
      </c>
      <c r="AD60" s="8">
        <f t="shared" si="1"/>
        <v>198.84383857259121</v>
      </c>
      <c r="AE60" s="114">
        <f t="shared" si="2"/>
        <v>-9.9243859924475544</v>
      </c>
      <c r="AF60" s="2">
        <v>0</v>
      </c>
      <c r="AG60" s="2">
        <v>1</v>
      </c>
      <c r="AH60" s="115">
        <f t="shared" si="3"/>
        <v>198.84383857259121</v>
      </c>
      <c r="AI60" s="8"/>
      <c r="AJ60" s="8"/>
      <c r="AK60" s="107">
        <v>208.76822456503876</v>
      </c>
      <c r="AL60" s="108">
        <v>217.07258373925117</v>
      </c>
      <c r="AM60" s="108">
        <v>217.07258373925117</v>
      </c>
      <c r="AN60" s="108">
        <v>208.76822456503876</v>
      </c>
      <c r="AO60" s="108">
        <v>198.84383857259121</v>
      </c>
      <c r="AP60" s="108">
        <v>198.84383857259121</v>
      </c>
      <c r="AQ60" s="108">
        <v>198.84383857259121</v>
      </c>
      <c r="AR60" s="108"/>
      <c r="AS60" s="108"/>
      <c r="AT60" s="109">
        <f t="shared" si="5"/>
        <v>0</v>
      </c>
      <c r="AU60" s="108"/>
      <c r="AV60" s="93">
        <v>11.12710799531583</v>
      </c>
      <c r="AW60" s="94">
        <v>4.8117522212922523</v>
      </c>
      <c r="AX60" s="110">
        <f t="shared" si="6"/>
        <v>-6.315355774023578</v>
      </c>
    </row>
    <row r="61" spans="1:68" s="2" customFormat="1" ht="10" x14ac:dyDescent="0.2">
      <c r="A61" s="6">
        <v>52</v>
      </c>
      <c r="B61" s="5" t="s">
        <v>395</v>
      </c>
      <c r="C61" s="6">
        <v>1</v>
      </c>
      <c r="D61" s="10">
        <v>50500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717500</v>
      </c>
      <c r="K61" s="9">
        <v>535000</v>
      </c>
      <c r="L61" s="2">
        <v>968781</v>
      </c>
      <c r="M61" s="2">
        <v>0</v>
      </c>
      <c r="N61" s="2">
        <v>0</v>
      </c>
      <c r="O61" s="2">
        <v>88969.37000000001</v>
      </c>
      <c r="P61" s="2">
        <v>0</v>
      </c>
      <c r="Q61" s="2">
        <v>0</v>
      </c>
      <c r="R61" s="2">
        <v>0</v>
      </c>
      <c r="S61" s="2">
        <v>0</v>
      </c>
      <c r="T61" s="2" t="s">
        <v>4</v>
      </c>
      <c r="U61" s="2">
        <f t="shared" si="4"/>
        <v>2360750.37</v>
      </c>
      <c r="V61" s="8">
        <f t="shared" si="0"/>
        <v>8.339276583761448</v>
      </c>
      <c r="X61" s="2">
        <v>19740695.12156</v>
      </c>
      <c r="Y61" s="2">
        <v>28308814.874865063</v>
      </c>
      <c r="Z61" s="2">
        <v>8568119.7533050627</v>
      </c>
      <c r="AA61" s="9">
        <v>714519.20425600826</v>
      </c>
      <c r="AC61" s="112">
        <v>145.25169536335548</v>
      </c>
      <c r="AD61" s="8">
        <f t="shared" si="1"/>
        <v>139.78380954007878</v>
      </c>
      <c r="AE61" s="114">
        <f t="shared" si="2"/>
        <v>-5.4678858232767027</v>
      </c>
      <c r="AF61" s="2">
        <v>67.44</v>
      </c>
      <c r="AG61" s="2">
        <v>1</v>
      </c>
      <c r="AH61" s="115">
        <f t="shared" si="3"/>
        <v>139.78380954007878</v>
      </c>
      <c r="AI61" s="8"/>
      <c r="AJ61" s="8"/>
      <c r="AK61" s="107">
        <v>145.25169536335548</v>
      </c>
      <c r="AL61" s="108">
        <v>145.79822456695757</v>
      </c>
      <c r="AM61" s="108">
        <v>145.79822456695757</v>
      </c>
      <c r="AN61" s="108">
        <v>145.25169536335548</v>
      </c>
      <c r="AO61" s="108">
        <v>139.78260305063372</v>
      </c>
      <c r="AP61" s="108">
        <v>139.78380954007878</v>
      </c>
      <c r="AQ61" s="108">
        <v>139.78380954007878</v>
      </c>
      <c r="AR61" s="108"/>
      <c r="AS61" s="108"/>
      <c r="AT61" s="109">
        <f t="shared" si="5"/>
        <v>0</v>
      </c>
      <c r="AU61" s="108"/>
      <c r="AV61" s="93">
        <v>12.158857465682066</v>
      </c>
      <c r="AW61" s="94">
        <v>7.3092446562131901</v>
      </c>
      <c r="AX61" s="110">
        <f t="shared" si="6"/>
        <v>-4.8496128094688764</v>
      </c>
    </row>
    <row r="62" spans="1:68" s="2" customFormat="1" ht="10" x14ac:dyDescent="0.2">
      <c r="A62" s="6">
        <v>53</v>
      </c>
      <c r="B62" s="5" t="s">
        <v>394</v>
      </c>
      <c r="C62" s="6">
        <v>0</v>
      </c>
      <c r="D62" s="10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9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f t="shared" si="4"/>
        <v>0</v>
      </c>
      <c r="V62" s="8">
        <f t="shared" si="0"/>
        <v>0</v>
      </c>
      <c r="X62" s="2">
        <v>109883.97</v>
      </c>
      <c r="Y62" s="2">
        <v>223516</v>
      </c>
      <c r="Z62" s="2">
        <v>113632.03</v>
      </c>
      <c r="AA62" s="9">
        <v>0</v>
      </c>
      <c r="AC62" s="112">
        <v>0</v>
      </c>
      <c r="AD62" s="8">
        <f t="shared" si="1"/>
        <v>0</v>
      </c>
      <c r="AE62" s="114">
        <f t="shared" si="2"/>
        <v>0</v>
      </c>
      <c r="AF62" s="2">
        <v>0</v>
      </c>
      <c r="AG62" s="2" t="s">
        <v>529</v>
      </c>
      <c r="AH62" s="115">
        <f t="shared" si="3"/>
        <v>0</v>
      </c>
      <c r="AI62" s="8"/>
      <c r="AJ62" s="8"/>
      <c r="AK62" s="107">
        <v>0</v>
      </c>
      <c r="AL62" s="108">
        <v>0</v>
      </c>
      <c r="AM62" s="108">
        <v>0</v>
      </c>
      <c r="AN62" s="108">
        <v>0</v>
      </c>
      <c r="AO62" s="108">
        <v>0</v>
      </c>
      <c r="AP62" s="108">
        <v>0</v>
      </c>
      <c r="AQ62" s="108">
        <v>0</v>
      </c>
      <c r="AR62" s="108"/>
      <c r="AS62" s="108"/>
      <c r="AT62" s="109">
        <f t="shared" si="5"/>
        <v>0</v>
      </c>
      <c r="AU62" s="108"/>
      <c r="AV62" s="93" t="s">
        <v>528</v>
      </c>
      <c r="AW62" s="94" t="s">
        <v>528</v>
      </c>
      <c r="AX62" s="110" t="str">
        <f t="shared" si="6"/>
        <v/>
      </c>
    </row>
    <row r="63" spans="1:68" s="2" customFormat="1" ht="10" x14ac:dyDescent="0.2">
      <c r="A63" s="6">
        <v>54</v>
      </c>
      <c r="B63" s="5" t="s">
        <v>393</v>
      </c>
      <c r="C63" s="6">
        <v>0</v>
      </c>
      <c r="D63" s="10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9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f t="shared" si="4"/>
        <v>0</v>
      </c>
      <c r="V63" s="8">
        <f t="shared" si="0"/>
        <v>0</v>
      </c>
      <c r="X63" s="2">
        <v>15697.710000000001</v>
      </c>
      <c r="Y63" s="2">
        <v>26092</v>
      </c>
      <c r="Z63" s="2">
        <v>10394.289999999999</v>
      </c>
      <c r="AA63" s="9">
        <v>0</v>
      </c>
      <c r="AC63" s="112">
        <v>0</v>
      </c>
      <c r="AD63" s="8">
        <f t="shared" si="1"/>
        <v>0</v>
      </c>
      <c r="AE63" s="114">
        <f t="shared" si="2"/>
        <v>0</v>
      </c>
      <c r="AF63" s="2">
        <v>0</v>
      </c>
      <c r="AG63" s="2" t="s">
        <v>529</v>
      </c>
      <c r="AH63" s="115">
        <f t="shared" si="3"/>
        <v>0</v>
      </c>
      <c r="AI63" s="8"/>
      <c r="AJ63" s="8"/>
      <c r="AK63" s="107">
        <v>0</v>
      </c>
      <c r="AL63" s="108">
        <v>0</v>
      </c>
      <c r="AM63" s="108">
        <v>0</v>
      </c>
      <c r="AN63" s="108">
        <v>0</v>
      </c>
      <c r="AO63" s="108">
        <v>0</v>
      </c>
      <c r="AP63" s="108">
        <v>0</v>
      </c>
      <c r="AQ63" s="108">
        <v>0</v>
      </c>
      <c r="AR63" s="108"/>
      <c r="AS63" s="108"/>
      <c r="AT63" s="109">
        <f t="shared" si="5"/>
        <v>0</v>
      </c>
      <c r="AU63" s="108"/>
      <c r="AV63" s="93" t="s">
        <v>528</v>
      </c>
      <c r="AW63" s="94" t="s">
        <v>528</v>
      </c>
      <c r="AX63" s="110" t="str">
        <f t="shared" si="6"/>
        <v/>
      </c>
    </row>
    <row r="64" spans="1:68" s="7" customFormat="1" ht="10" x14ac:dyDescent="0.2">
      <c r="A64" s="6">
        <v>55</v>
      </c>
      <c r="B64" s="5" t="s">
        <v>392</v>
      </c>
      <c r="C64" s="6">
        <v>0</v>
      </c>
      <c r="D64" s="13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12">
        <v>0</v>
      </c>
      <c r="L64" s="7">
        <v>199960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2">
        <f t="shared" si="4"/>
        <v>0</v>
      </c>
      <c r="V64" s="11">
        <f t="shared" si="0"/>
        <v>0</v>
      </c>
      <c r="X64" s="7">
        <v>0</v>
      </c>
      <c r="Y64" s="7">
        <v>0</v>
      </c>
      <c r="Z64" s="2">
        <v>0</v>
      </c>
      <c r="AA64" s="12">
        <v>0</v>
      </c>
      <c r="AC64" s="116">
        <v>0</v>
      </c>
      <c r="AD64" s="11">
        <f t="shared" si="1"/>
        <v>0</v>
      </c>
      <c r="AE64" s="117">
        <f t="shared" si="2"/>
        <v>0</v>
      </c>
      <c r="AF64" s="7">
        <v>0</v>
      </c>
      <c r="AG64" s="2" t="s">
        <v>529</v>
      </c>
      <c r="AH64" s="118">
        <f t="shared" si="3"/>
        <v>0</v>
      </c>
      <c r="AI64" s="11"/>
      <c r="AJ64" s="11"/>
      <c r="AK64" s="107">
        <v>0</v>
      </c>
      <c r="AL64" s="108">
        <v>0</v>
      </c>
      <c r="AM64" s="108">
        <v>0</v>
      </c>
      <c r="AN64" s="108">
        <v>0</v>
      </c>
      <c r="AO64" s="108">
        <v>0</v>
      </c>
      <c r="AP64" s="108">
        <v>0</v>
      </c>
      <c r="AQ64" s="108">
        <v>0</v>
      </c>
      <c r="AR64" s="108"/>
      <c r="AS64" s="108"/>
      <c r="AT64" s="109">
        <f t="shared" si="5"/>
        <v>0</v>
      </c>
      <c r="AU64" s="108"/>
      <c r="AV64" s="93" t="s">
        <v>528</v>
      </c>
      <c r="AW64" s="94" t="s">
        <v>528</v>
      </c>
      <c r="AX64" s="110" t="str">
        <f t="shared" si="6"/>
        <v/>
      </c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</row>
    <row r="65" spans="1:50" ht="10" x14ac:dyDescent="0.2">
      <c r="A65" s="6">
        <v>56</v>
      </c>
      <c r="B65" s="5" t="s">
        <v>391</v>
      </c>
      <c r="C65" s="6">
        <v>1</v>
      </c>
      <c r="D65" s="10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1494780</v>
      </c>
      <c r="K65" s="9">
        <v>1379800</v>
      </c>
      <c r="L65" s="2">
        <v>2167852</v>
      </c>
      <c r="M65" s="2">
        <v>32483</v>
      </c>
      <c r="N65" s="2">
        <v>92446</v>
      </c>
      <c r="O65" s="2">
        <v>132047.02000000002</v>
      </c>
      <c r="P65" s="2">
        <v>0</v>
      </c>
      <c r="Q65" s="2">
        <v>0</v>
      </c>
      <c r="R65" s="2">
        <v>0</v>
      </c>
      <c r="S65" s="2">
        <v>0</v>
      </c>
      <c r="T65" s="2" t="s">
        <v>4</v>
      </c>
      <c r="U65" s="2">
        <f t="shared" si="4"/>
        <v>5299408.0199999996</v>
      </c>
      <c r="V65" s="8">
        <f t="shared" si="0"/>
        <v>6.607382025938521</v>
      </c>
      <c r="W65" s="2"/>
      <c r="X65" s="2">
        <v>59337599.049999997</v>
      </c>
      <c r="Y65" s="2">
        <v>80204353.239999995</v>
      </c>
      <c r="Z65" s="2">
        <v>20866754.189999998</v>
      </c>
      <c r="AA65" s="9">
        <v>1378746.1657468332</v>
      </c>
      <c r="AB65" s="2"/>
      <c r="AC65" s="112">
        <v>138.09835726865009</v>
      </c>
      <c r="AD65" s="8">
        <f t="shared" si="1"/>
        <v>132.84259615531775</v>
      </c>
      <c r="AE65" s="114">
        <f t="shared" si="2"/>
        <v>-5.2557611133323405</v>
      </c>
      <c r="AF65" s="2">
        <v>103.48000000000002</v>
      </c>
      <c r="AG65" s="2">
        <v>1</v>
      </c>
      <c r="AH65" s="115">
        <f t="shared" si="3"/>
        <v>132.84259615531775</v>
      </c>
      <c r="AI65" s="8"/>
      <c r="AJ65" s="8"/>
      <c r="AK65" s="107">
        <v>138.09835726865009</v>
      </c>
      <c r="AL65" s="108">
        <v>138.2062484470498</v>
      </c>
      <c r="AM65" s="108">
        <v>138.2062484470498</v>
      </c>
      <c r="AN65" s="108">
        <v>138.09835726865009</v>
      </c>
      <c r="AO65" s="108">
        <v>133.10178267344966</v>
      </c>
      <c r="AP65" s="108">
        <v>132.84754428733649</v>
      </c>
      <c r="AQ65" s="108">
        <v>132.84259615531775</v>
      </c>
      <c r="AR65" s="108"/>
      <c r="AS65" s="108"/>
      <c r="AT65" s="109">
        <f t="shared" si="5"/>
        <v>-4.9481320187396705E-3</v>
      </c>
      <c r="AU65" s="108"/>
      <c r="AV65" s="93">
        <v>9.1469615073201744</v>
      </c>
      <c r="AW65" s="94">
        <v>4.6462626079547142</v>
      </c>
      <c r="AX65" s="110">
        <f t="shared" si="6"/>
        <v>-4.5006988993654602</v>
      </c>
    </row>
    <row r="66" spans="1:50" ht="10" x14ac:dyDescent="0.2">
      <c r="A66" s="6">
        <v>57</v>
      </c>
      <c r="B66" s="5" t="s">
        <v>390</v>
      </c>
      <c r="C66" s="6">
        <v>1</v>
      </c>
      <c r="D66" s="10">
        <v>2078663</v>
      </c>
      <c r="E66" s="2">
        <v>827585</v>
      </c>
      <c r="F66" s="2">
        <v>0</v>
      </c>
      <c r="G66" s="2">
        <v>0</v>
      </c>
      <c r="H66" s="2">
        <v>0</v>
      </c>
      <c r="I66" s="2">
        <v>0</v>
      </c>
      <c r="J66" s="2">
        <v>4359624</v>
      </c>
      <c r="K66" s="9">
        <v>6900950</v>
      </c>
      <c r="L66" s="2">
        <v>0</v>
      </c>
      <c r="M66" s="2">
        <v>22491</v>
      </c>
      <c r="N66" s="2">
        <v>0</v>
      </c>
      <c r="O66" s="2">
        <v>1280284.81</v>
      </c>
      <c r="P66" s="2">
        <v>0</v>
      </c>
      <c r="Q66" s="2">
        <v>0</v>
      </c>
      <c r="R66" s="2">
        <v>0</v>
      </c>
      <c r="S66" s="2">
        <v>0</v>
      </c>
      <c r="T66" s="2" t="s">
        <v>4</v>
      </c>
      <c r="U66" s="2">
        <f t="shared" si="4"/>
        <v>15469597.810000001</v>
      </c>
      <c r="V66" s="8">
        <f t="shared" si="0"/>
        <v>12.06890807842022</v>
      </c>
      <c r="W66" s="2"/>
      <c r="X66" s="2">
        <v>125093687.61760001</v>
      </c>
      <c r="Y66" s="2">
        <v>128177277.59200001</v>
      </c>
      <c r="Z66" s="2">
        <v>3083589.9743999988</v>
      </c>
      <c r="AA66" s="9">
        <v>372155.63952571747</v>
      </c>
      <c r="AB66" s="2"/>
      <c r="AC66" s="112">
        <v>102.89545574634327</v>
      </c>
      <c r="AD66" s="8">
        <f t="shared" si="1"/>
        <v>102.16752290744108</v>
      </c>
      <c r="AE66" s="114">
        <f t="shared" si="2"/>
        <v>-0.72793283890219129</v>
      </c>
      <c r="AF66" s="2">
        <v>892.10999999999967</v>
      </c>
      <c r="AG66" s="2">
        <v>1</v>
      </c>
      <c r="AH66" s="115">
        <f t="shared" si="3"/>
        <v>102.16752290744108</v>
      </c>
      <c r="AI66" s="8"/>
      <c r="AJ66" s="8"/>
      <c r="AK66" s="107">
        <v>102.89545574634327</v>
      </c>
      <c r="AL66" s="108">
        <v>103.12769719870853</v>
      </c>
      <c r="AM66" s="108">
        <v>103.12769719870853</v>
      </c>
      <c r="AN66" s="108">
        <v>102.89545574634327</v>
      </c>
      <c r="AO66" s="108">
        <v>102.89545574634327</v>
      </c>
      <c r="AP66" s="108">
        <v>102.16752290744108</v>
      </c>
      <c r="AQ66" s="108">
        <v>102.16752290744108</v>
      </c>
      <c r="AR66" s="108"/>
      <c r="AS66" s="108"/>
      <c r="AT66" s="109">
        <f t="shared" si="5"/>
        <v>0</v>
      </c>
      <c r="AU66" s="108"/>
      <c r="AV66" s="93">
        <v>9.6290348314005829</v>
      </c>
      <c r="AW66" s="94">
        <v>8.7364677549452949</v>
      </c>
      <c r="AX66" s="110">
        <f t="shared" si="6"/>
        <v>-0.89256707645528799</v>
      </c>
    </row>
    <row r="67" spans="1:50" ht="10" x14ac:dyDescent="0.2">
      <c r="A67" s="6">
        <v>58</v>
      </c>
      <c r="B67" s="5" t="s">
        <v>389</v>
      </c>
      <c r="C67" s="6">
        <v>0</v>
      </c>
      <c r="D67" s="10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9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f t="shared" si="4"/>
        <v>0</v>
      </c>
      <c r="V67" s="8">
        <f t="shared" si="0"/>
        <v>0</v>
      </c>
      <c r="W67" s="2"/>
      <c r="X67" s="2">
        <v>31395.420000000002</v>
      </c>
      <c r="Y67" s="2">
        <v>563077</v>
      </c>
      <c r="Z67" s="2">
        <v>531681.57999999996</v>
      </c>
      <c r="AA67" s="9">
        <v>0</v>
      </c>
      <c r="AB67" s="2"/>
      <c r="AC67" s="112">
        <v>0</v>
      </c>
      <c r="AD67" s="8">
        <f t="shared" si="1"/>
        <v>0</v>
      </c>
      <c r="AE67" s="114">
        <f t="shared" si="2"/>
        <v>0</v>
      </c>
      <c r="AF67" s="2">
        <v>0</v>
      </c>
      <c r="AG67" s="2" t="s">
        <v>529</v>
      </c>
      <c r="AH67" s="115">
        <f t="shared" si="3"/>
        <v>0</v>
      </c>
      <c r="AI67" s="8"/>
      <c r="AJ67" s="8"/>
      <c r="AK67" s="107">
        <v>0</v>
      </c>
      <c r="AL67" s="108">
        <v>0</v>
      </c>
      <c r="AM67" s="108">
        <v>0</v>
      </c>
      <c r="AN67" s="108">
        <v>0</v>
      </c>
      <c r="AO67" s="108">
        <v>0</v>
      </c>
      <c r="AP67" s="108">
        <v>0</v>
      </c>
      <c r="AQ67" s="108">
        <v>0</v>
      </c>
      <c r="AR67" s="108"/>
      <c r="AS67" s="108"/>
      <c r="AT67" s="109">
        <f t="shared" si="5"/>
        <v>0</v>
      </c>
      <c r="AU67" s="108"/>
      <c r="AV67" s="93" t="s">
        <v>528</v>
      </c>
      <c r="AW67" s="94" t="s">
        <v>528</v>
      </c>
      <c r="AX67" s="110" t="str">
        <f t="shared" si="6"/>
        <v/>
      </c>
    </row>
    <row r="68" spans="1:50" ht="10" x14ac:dyDescent="0.2">
      <c r="A68" s="6">
        <v>59</v>
      </c>
      <c r="B68" s="5" t="s">
        <v>388</v>
      </c>
      <c r="C68" s="6">
        <v>0</v>
      </c>
      <c r="D68" s="10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9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f t="shared" si="4"/>
        <v>0</v>
      </c>
      <c r="V68" s="8">
        <f t="shared" si="0"/>
        <v>0</v>
      </c>
      <c r="W68" s="2"/>
      <c r="X68" s="2">
        <v>109883.97</v>
      </c>
      <c r="Y68" s="2">
        <v>178493</v>
      </c>
      <c r="Z68" s="2">
        <v>68609.03</v>
      </c>
      <c r="AA68" s="9">
        <v>0</v>
      </c>
      <c r="AB68" s="2"/>
      <c r="AC68" s="112">
        <v>0</v>
      </c>
      <c r="AD68" s="8">
        <f t="shared" si="1"/>
        <v>0</v>
      </c>
      <c r="AE68" s="114">
        <f t="shared" si="2"/>
        <v>0</v>
      </c>
      <c r="AF68" s="2">
        <v>0</v>
      </c>
      <c r="AG68" s="2" t="s">
        <v>529</v>
      </c>
      <c r="AH68" s="115">
        <f t="shared" si="3"/>
        <v>0</v>
      </c>
      <c r="AI68" s="8"/>
      <c r="AJ68" s="8"/>
      <c r="AK68" s="107">
        <v>0</v>
      </c>
      <c r="AL68" s="108">
        <v>0</v>
      </c>
      <c r="AM68" s="108">
        <v>0</v>
      </c>
      <c r="AN68" s="108">
        <v>0</v>
      </c>
      <c r="AO68" s="108">
        <v>0</v>
      </c>
      <c r="AP68" s="108">
        <v>0</v>
      </c>
      <c r="AQ68" s="108">
        <v>0</v>
      </c>
      <c r="AR68" s="108"/>
      <c r="AS68" s="108"/>
      <c r="AT68" s="109">
        <f t="shared" si="5"/>
        <v>0</v>
      </c>
      <c r="AU68" s="108"/>
      <c r="AV68" s="93" t="s">
        <v>528</v>
      </c>
      <c r="AW68" s="94" t="s">
        <v>528</v>
      </c>
      <c r="AX68" s="110" t="str">
        <f t="shared" si="6"/>
        <v/>
      </c>
    </row>
    <row r="69" spans="1:50" ht="10" x14ac:dyDescent="0.2">
      <c r="A69" s="6">
        <v>60</v>
      </c>
      <c r="B69" s="5" t="s">
        <v>387</v>
      </c>
      <c r="C69" s="6">
        <v>0</v>
      </c>
      <c r="D69" s="10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9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f t="shared" si="4"/>
        <v>0</v>
      </c>
      <c r="V69" s="8">
        <f t="shared" si="0"/>
        <v>0</v>
      </c>
      <c r="W69" s="2"/>
      <c r="X69" s="2">
        <v>296280.42</v>
      </c>
      <c r="Y69" s="2">
        <v>449450</v>
      </c>
      <c r="Z69" s="2">
        <v>153169.58000000002</v>
      </c>
      <c r="AA69" s="9">
        <v>0</v>
      </c>
      <c r="AB69" s="2"/>
      <c r="AC69" s="112">
        <v>0</v>
      </c>
      <c r="AD69" s="8">
        <f t="shared" si="1"/>
        <v>0</v>
      </c>
      <c r="AE69" s="114">
        <f t="shared" si="2"/>
        <v>0</v>
      </c>
      <c r="AF69" s="2">
        <v>0</v>
      </c>
      <c r="AG69" s="2" t="s">
        <v>529</v>
      </c>
      <c r="AH69" s="115">
        <f t="shared" si="3"/>
        <v>0</v>
      </c>
      <c r="AI69" s="8"/>
      <c r="AJ69" s="8"/>
      <c r="AK69" s="107">
        <v>0</v>
      </c>
      <c r="AL69" s="108">
        <v>0</v>
      </c>
      <c r="AM69" s="108">
        <v>0</v>
      </c>
      <c r="AN69" s="108">
        <v>0</v>
      </c>
      <c r="AO69" s="108">
        <v>0</v>
      </c>
      <c r="AP69" s="108">
        <v>0</v>
      </c>
      <c r="AQ69" s="108">
        <v>0</v>
      </c>
      <c r="AR69" s="108"/>
      <c r="AS69" s="108"/>
      <c r="AT69" s="109">
        <f t="shared" si="5"/>
        <v>0</v>
      </c>
      <c r="AU69" s="108"/>
      <c r="AV69" s="93" t="s">
        <v>528</v>
      </c>
      <c r="AW69" s="94" t="s">
        <v>528</v>
      </c>
      <c r="AX69" s="110" t="str">
        <f t="shared" si="6"/>
        <v/>
      </c>
    </row>
    <row r="70" spans="1:50" ht="10" x14ac:dyDescent="0.2">
      <c r="A70" s="6">
        <v>61</v>
      </c>
      <c r="B70" s="5" t="s">
        <v>386</v>
      </c>
      <c r="C70" s="6">
        <v>1</v>
      </c>
      <c r="D70" s="10">
        <v>0</v>
      </c>
      <c r="E70" s="2">
        <v>2500000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9">
        <v>0</v>
      </c>
      <c r="L70" s="2">
        <v>2551247</v>
      </c>
      <c r="M70" s="2">
        <v>54825</v>
      </c>
      <c r="N70" s="2">
        <v>455484</v>
      </c>
      <c r="O70" s="2">
        <v>437580.57000000007</v>
      </c>
      <c r="P70" s="2">
        <v>0</v>
      </c>
      <c r="Q70" s="2">
        <v>0</v>
      </c>
      <c r="R70" s="2">
        <v>0</v>
      </c>
      <c r="S70" s="2">
        <v>0</v>
      </c>
      <c r="T70" s="2" t="s">
        <v>4</v>
      </c>
      <c r="U70" s="2">
        <f t="shared" si="4"/>
        <v>5999136.5700000003</v>
      </c>
      <c r="V70" s="8">
        <f t="shared" si="0"/>
        <v>5.0868992824729649</v>
      </c>
      <c r="W70" s="2"/>
      <c r="X70" s="2">
        <v>112893440.48</v>
      </c>
      <c r="Y70" s="2">
        <v>117933071.54065682</v>
      </c>
      <c r="Z70" s="2">
        <v>5039631.0606568158</v>
      </c>
      <c r="AA70" s="9">
        <v>256360.95626383621</v>
      </c>
      <c r="AB70" s="2"/>
      <c r="AC70" s="112">
        <v>106.16719227601084</v>
      </c>
      <c r="AD70" s="8">
        <f t="shared" si="1"/>
        <v>104.23697788290931</v>
      </c>
      <c r="AE70" s="114">
        <f t="shared" si="2"/>
        <v>-1.9302143931015223</v>
      </c>
      <c r="AF70" s="2">
        <v>365.70000000000005</v>
      </c>
      <c r="AG70" s="2">
        <v>1</v>
      </c>
      <c r="AH70" s="115">
        <f t="shared" si="3"/>
        <v>104.23697788290931</v>
      </c>
      <c r="AI70" s="8"/>
      <c r="AJ70" s="8"/>
      <c r="AK70" s="107">
        <v>106.16719227601084</v>
      </c>
      <c r="AL70" s="108">
        <v>106.32573670157683</v>
      </c>
      <c r="AM70" s="108">
        <v>106.32573670157683</v>
      </c>
      <c r="AN70" s="108">
        <v>106.16719227601084</v>
      </c>
      <c r="AO70" s="108">
        <v>104.163792033381</v>
      </c>
      <c r="AP70" s="108">
        <v>104.23697788290931</v>
      </c>
      <c r="AQ70" s="108">
        <v>104.23697788290931</v>
      </c>
      <c r="AR70" s="108"/>
      <c r="AS70" s="108"/>
      <c r="AT70" s="109">
        <f t="shared" si="5"/>
        <v>0</v>
      </c>
      <c r="AU70" s="108"/>
      <c r="AV70" s="93">
        <v>8.7564306447856808</v>
      </c>
      <c r="AW70" s="94">
        <v>6.6970587500767103</v>
      </c>
      <c r="AX70" s="110">
        <f t="shared" si="6"/>
        <v>-2.0593718947089705</v>
      </c>
    </row>
    <row r="71" spans="1:50" ht="10" x14ac:dyDescent="0.2">
      <c r="A71" s="6">
        <v>62</v>
      </c>
      <c r="B71" s="5" t="s">
        <v>385</v>
      </c>
      <c r="C71" s="6">
        <v>0</v>
      </c>
      <c r="D71" s="10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9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f t="shared" si="4"/>
        <v>0</v>
      </c>
      <c r="V71" s="8">
        <f t="shared" si="0"/>
        <v>0</v>
      </c>
      <c r="W71" s="2"/>
      <c r="X71" s="2">
        <v>0</v>
      </c>
      <c r="Y71" s="2">
        <v>0</v>
      </c>
      <c r="Z71" s="2">
        <v>0</v>
      </c>
      <c r="AA71" s="9">
        <v>0</v>
      </c>
      <c r="AB71" s="2"/>
      <c r="AC71" s="112">
        <v>0</v>
      </c>
      <c r="AD71" s="8">
        <f t="shared" si="1"/>
        <v>0</v>
      </c>
      <c r="AE71" s="114">
        <f t="shared" si="2"/>
        <v>0</v>
      </c>
      <c r="AF71" s="2">
        <v>0</v>
      </c>
      <c r="AG71" s="2" t="s">
        <v>529</v>
      </c>
      <c r="AH71" s="115">
        <f t="shared" si="3"/>
        <v>0</v>
      </c>
      <c r="AI71" s="8"/>
      <c r="AJ71" s="8"/>
      <c r="AK71" s="107">
        <v>0</v>
      </c>
      <c r="AL71" s="108">
        <v>0</v>
      </c>
      <c r="AM71" s="108">
        <v>0</v>
      </c>
      <c r="AN71" s="108">
        <v>0</v>
      </c>
      <c r="AO71" s="108">
        <v>0</v>
      </c>
      <c r="AP71" s="108">
        <v>0</v>
      </c>
      <c r="AQ71" s="108">
        <v>0</v>
      </c>
      <c r="AR71" s="108"/>
      <c r="AS71" s="108"/>
      <c r="AT71" s="109">
        <f t="shared" si="5"/>
        <v>0</v>
      </c>
      <c r="AU71" s="108"/>
      <c r="AV71" s="93" t="s">
        <v>528</v>
      </c>
      <c r="AW71" s="94" t="s">
        <v>528</v>
      </c>
      <c r="AX71" s="110" t="str">
        <f t="shared" si="6"/>
        <v/>
      </c>
    </row>
    <row r="72" spans="1:50" ht="10" x14ac:dyDescent="0.2">
      <c r="A72" s="6">
        <v>63</v>
      </c>
      <c r="B72" s="5" t="s">
        <v>384</v>
      </c>
      <c r="C72" s="6">
        <v>1</v>
      </c>
      <c r="D72" s="10">
        <v>108526</v>
      </c>
      <c r="E72" s="2">
        <v>131328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9">
        <v>0</v>
      </c>
      <c r="L72" s="2">
        <v>0</v>
      </c>
      <c r="M72" s="2">
        <v>0</v>
      </c>
      <c r="N72" s="2">
        <v>8163</v>
      </c>
      <c r="O72" s="2">
        <v>5397.0000000000009</v>
      </c>
      <c r="P72" s="2">
        <v>0</v>
      </c>
      <c r="Q72" s="2">
        <v>0</v>
      </c>
      <c r="R72" s="2">
        <v>0</v>
      </c>
      <c r="S72" s="2">
        <v>0</v>
      </c>
      <c r="T72" s="2" t="s">
        <v>14</v>
      </c>
      <c r="U72" s="2">
        <f t="shared" si="4"/>
        <v>188298.4</v>
      </c>
      <c r="V72" s="8">
        <f t="shared" si="0"/>
        <v>6.1163572025756352</v>
      </c>
      <c r="W72" s="2"/>
      <c r="X72" s="2">
        <v>2565630.8000000003</v>
      </c>
      <c r="Y72" s="2">
        <v>3078603.7139999997</v>
      </c>
      <c r="Z72" s="2">
        <v>512972.91399999941</v>
      </c>
      <c r="AA72" s="9">
        <v>31375.255772701083</v>
      </c>
      <c r="AB72" s="2"/>
      <c r="AC72" s="112">
        <v>132.33356625735246</v>
      </c>
      <c r="AD72" s="8">
        <f t="shared" si="1"/>
        <v>118.77112085758006</v>
      </c>
      <c r="AE72" s="114">
        <f t="shared" si="2"/>
        <v>-13.5624453997724</v>
      </c>
      <c r="AF72" s="2">
        <v>1.98</v>
      </c>
      <c r="AG72" s="2">
        <v>1</v>
      </c>
      <c r="AH72" s="115">
        <f t="shared" si="3"/>
        <v>118.77112085758006</v>
      </c>
      <c r="AI72" s="8"/>
      <c r="AJ72" s="8"/>
      <c r="AK72" s="107">
        <v>132.33356625735246</v>
      </c>
      <c r="AL72" s="108">
        <v>132.33356625735246</v>
      </c>
      <c r="AM72" s="108">
        <v>132.33356625735246</v>
      </c>
      <c r="AN72" s="108">
        <v>132.33356625735246</v>
      </c>
      <c r="AO72" s="108">
        <v>132.33356625735246</v>
      </c>
      <c r="AP72" s="108">
        <v>132.33356625735246</v>
      </c>
      <c r="AQ72" s="108">
        <v>118.77112085758006</v>
      </c>
      <c r="AR72" s="108"/>
      <c r="AS72" s="108"/>
      <c r="AT72" s="109">
        <f t="shared" si="5"/>
        <v>-13.5624453997724</v>
      </c>
      <c r="AU72" s="108"/>
      <c r="AV72" s="93">
        <v>19.930975260756316</v>
      </c>
      <c r="AW72" s="94">
        <v>13.46327069972148</v>
      </c>
      <c r="AX72" s="110">
        <f t="shared" si="6"/>
        <v>-6.4677045610348358</v>
      </c>
    </row>
    <row r="73" spans="1:50" ht="10" x14ac:dyDescent="0.2">
      <c r="A73" s="6">
        <v>64</v>
      </c>
      <c r="B73" s="5" t="s">
        <v>383</v>
      </c>
      <c r="C73" s="6">
        <v>1</v>
      </c>
      <c r="D73" s="10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1411247</v>
      </c>
      <c r="K73" s="9">
        <v>920322</v>
      </c>
      <c r="L73" s="2">
        <v>629502</v>
      </c>
      <c r="M73" s="2">
        <v>17528</v>
      </c>
      <c r="N73" s="2">
        <v>92154</v>
      </c>
      <c r="O73" s="2">
        <v>95264.260000000009</v>
      </c>
      <c r="P73" s="2">
        <v>0</v>
      </c>
      <c r="Q73" s="2">
        <v>0</v>
      </c>
      <c r="R73" s="2">
        <v>0</v>
      </c>
      <c r="S73" s="2">
        <v>0</v>
      </c>
      <c r="T73" s="2" t="s">
        <v>4</v>
      </c>
      <c r="U73" s="2">
        <f t="shared" si="4"/>
        <v>3166017.26</v>
      </c>
      <c r="V73" s="8">
        <f t="shared" si="0"/>
        <v>9.5719353844922939</v>
      </c>
      <c r="W73" s="2"/>
      <c r="X73" s="2">
        <v>29918745.999999996</v>
      </c>
      <c r="Y73" s="2">
        <v>33076040.871831782</v>
      </c>
      <c r="Z73" s="2">
        <v>3157294.8718317859</v>
      </c>
      <c r="AA73" s="9">
        <v>302214.22502962733</v>
      </c>
      <c r="AB73" s="2"/>
      <c r="AC73" s="112">
        <v>114.63107484554786</v>
      </c>
      <c r="AD73" s="8">
        <f t="shared" si="1"/>
        <v>109.54278179574158</v>
      </c>
      <c r="AE73" s="114">
        <f t="shared" si="2"/>
        <v>-5.0882930498062819</v>
      </c>
      <c r="AF73" s="2">
        <v>79.63000000000001</v>
      </c>
      <c r="AG73" s="2">
        <v>1</v>
      </c>
      <c r="AH73" s="115">
        <f t="shared" si="3"/>
        <v>109.54278179574158</v>
      </c>
      <c r="AI73" s="8"/>
      <c r="AJ73" s="8"/>
      <c r="AK73" s="107">
        <v>114.63107484554786</v>
      </c>
      <c r="AL73" s="108">
        <v>115.6371715069818</v>
      </c>
      <c r="AM73" s="108">
        <v>115.6371715069818</v>
      </c>
      <c r="AN73" s="108">
        <v>114.63107484554786</v>
      </c>
      <c r="AO73" s="108">
        <v>109.54271502116882</v>
      </c>
      <c r="AP73" s="108">
        <v>109.54278179574158</v>
      </c>
      <c r="AQ73" s="108">
        <v>109.54278179574158</v>
      </c>
      <c r="AR73" s="108"/>
      <c r="AS73" s="108"/>
      <c r="AT73" s="109">
        <f t="shared" si="5"/>
        <v>0</v>
      </c>
      <c r="AU73" s="108"/>
      <c r="AV73" s="93">
        <v>11.368626325947483</v>
      </c>
      <c r="AW73" s="94">
        <v>6.9656594180138036</v>
      </c>
      <c r="AX73" s="110">
        <f t="shared" si="6"/>
        <v>-4.4029669079336795</v>
      </c>
    </row>
    <row r="74" spans="1:50" ht="10" x14ac:dyDescent="0.2">
      <c r="A74" s="6">
        <v>65</v>
      </c>
      <c r="B74" s="5" t="s">
        <v>382</v>
      </c>
      <c r="C74" s="6">
        <v>1</v>
      </c>
      <c r="D74" s="10">
        <v>0</v>
      </c>
      <c r="E74" s="2">
        <v>141067</v>
      </c>
      <c r="F74" s="2">
        <v>0</v>
      </c>
      <c r="G74" s="2">
        <v>0</v>
      </c>
      <c r="H74" s="2">
        <v>0</v>
      </c>
      <c r="I74" s="2">
        <v>0</v>
      </c>
      <c r="J74" s="2">
        <v>471299</v>
      </c>
      <c r="K74" s="9">
        <v>537445</v>
      </c>
      <c r="L74" s="2">
        <v>808717</v>
      </c>
      <c r="M74" s="2">
        <v>0</v>
      </c>
      <c r="N74" s="2">
        <v>0</v>
      </c>
      <c r="O74" s="2">
        <v>17572.870000000003</v>
      </c>
      <c r="P74" s="2">
        <v>0</v>
      </c>
      <c r="Q74" s="2">
        <v>0</v>
      </c>
      <c r="R74" s="2">
        <v>0</v>
      </c>
      <c r="S74" s="2">
        <v>0</v>
      </c>
      <c r="T74" s="2" t="s">
        <v>14</v>
      </c>
      <c r="U74" s="2">
        <f t="shared" si="4"/>
        <v>1490870.6700000002</v>
      </c>
      <c r="V74" s="8">
        <f t="shared" ref="V74:V77" si="7">IF(AND(C74=1,U74&gt;0),U74/Y74*100,0)</f>
        <v>5.2719582978529145</v>
      </c>
      <c r="W74" s="2"/>
      <c r="X74" s="2">
        <v>15911489.32886</v>
      </c>
      <c r="Y74" s="2">
        <v>28279257.645250723</v>
      </c>
      <c r="Z74" s="2">
        <v>12367768.316390723</v>
      </c>
      <c r="AA74" s="9">
        <v>652023.5880151845</v>
      </c>
      <c r="AB74" s="2"/>
      <c r="AC74" s="112">
        <v>172.23070988116007</v>
      </c>
      <c r="AD74" s="8">
        <f t="shared" ref="AD74:AD137" si="8">IFERROR(IF(C74=1,(Y74-AA74)/X74*100,0),"")</f>
        <v>173.63072359999458</v>
      </c>
      <c r="AE74" s="114">
        <f t="shared" ref="AE74:AE137" si="9">AD74-AC74</f>
        <v>1.400013718834515</v>
      </c>
      <c r="AF74" s="2">
        <v>10.99</v>
      </c>
      <c r="AG74" s="2">
        <v>1</v>
      </c>
      <c r="AH74" s="115">
        <f t="shared" ref="AH74:AH137" si="10">IF(AG74=1,AD74,AC74)</f>
        <v>173.63072359999458</v>
      </c>
      <c r="AI74" s="8"/>
      <c r="AJ74" s="8"/>
      <c r="AK74" s="107">
        <v>172.23070988116007</v>
      </c>
      <c r="AL74" s="108">
        <v>172.53300461317104</v>
      </c>
      <c r="AM74" s="108">
        <v>172.53300461317104</v>
      </c>
      <c r="AN74" s="108">
        <v>172.23070988116007</v>
      </c>
      <c r="AO74" s="108">
        <v>173.63072576337697</v>
      </c>
      <c r="AP74" s="108">
        <v>173.63072359999458</v>
      </c>
      <c r="AQ74" s="108">
        <v>173.63072359999458</v>
      </c>
      <c r="AR74" s="108"/>
      <c r="AS74" s="108"/>
      <c r="AT74" s="109">
        <f t="shared" si="5"/>
        <v>0</v>
      </c>
      <c r="AU74" s="108"/>
      <c r="AV74" s="93">
        <v>3.4206583944662645</v>
      </c>
      <c r="AW74" s="94">
        <v>4.0941449485760044</v>
      </c>
      <c r="AX74" s="110">
        <f t="shared" si="6"/>
        <v>0.6734865541097399</v>
      </c>
    </row>
    <row r="75" spans="1:50" ht="10" x14ac:dyDescent="0.2">
      <c r="A75" s="6">
        <v>66</v>
      </c>
      <c r="B75" s="5" t="s">
        <v>381</v>
      </c>
      <c r="C75" s="6">
        <v>0</v>
      </c>
      <c r="D75" s="10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9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f t="shared" ref="U75:U77" si="11">IF(OR(T75="X",T75="X16",T75="X17"),SUM(D75:S75),
IF(T75="x18",SUM(D75:S75)-D75*0.6-L75*0.6,SUM(D75:S75)-D75-L75))</f>
        <v>0</v>
      </c>
      <c r="V75" s="8">
        <f t="shared" si="7"/>
        <v>0</v>
      </c>
      <c r="W75" s="2"/>
      <c r="X75" s="2">
        <v>0</v>
      </c>
      <c r="Y75" s="2">
        <v>351587</v>
      </c>
      <c r="Z75" s="2">
        <v>351587</v>
      </c>
      <c r="AA75" s="9">
        <v>0</v>
      </c>
      <c r="AB75" s="2"/>
      <c r="AC75" s="112">
        <v>0</v>
      </c>
      <c r="AD75" s="8">
        <f t="shared" si="8"/>
        <v>0</v>
      </c>
      <c r="AE75" s="114">
        <f t="shared" si="9"/>
        <v>0</v>
      </c>
      <c r="AF75" s="2">
        <v>0</v>
      </c>
      <c r="AG75" s="2" t="s">
        <v>529</v>
      </c>
      <c r="AH75" s="115">
        <f t="shared" si="10"/>
        <v>0</v>
      </c>
      <c r="AI75" s="8"/>
      <c r="AJ75" s="8"/>
      <c r="AK75" s="107">
        <v>0</v>
      </c>
      <c r="AL75" s="108">
        <v>0</v>
      </c>
      <c r="AM75" s="108">
        <v>0</v>
      </c>
      <c r="AN75" s="108">
        <v>0</v>
      </c>
      <c r="AO75" s="108">
        <v>0</v>
      </c>
      <c r="AP75" s="108">
        <v>0</v>
      </c>
      <c r="AQ75" s="108">
        <v>0</v>
      </c>
      <c r="AR75" s="108"/>
      <c r="AS75" s="108"/>
      <c r="AT75" s="109">
        <f t="shared" ref="AT75:AT138" si="12">AQ75-AP75</f>
        <v>0</v>
      </c>
      <c r="AU75" s="108"/>
      <c r="AV75" s="93" t="s">
        <v>528</v>
      </c>
      <c r="AW75" s="94" t="s">
        <v>528</v>
      </c>
      <c r="AX75" s="110" t="str">
        <f t="shared" ref="AX75:AX138" si="13">IFERROR(AW75-AV75,"")</f>
        <v/>
      </c>
    </row>
    <row r="76" spans="1:50" ht="10" x14ac:dyDescent="0.2">
      <c r="A76" s="6">
        <v>67</v>
      </c>
      <c r="B76" s="5" t="s">
        <v>380</v>
      </c>
      <c r="C76" s="6">
        <v>1</v>
      </c>
      <c r="D76" s="10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26222</v>
      </c>
      <c r="K76" s="9">
        <v>249295</v>
      </c>
      <c r="L76" s="2">
        <v>506993</v>
      </c>
      <c r="M76" s="2">
        <v>0</v>
      </c>
      <c r="N76" s="2">
        <v>0</v>
      </c>
      <c r="O76" s="2">
        <v>5235.4400000000005</v>
      </c>
      <c r="P76" s="2">
        <v>0</v>
      </c>
      <c r="Q76" s="2">
        <v>0</v>
      </c>
      <c r="R76" s="2">
        <v>0</v>
      </c>
      <c r="S76" s="2">
        <v>0</v>
      </c>
      <c r="T76" s="2" t="s">
        <v>14</v>
      </c>
      <c r="U76" s="2">
        <f t="shared" si="11"/>
        <v>483549.63999999996</v>
      </c>
      <c r="V76" s="8">
        <f t="shared" si="7"/>
        <v>1.05928476882836</v>
      </c>
      <c r="W76" s="2"/>
      <c r="X76" s="2">
        <v>22336390.42678</v>
      </c>
      <c r="Y76" s="2">
        <v>45648691.855999999</v>
      </c>
      <c r="Z76" s="2">
        <v>23312301.429219998</v>
      </c>
      <c r="AA76" s="9">
        <v>246943.6583030835</v>
      </c>
      <c r="AB76" s="2"/>
      <c r="AC76" s="112">
        <v>203.93483311146676</v>
      </c>
      <c r="AD76" s="8">
        <f t="shared" si="8"/>
        <v>203.26358614891925</v>
      </c>
      <c r="AE76" s="114">
        <f t="shared" si="9"/>
        <v>-0.6712469625475137</v>
      </c>
      <c r="AF76" s="2">
        <v>3</v>
      </c>
      <c r="AG76" s="2">
        <v>1</v>
      </c>
      <c r="AH76" s="115">
        <f t="shared" si="10"/>
        <v>203.26358614891925</v>
      </c>
      <c r="AI76" s="8"/>
      <c r="AJ76" s="8"/>
      <c r="AK76" s="107">
        <v>203.93483311146676</v>
      </c>
      <c r="AL76" s="108">
        <v>198.52692595222086</v>
      </c>
      <c r="AM76" s="108">
        <v>198.52692595222086</v>
      </c>
      <c r="AN76" s="108">
        <v>203.93483311146676</v>
      </c>
      <c r="AO76" s="108">
        <v>203.26358679026555</v>
      </c>
      <c r="AP76" s="108">
        <v>203.26358614891925</v>
      </c>
      <c r="AQ76" s="108">
        <v>203.26358614891925</v>
      </c>
      <c r="AR76" s="108"/>
      <c r="AS76" s="108"/>
      <c r="AT76" s="109">
        <f t="shared" si="12"/>
        <v>0</v>
      </c>
      <c r="AU76" s="108"/>
      <c r="AV76" s="93">
        <v>5.1779956754722889</v>
      </c>
      <c r="AW76" s="94">
        <v>3.9520596253127032</v>
      </c>
      <c r="AX76" s="110">
        <f t="shared" si="13"/>
        <v>-1.2259360501595857</v>
      </c>
    </row>
    <row r="77" spans="1:50" ht="10" x14ac:dyDescent="0.2">
      <c r="A77" s="6">
        <v>68</v>
      </c>
      <c r="B77" s="5" t="s">
        <v>379</v>
      </c>
      <c r="C77" s="6">
        <v>1</v>
      </c>
      <c r="D77" s="10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9">
        <v>0</v>
      </c>
      <c r="L77" s="2">
        <v>38279</v>
      </c>
      <c r="M77" s="2">
        <v>0</v>
      </c>
      <c r="N77" s="2">
        <v>5193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 t="s">
        <v>14</v>
      </c>
      <c r="U77" s="2">
        <f t="shared" si="11"/>
        <v>20504.600000000002</v>
      </c>
      <c r="V77" s="8">
        <f t="shared" si="7"/>
        <v>0.85594739968084099</v>
      </c>
      <c r="W77" s="2"/>
      <c r="X77" s="2">
        <v>1051296.6600000004</v>
      </c>
      <c r="Y77" s="2">
        <v>2395544.4</v>
      </c>
      <c r="Z77" s="2">
        <v>1344247.7399999995</v>
      </c>
      <c r="AA77" s="9">
        <v>11506.053575798469</v>
      </c>
      <c r="AB77" s="2"/>
      <c r="AC77" s="112">
        <v>240.05182068386696</v>
      </c>
      <c r="AD77" s="8">
        <f t="shared" si="8"/>
        <v>226.77122805890022</v>
      </c>
      <c r="AE77" s="114">
        <f t="shared" si="9"/>
        <v>-13.280592624966744</v>
      </c>
      <c r="AF77" s="2">
        <v>0</v>
      </c>
      <c r="AG77" s="2">
        <v>1</v>
      </c>
      <c r="AH77" s="115">
        <f t="shared" si="10"/>
        <v>226.77122805890022</v>
      </c>
      <c r="AI77" s="8"/>
      <c r="AJ77" s="8"/>
      <c r="AK77" s="107">
        <v>240.05182068386696</v>
      </c>
      <c r="AL77" s="108">
        <v>240.58575397970614</v>
      </c>
      <c r="AM77" s="108">
        <v>240.58575397970614</v>
      </c>
      <c r="AN77" s="108">
        <v>240.05182068386696</v>
      </c>
      <c r="AO77" s="108">
        <v>226.77119015357169</v>
      </c>
      <c r="AP77" s="108">
        <v>226.77122805890022</v>
      </c>
      <c r="AQ77" s="108">
        <v>226.77122805890022</v>
      </c>
      <c r="AR77" s="108"/>
      <c r="AS77" s="108"/>
      <c r="AT77" s="109">
        <f t="shared" si="12"/>
        <v>0</v>
      </c>
      <c r="AU77" s="108"/>
      <c r="AV77" s="93">
        <v>13.528286559307531</v>
      </c>
      <c r="AW77" s="94">
        <v>7.2837821769806954</v>
      </c>
      <c r="AX77" s="110">
        <f t="shared" si="13"/>
        <v>-6.244504382326836</v>
      </c>
    </row>
    <row r="78" spans="1:50" ht="10" x14ac:dyDescent="0.2">
      <c r="A78" s="6">
        <v>69</v>
      </c>
      <c r="B78" s="5" t="s">
        <v>378</v>
      </c>
      <c r="C78" s="6">
        <v>0</v>
      </c>
      <c r="D78" s="10"/>
      <c r="E78" s="2"/>
      <c r="F78" s="2"/>
      <c r="G78" s="2"/>
      <c r="H78" s="2"/>
      <c r="I78" s="2"/>
      <c r="J78" s="2"/>
      <c r="K78" s="9"/>
      <c r="L78" s="2"/>
      <c r="M78" s="2"/>
      <c r="N78" s="2"/>
      <c r="O78" s="2"/>
      <c r="P78" s="2"/>
      <c r="Q78" s="2"/>
      <c r="R78" s="2"/>
      <c r="S78" s="2"/>
      <c r="T78" s="2">
        <v>0</v>
      </c>
      <c r="U78" s="2">
        <f t="shared" ref="U78:U138" si="14">IF(OR(T78="X",T78="X16",T78="X17"),SUM(D78:S78),
IF(T78="x18",SUM(D78:S78)-D78*0.6-L78*0.6,SUM(D78:S78)-D78-L78))</f>
        <v>0</v>
      </c>
      <c r="V78" s="8">
        <f t="shared" ref="V78:V137" si="15">IF(AND(C78=1,U78&gt;0),U78/Y78*100,0)</f>
        <v>0</v>
      </c>
      <c r="W78" s="2"/>
      <c r="X78" s="2">
        <v>78488.55</v>
      </c>
      <c r="Y78" s="2">
        <v>122401.87599999999</v>
      </c>
      <c r="Z78" s="2">
        <v>43913.325999999986</v>
      </c>
      <c r="AA78" s="9">
        <v>0</v>
      </c>
      <c r="AB78" s="2"/>
      <c r="AC78" s="112">
        <v>0</v>
      </c>
      <c r="AD78" s="8">
        <f t="shared" si="8"/>
        <v>0</v>
      </c>
      <c r="AE78" s="114">
        <f t="shared" si="9"/>
        <v>0</v>
      </c>
      <c r="AF78" s="2">
        <v>0</v>
      </c>
      <c r="AG78" s="2" t="s">
        <v>529</v>
      </c>
      <c r="AH78" s="115">
        <f t="shared" si="10"/>
        <v>0</v>
      </c>
      <c r="AI78" s="8"/>
      <c r="AJ78" s="8"/>
      <c r="AK78" s="107">
        <v>0</v>
      </c>
      <c r="AL78" s="108">
        <v>0</v>
      </c>
      <c r="AM78" s="108">
        <v>0</v>
      </c>
      <c r="AN78" s="108">
        <v>0</v>
      </c>
      <c r="AO78" s="108">
        <v>0</v>
      </c>
      <c r="AP78" s="108">
        <v>0</v>
      </c>
      <c r="AQ78" s="108">
        <v>0</v>
      </c>
      <c r="AR78" s="108"/>
      <c r="AS78" s="108"/>
      <c r="AT78" s="109">
        <f t="shared" si="12"/>
        <v>0</v>
      </c>
      <c r="AU78" s="108"/>
      <c r="AV78" s="93" t="s">
        <v>528</v>
      </c>
      <c r="AW78" s="94" t="s">
        <v>528</v>
      </c>
      <c r="AX78" s="110" t="str">
        <f t="shared" si="13"/>
        <v/>
      </c>
    </row>
    <row r="79" spans="1:50" ht="10" x14ac:dyDescent="0.2">
      <c r="A79" s="6">
        <v>70</v>
      </c>
      <c r="B79" s="5" t="s">
        <v>377</v>
      </c>
      <c r="C79" s="6">
        <v>0</v>
      </c>
      <c r="D79" s="10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9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f t="shared" si="14"/>
        <v>0</v>
      </c>
      <c r="V79" s="8">
        <f t="shared" si="15"/>
        <v>0</v>
      </c>
      <c r="W79" s="2"/>
      <c r="X79" s="2">
        <v>264885</v>
      </c>
      <c r="Y79" s="2">
        <v>437564</v>
      </c>
      <c r="Z79" s="2">
        <v>172679</v>
      </c>
      <c r="AA79" s="9">
        <v>0</v>
      </c>
      <c r="AB79" s="2"/>
      <c r="AC79" s="112">
        <v>0</v>
      </c>
      <c r="AD79" s="8">
        <f t="shared" si="8"/>
        <v>0</v>
      </c>
      <c r="AE79" s="114">
        <f t="shared" si="9"/>
        <v>0</v>
      </c>
      <c r="AF79" s="2">
        <v>0</v>
      </c>
      <c r="AG79" s="2" t="s">
        <v>529</v>
      </c>
      <c r="AH79" s="115">
        <f t="shared" si="10"/>
        <v>0</v>
      </c>
      <c r="AI79" s="8"/>
      <c r="AJ79" s="8"/>
      <c r="AK79" s="107">
        <v>0</v>
      </c>
      <c r="AL79" s="108">
        <v>0</v>
      </c>
      <c r="AM79" s="108">
        <v>0</v>
      </c>
      <c r="AN79" s="108">
        <v>0</v>
      </c>
      <c r="AO79" s="108">
        <v>0</v>
      </c>
      <c r="AP79" s="108">
        <v>0</v>
      </c>
      <c r="AQ79" s="108">
        <v>0</v>
      </c>
      <c r="AR79" s="108"/>
      <c r="AS79" s="108"/>
      <c r="AT79" s="109">
        <f t="shared" si="12"/>
        <v>0</v>
      </c>
      <c r="AU79" s="108"/>
      <c r="AV79" s="93" t="s">
        <v>528</v>
      </c>
      <c r="AW79" s="94" t="s">
        <v>528</v>
      </c>
      <c r="AX79" s="110" t="str">
        <f t="shared" si="13"/>
        <v/>
      </c>
    </row>
    <row r="80" spans="1:50" ht="10" x14ac:dyDescent="0.2">
      <c r="A80" s="6">
        <v>71</v>
      </c>
      <c r="B80" s="5" t="s">
        <v>376</v>
      </c>
      <c r="C80" s="6">
        <v>1</v>
      </c>
      <c r="D80" s="10">
        <v>0</v>
      </c>
      <c r="E80" s="2">
        <v>115552</v>
      </c>
      <c r="F80" s="2">
        <v>0</v>
      </c>
      <c r="G80" s="2">
        <v>0</v>
      </c>
      <c r="H80" s="2">
        <v>0</v>
      </c>
      <c r="I80" s="2">
        <v>0</v>
      </c>
      <c r="J80" s="2">
        <v>2386945</v>
      </c>
      <c r="K80" s="9">
        <v>1011108</v>
      </c>
      <c r="L80" s="2">
        <v>1828135</v>
      </c>
      <c r="M80" s="2">
        <v>0</v>
      </c>
      <c r="N80" s="2">
        <v>0</v>
      </c>
      <c r="O80" s="2">
        <v>18903.29</v>
      </c>
      <c r="P80" s="2">
        <v>0</v>
      </c>
      <c r="Q80" s="2">
        <v>0</v>
      </c>
      <c r="R80" s="2">
        <v>0</v>
      </c>
      <c r="S80" s="2">
        <v>0</v>
      </c>
      <c r="T80" s="2" t="s">
        <v>4</v>
      </c>
      <c r="U80" s="2">
        <f t="shared" si="14"/>
        <v>5360643.29</v>
      </c>
      <c r="V80" s="8">
        <f t="shared" si="15"/>
        <v>9.1500894813858835</v>
      </c>
      <c r="W80" s="2"/>
      <c r="X80" s="2">
        <v>39586571.120000005</v>
      </c>
      <c r="Y80" s="2">
        <v>58585692.532354012</v>
      </c>
      <c r="Z80" s="2">
        <v>18999121.412354007</v>
      </c>
      <c r="AA80" s="9">
        <v>1738436.6099075372</v>
      </c>
      <c r="AB80" s="2"/>
      <c r="AC80" s="112">
        <v>145.78955826494791</v>
      </c>
      <c r="AD80" s="8">
        <f t="shared" si="8"/>
        <v>143.60237402255331</v>
      </c>
      <c r="AE80" s="114">
        <f t="shared" si="9"/>
        <v>-2.1871842423946077</v>
      </c>
      <c r="AF80" s="2">
        <v>22</v>
      </c>
      <c r="AG80" s="2">
        <v>1</v>
      </c>
      <c r="AH80" s="115">
        <f t="shared" si="10"/>
        <v>143.60237402255331</v>
      </c>
      <c r="AI80" s="8"/>
      <c r="AJ80" s="8"/>
      <c r="AK80" s="107">
        <v>145.78955826494791</v>
      </c>
      <c r="AL80" s="108">
        <v>145.64417320295496</v>
      </c>
      <c r="AM80" s="108">
        <v>145.64417320295496</v>
      </c>
      <c r="AN80" s="108">
        <v>145.78955826494791</v>
      </c>
      <c r="AO80" s="108">
        <v>143.49763434606874</v>
      </c>
      <c r="AP80" s="108">
        <v>143.49764982572438</v>
      </c>
      <c r="AQ80" s="108">
        <v>143.60237402255331</v>
      </c>
      <c r="AR80" s="108"/>
      <c r="AS80" s="108"/>
      <c r="AT80" s="109">
        <f t="shared" si="12"/>
        <v>0.10472419682892564</v>
      </c>
      <c r="AU80" s="108"/>
      <c r="AV80" s="93">
        <v>5.4046019422481919</v>
      </c>
      <c r="AW80" s="94">
        <v>3.6161926270184317</v>
      </c>
      <c r="AX80" s="110">
        <f t="shared" si="13"/>
        <v>-1.7884093152297602</v>
      </c>
    </row>
    <row r="81" spans="1:50" ht="10" x14ac:dyDescent="0.2">
      <c r="A81" s="6">
        <v>72</v>
      </c>
      <c r="B81" s="5" t="s">
        <v>375</v>
      </c>
      <c r="C81" s="6">
        <v>1</v>
      </c>
      <c r="D81" s="10">
        <v>0</v>
      </c>
      <c r="E81" s="2">
        <v>245500</v>
      </c>
      <c r="F81" s="2">
        <v>0</v>
      </c>
      <c r="G81" s="2">
        <v>0</v>
      </c>
      <c r="H81" s="2">
        <v>0</v>
      </c>
      <c r="I81" s="2">
        <v>438933</v>
      </c>
      <c r="J81" s="2">
        <v>1064000</v>
      </c>
      <c r="K81" s="9">
        <v>455000</v>
      </c>
      <c r="L81" s="2">
        <v>1060535</v>
      </c>
      <c r="M81" s="2">
        <v>0</v>
      </c>
      <c r="N81" s="2">
        <v>17156</v>
      </c>
      <c r="O81" s="2">
        <v>12994.310000000001</v>
      </c>
      <c r="P81" s="2">
        <v>0</v>
      </c>
      <c r="Q81" s="2">
        <v>0</v>
      </c>
      <c r="R81" s="2">
        <v>0</v>
      </c>
      <c r="S81" s="2">
        <v>0</v>
      </c>
      <c r="T81" s="2" t="s">
        <v>4</v>
      </c>
      <c r="U81" s="2">
        <f t="shared" si="14"/>
        <v>3294118.31</v>
      </c>
      <c r="V81" s="8">
        <f t="shared" si="15"/>
        <v>6.1998067225673221</v>
      </c>
      <c r="W81" s="2"/>
      <c r="X81" s="2">
        <v>42137530.870000005</v>
      </c>
      <c r="Y81" s="2">
        <v>53132596.827726834</v>
      </c>
      <c r="Z81" s="2">
        <v>10995065.957726829</v>
      </c>
      <c r="AA81" s="9">
        <v>681672.83839785901</v>
      </c>
      <c r="AB81" s="2"/>
      <c r="AC81" s="112">
        <v>130.3523287418773</v>
      </c>
      <c r="AD81" s="8">
        <f t="shared" si="8"/>
        <v>124.4755516196409</v>
      </c>
      <c r="AE81" s="114">
        <f t="shared" si="9"/>
        <v>-5.8767771222364047</v>
      </c>
      <c r="AF81" s="2">
        <v>8.9499999999999993</v>
      </c>
      <c r="AG81" s="2">
        <v>1</v>
      </c>
      <c r="AH81" s="115">
        <f t="shared" si="10"/>
        <v>124.4755516196409</v>
      </c>
      <c r="AI81" s="8"/>
      <c r="AJ81" s="8"/>
      <c r="AK81" s="107">
        <v>130.3523287418773</v>
      </c>
      <c r="AL81" s="108">
        <v>130.19169148673512</v>
      </c>
      <c r="AM81" s="108">
        <v>130.19169148673512</v>
      </c>
      <c r="AN81" s="108">
        <v>130.3523287418773</v>
      </c>
      <c r="AO81" s="108">
        <v>124.47551139145203</v>
      </c>
      <c r="AP81" s="108">
        <v>124.4755516196409</v>
      </c>
      <c r="AQ81" s="108">
        <v>124.4755516196409</v>
      </c>
      <c r="AR81" s="108"/>
      <c r="AS81" s="108"/>
      <c r="AT81" s="109">
        <f t="shared" si="12"/>
        <v>0</v>
      </c>
      <c r="AU81" s="108"/>
      <c r="AV81" s="93">
        <v>9.6959427866326529</v>
      </c>
      <c r="AW81" s="94">
        <v>4.4315035575718396</v>
      </c>
      <c r="AX81" s="110">
        <f t="shared" si="13"/>
        <v>-5.2644392290608133</v>
      </c>
    </row>
    <row r="82" spans="1:50" ht="10" x14ac:dyDescent="0.2">
      <c r="A82" s="6">
        <v>73</v>
      </c>
      <c r="B82" s="5" t="s">
        <v>374</v>
      </c>
      <c r="C82" s="6">
        <v>1</v>
      </c>
      <c r="D82" s="10">
        <v>0</v>
      </c>
      <c r="E82" s="2">
        <v>50000</v>
      </c>
      <c r="F82" s="2">
        <v>0</v>
      </c>
      <c r="G82" s="2">
        <v>0</v>
      </c>
      <c r="H82" s="2">
        <v>0</v>
      </c>
      <c r="I82" s="2">
        <v>0</v>
      </c>
      <c r="J82" s="2">
        <v>1276157</v>
      </c>
      <c r="K82" s="9">
        <v>1081162</v>
      </c>
      <c r="L82" s="2">
        <v>1741290</v>
      </c>
      <c r="M82" s="2">
        <v>3635</v>
      </c>
      <c r="N82" s="2">
        <v>0</v>
      </c>
      <c r="O82" s="2">
        <v>56950.390000000007</v>
      </c>
      <c r="P82" s="2">
        <v>0</v>
      </c>
      <c r="Q82" s="2">
        <v>0</v>
      </c>
      <c r="R82" s="2">
        <v>0</v>
      </c>
      <c r="S82" s="2">
        <v>0</v>
      </c>
      <c r="T82" s="2" t="s">
        <v>14</v>
      </c>
      <c r="U82" s="2">
        <f t="shared" si="14"/>
        <v>3164420.3899999997</v>
      </c>
      <c r="V82" s="8">
        <f t="shared" si="15"/>
        <v>5.3895833140455363</v>
      </c>
      <c r="W82" s="2"/>
      <c r="X82" s="2">
        <v>33049835.113800008</v>
      </c>
      <c r="Y82" s="2">
        <v>58713637.133196451</v>
      </c>
      <c r="Z82" s="2">
        <v>25663802.019396443</v>
      </c>
      <c r="AA82" s="9">
        <v>1383171.9913870723</v>
      </c>
      <c r="AB82" s="2"/>
      <c r="AC82" s="112">
        <v>175.84856084939906</v>
      </c>
      <c r="AD82" s="8">
        <f t="shared" si="8"/>
        <v>173.46672061873906</v>
      </c>
      <c r="AE82" s="114">
        <f t="shared" si="9"/>
        <v>-2.3818402306600035</v>
      </c>
      <c r="AF82" s="2">
        <v>31.29</v>
      </c>
      <c r="AG82" s="2">
        <v>1</v>
      </c>
      <c r="AH82" s="115">
        <f t="shared" si="10"/>
        <v>173.46672061873906</v>
      </c>
      <c r="AI82" s="8"/>
      <c r="AJ82" s="8"/>
      <c r="AK82" s="107">
        <v>175.84856084939906</v>
      </c>
      <c r="AL82" s="108">
        <v>176.19490312719151</v>
      </c>
      <c r="AM82" s="108">
        <v>176.19490312719151</v>
      </c>
      <c r="AN82" s="108">
        <v>175.84856084939906</v>
      </c>
      <c r="AO82" s="108">
        <v>173.50964409444555</v>
      </c>
      <c r="AP82" s="108">
        <v>173.46726633150291</v>
      </c>
      <c r="AQ82" s="108">
        <v>173.46672061873906</v>
      </c>
      <c r="AR82" s="108"/>
      <c r="AS82" s="108"/>
      <c r="AT82" s="109">
        <f t="shared" si="12"/>
        <v>-5.4571276385217971E-4</v>
      </c>
      <c r="AU82" s="108"/>
      <c r="AV82" s="93">
        <v>7.7717558941643086</v>
      </c>
      <c r="AW82" s="94">
        <v>6.2371277240526313</v>
      </c>
      <c r="AX82" s="110">
        <f t="shared" si="13"/>
        <v>-1.5346281701116773</v>
      </c>
    </row>
    <row r="83" spans="1:50" ht="10" x14ac:dyDescent="0.2">
      <c r="A83" s="6">
        <v>74</v>
      </c>
      <c r="B83" s="5" t="s">
        <v>373</v>
      </c>
      <c r="C83" s="6">
        <v>1</v>
      </c>
      <c r="D83" s="10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9">
        <v>0</v>
      </c>
      <c r="L83" s="2">
        <v>89700</v>
      </c>
      <c r="M83" s="2">
        <v>0</v>
      </c>
      <c r="N83" s="2">
        <v>44589</v>
      </c>
      <c r="O83" s="2">
        <v>11133.29</v>
      </c>
      <c r="P83" s="2">
        <v>0</v>
      </c>
      <c r="Q83" s="2">
        <v>0</v>
      </c>
      <c r="R83" s="2">
        <v>0</v>
      </c>
      <c r="S83" s="2">
        <v>0</v>
      </c>
      <c r="T83" s="2" t="s">
        <v>14</v>
      </c>
      <c r="U83" s="2">
        <f t="shared" si="14"/>
        <v>91602.290000000008</v>
      </c>
      <c r="V83" s="8">
        <f t="shared" si="15"/>
        <v>1.4269284287678694</v>
      </c>
      <c r="W83" s="2"/>
      <c r="X83" s="2">
        <v>3310653.2399999988</v>
      </c>
      <c r="Y83" s="2">
        <v>6419543.4160000002</v>
      </c>
      <c r="Z83" s="2">
        <v>3108890.1760000014</v>
      </c>
      <c r="AA83" s="9">
        <v>44361.637740515471</v>
      </c>
      <c r="AB83" s="2"/>
      <c r="AC83" s="112">
        <v>191.69551251329673</v>
      </c>
      <c r="AD83" s="8">
        <f t="shared" si="8"/>
        <v>192.56567559638131</v>
      </c>
      <c r="AE83" s="114">
        <f t="shared" si="9"/>
        <v>0.87016308308457724</v>
      </c>
      <c r="AF83" s="2">
        <v>8</v>
      </c>
      <c r="AG83" s="2">
        <v>1</v>
      </c>
      <c r="AH83" s="115">
        <f t="shared" si="10"/>
        <v>192.56567559638131</v>
      </c>
      <c r="AI83" s="8"/>
      <c r="AJ83" s="8"/>
      <c r="AK83" s="107">
        <v>191.69551251329673</v>
      </c>
      <c r="AL83" s="108">
        <v>191.27536752381209</v>
      </c>
      <c r="AM83" s="108">
        <v>191.27536752381209</v>
      </c>
      <c r="AN83" s="108">
        <v>191.69551251329673</v>
      </c>
      <c r="AO83" s="108">
        <v>192.56566312335332</v>
      </c>
      <c r="AP83" s="108">
        <v>192.56567559638131</v>
      </c>
      <c r="AQ83" s="108">
        <v>192.56567559638131</v>
      </c>
      <c r="AR83" s="108"/>
      <c r="AS83" s="108"/>
      <c r="AT83" s="109">
        <f t="shared" si="12"/>
        <v>0</v>
      </c>
      <c r="AU83" s="108"/>
      <c r="AV83" s="93">
        <v>3.6087168849805367</v>
      </c>
      <c r="AW83" s="94">
        <v>4.0381844052070477</v>
      </c>
      <c r="AX83" s="110">
        <f t="shared" si="13"/>
        <v>0.42946752022651102</v>
      </c>
    </row>
    <row r="84" spans="1:50" ht="10" x14ac:dyDescent="0.2">
      <c r="A84" s="6">
        <v>75</v>
      </c>
      <c r="B84" s="5" t="s">
        <v>372</v>
      </c>
      <c r="C84" s="6">
        <v>0</v>
      </c>
      <c r="D84" s="10"/>
      <c r="E84" s="2"/>
      <c r="F84" s="2"/>
      <c r="G84" s="2"/>
      <c r="H84" s="2"/>
      <c r="I84" s="2"/>
      <c r="J84" s="2"/>
      <c r="K84" s="9"/>
      <c r="L84" s="2"/>
      <c r="M84" s="2"/>
      <c r="N84" s="2"/>
      <c r="O84" s="2"/>
      <c r="P84" s="2"/>
      <c r="Q84" s="2"/>
      <c r="R84" s="2"/>
      <c r="S84" s="2"/>
      <c r="T84" s="2">
        <v>0</v>
      </c>
      <c r="U84" s="2">
        <f t="shared" si="14"/>
        <v>0</v>
      </c>
      <c r="V84" s="8">
        <f t="shared" si="15"/>
        <v>0</v>
      </c>
      <c r="W84" s="2"/>
      <c r="X84" s="2">
        <v>0</v>
      </c>
      <c r="Y84" s="2">
        <v>0</v>
      </c>
      <c r="Z84" s="2">
        <v>0</v>
      </c>
      <c r="AA84" s="9">
        <v>0</v>
      </c>
      <c r="AB84" s="2"/>
      <c r="AC84" s="112">
        <v>0</v>
      </c>
      <c r="AD84" s="8">
        <f t="shared" si="8"/>
        <v>0</v>
      </c>
      <c r="AE84" s="114">
        <f t="shared" si="9"/>
        <v>0</v>
      </c>
      <c r="AF84" s="2">
        <v>0</v>
      </c>
      <c r="AG84" s="2" t="s">
        <v>529</v>
      </c>
      <c r="AH84" s="115">
        <f t="shared" si="10"/>
        <v>0</v>
      </c>
      <c r="AI84" s="8"/>
      <c r="AJ84" s="8"/>
      <c r="AK84" s="107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/>
      <c r="AS84" s="108"/>
      <c r="AT84" s="109">
        <f t="shared" si="12"/>
        <v>0</v>
      </c>
      <c r="AU84" s="108"/>
      <c r="AV84" s="93" t="s">
        <v>528</v>
      </c>
      <c r="AW84" s="94" t="s">
        <v>528</v>
      </c>
      <c r="AX84" s="110" t="str">
        <f t="shared" si="13"/>
        <v/>
      </c>
    </row>
    <row r="85" spans="1:50" ht="10" x14ac:dyDescent="0.2">
      <c r="A85" s="6">
        <v>76</v>
      </c>
      <c r="B85" s="5" t="s">
        <v>371</v>
      </c>
      <c r="C85" s="6">
        <v>0</v>
      </c>
      <c r="D85" s="10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9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f t="shared" si="14"/>
        <v>0</v>
      </c>
      <c r="V85" s="8">
        <f t="shared" si="15"/>
        <v>0</v>
      </c>
      <c r="W85" s="2"/>
      <c r="X85" s="2">
        <v>0</v>
      </c>
      <c r="Y85" s="2">
        <v>0</v>
      </c>
      <c r="Z85" s="2">
        <v>0</v>
      </c>
      <c r="AA85" s="9">
        <v>0</v>
      </c>
      <c r="AB85" s="2"/>
      <c r="AC85" s="112">
        <v>0</v>
      </c>
      <c r="AD85" s="8">
        <f t="shared" si="8"/>
        <v>0</v>
      </c>
      <c r="AE85" s="114">
        <f t="shared" si="9"/>
        <v>0</v>
      </c>
      <c r="AF85" s="2">
        <v>0</v>
      </c>
      <c r="AG85" s="2" t="s">
        <v>529</v>
      </c>
      <c r="AH85" s="115">
        <f t="shared" si="10"/>
        <v>0</v>
      </c>
      <c r="AI85" s="8"/>
      <c r="AJ85" s="8"/>
      <c r="AK85" s="107">
        <v>0</v>
      </c>
      <c r="AL85" s="108">
        <v>0</v>
      </c>
      <c r="AM85" s="108">
        <v>0</v>
      </c>
      <c r="AN85" s="108">
        <v>0</v>
      </c>
      <c r="AO85" s="108">
        <v>0</v>
      </c>
      <c r="AP85" s="108">
        <v>0</v>
      </c>
      <c r="AQ85" s="108">
        <v>0</v>
      </c>
      <c r="AR85" s="108"/>
      <c r="AS85" s="108"/>
      <c r="AT85" s="109">
        <f t="shared" si="12"/>
        <v>0</v>
      </c>
      <c r="AU85" s="108"/>
      <c r="AV85" s="93" t="s">
        <v>528</v>
      </c>
      <c r="AW85" s="94" t="s">
        <v>528</v>
      </c>
      <c r="AX85" s="110" t="str">
        <f t="shared" si="13"/>
        <v/>
      </c>
    </row>
    <row r="86" spans="1:50" ht="10" x14ac:dyDescent="0.2">
      <c r="A86" s="6">
        <v>77</v>
      </c>
      <c r="B86" s="5" t="s">
        <v>370</v>
      </c>
      <c r="C86" s="6">
        <v>1</v>
      </c>
      <c r="D86" s="10">
        <v>0</v>
      </c>
      <c r="E86" s="2">
        <v>4820</v>
      </c>
      <c r="F86" s="2">
        <v>0</v>
      </c>
      <c r="G86" s="2">
        <v>0</v>
      </c>
      <c r="H86" s="2">
        <v>0</v>
      </c>
      <c r="I86" s="2">
        <v>0</v>
      </c>
      <c r="J86" s="2">
        <v>415932</v>
      </c>
      <c r="K86" s="9">
        <v>294768</v>
      </c>
      <c r="L86" s="2">
        <v>133786</v>
      </c>
      <c r="M86" s="2">
        <v>0</v>
      </c>
      <c r="N86" s="2">
        <v>19797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 t="s">
        <v>4</v>
      </c>
      <c r="U86" s="2">
        <f t="shared" si="14"/>
        <v>869103</v>
      </c>
      <c r="V86" s="8">
        <f t="shared" si="15"/>
        <v>4.7566209082496975</v>
      </c>
      <c r="W86" s="2"/>
      <c r="X86" s="2">
        <v>13450769.330000004</v>
      </c>
      <c r="Y86" s="2">
        <v>18271437.155999999</v>
      </c>
      <c r="Z86" s="2">
        <v>4820667.8259999957</v>
      </c>
      <c r="AA86" s="9">
        <v>229300.89372878196</v>
      </c>
      <c r="AB86" s="2"/>
      <c r="AC86" s="112">
        <v>139.93882764362772</v>
      </c>
      <c r="AD86" s="8">
        <f t="shared" si="8"/>
        <v>134.13460464325138</v>
      </c>
      <c r="AE86" s="114">
        <f t="shared" si="9"/>
        <v>-5.8042230003763393</v>
      </c>
      <c r="AF86" s="2">
        <v>0</v>
      </c>
      <c r="AG86" s="2">
        <v>1</v>
      </c>
      <c r="AH86" s="115">
        <f t="shared" si="10"/>
        <v>134.13460464325138</v>
      </c>
      <c r="AI86" s="8"/>
      <c r="AJ86" s="8"/>
      <c r="AK86" s="107">
        <v>139.93882764362772</v>
      </c>
      <c r="AL86" s="108">
        <v>141.02392367515719</v>
      </c>
      <c r="AM86" s="108">
        <v>141.02392367515719</v>
      </c>
      <c r="AN86" s="108">
        <v>139.93882764362772</v>
      </c>
      <c r="AO86" s="108">
        <v>134.0628558955805</v>
      </c>
      <c r="AP86" s="108">
        <v>134.13460464325138</v>
      </c>
      <c r="AQ86" s="108">
        <v>134.13460464325138</v>
      </c>
      <c r="AR86" s="108"/>
      <c r="AS86" s="108"/>
      <c r="AT86" s="109">
        <f t="shared" si="12"/>
        <v>0</v>
      </c>
      <c r="AU86" s="108"/>
      <c r="AV86" s="93">
        <v>9.1834515359234246</v>
      </c>
      <c r="AW86" s="94">
        <v>4.3207378909821532</v>
      </c>
      <c r="AX86" s="110">
        <f t="shared" si="13"/>
        <v>-4.8627136449412713</v>
      </c>
    </row>
    <row r="87" spans="1:50" ht="10" x14ac:dyDescent="0.2">
      <c r="A87" s="6">
        <v>78</v>
      </c>
      <c r="B87" s="5" t="s">
        <v>369</v>
      </c>
      <c r="C87" s="6">
        <v>1</v>
      </c>
      <c r="D87" s="10">
        <v>0</v>
      </c>
      <c r="E87" s="2">
        <v>50000</v>
      </c>
      <c r="F87" s="2">
        <v>0</v>
      </c>
      <c r="G87" s="2">
        <v>0</v>
      </c>
      <c r="H87" s="2">
        <v>0</v>
      </c>
      <c r="I87" s="2">
        <v>225000</v>
      </c>
      <c r="J87" s="2">
        <v>1490000</v>
      </c>
      <c r="K87" s="9">
        <v>375000</v>
      </c>
      <c r="L87" s="2">
        <v>276889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 t="s">
        <v>14</v>
      </c>
      <c r="U87" s="2">
        <f t="shared" si="14"/>
        <v>2250755.6</v>
      </c>
      <c r="V87" s="8">
        <f t="shared" si="15"/>
        <v>18.308336825120143</v>
      </c>
      <c r="W87" s="2"/>
      <c r="X87" s="2">
        <v>5377259.1472499995</v>
      </c>
      <c r="Y87" s="2">
        <v>12293610.4</v>
      </c>
      <c r="Z87" s="2">
        <v>6916351.2527500009</v>
      </c>
      <c r="AA87" s="9">
        <v>1266268.883361887</v>
      </c>
      <c r="AB87" s="2"/>
      <c r="AC87" s="112">
        <v>210.78238259642893</v>
      </c>
      <c r="AD87" s="8">
        <f t="shared" si="8"/>
        <v>205.07364838976824</v>
      </c>
      <c r="AE87" s="114">
        <f t="shared" si="9"/>
        <v>-5.7087342066606936</v>
      </c>
      <c r="AF87" s="2">
        <v>0</v>
      </c>
      <c r="AG87" s="2">
        <v>1</v>
      </c>
      <c r="AH87" s="115">
        <f t="shared" si="10"/>
        <v>205.07364838976824</v>
      </c>
      <c r="AI87" s="8"/>
      <c r="AJ87" s="8"/>
      <c r="AK87" s="107">
        <v>210.78238259642893</v>
      </c>
      <c r="AL87" s="108">
        <v>242.59177659291561</v>
      </c>
      <c r="AM87" s="108">
        <v>242.59177659291561</v>
      </c>
      <c r="AN87" s="108">
        <v>210.78238259642893</v>
      </c>
      <c r="AO87" s="108">
        <v>210.78238259642893</v>
      </c>
      <c r="AP87" s="108">
        <v>205.07364838976824</v>
      </c>
      <c r="AQ87" s="108">
        <v>205.07364838976824</v>
      </c>
      <c r="AR87" s="108"/>
      <c r="AS87" s="108"/>
      <c r="AT87" s="109">
        <f t="shared" si="12"/>
        <v>0</v>
      </c>
      <c r="AU87" s="108"/>
      <c r="AV87" s="93">
        <v>7.9117022051887425</v>
      </c>
      <c r="AW87" s="94">
        <v>1.6976568676509585</v>
      </c>
      <c r="AX87" s="110">
        <f t="shared" si="13"/>
        <v>-6.214045337537784</v>
      </c>
    </row>
    <row r="88" spans="1:50" ht="10" x14ac:dyDescent="0.2">
      <c r="A88" s="6">
        <v>79</v>
      </c>
      <c r="B88" s="5" t="s">
        <v>368</v>
      </c>
      <c r="C88" s="6">
        <v>1</v>
      </c>
      <c r="D88" s="10">
        <v>0</v>
      </c>
      <c r="E88" s="2">
        <v>0</v>
      </c>
      <c r="F88" s="2">
        <v>0</v>
      </c>
      <c r="G88" s="2">
        <v>0</v>
      </c>
      <c r="H88" s="2">
        <v>0</v>
      </c>
      <c r="I88" s="2">
        <v>70556.7</v>
      </c>
      <c r="J88" s="2">
        <v>139847.64000000001</v>
      </c>
      <c r="K88" s="9">
        <v>804798.23</v>
      </c>
      <c r="L88" s="2">
        <v>2298170</v>
      </c>
      <c r="M88" s="2">
        <v>11761</v>
      </c>
      <c r="N88" s="2">
        <v>72773</v>
      </c>
      <c r="O88" s="2">
        <v>221641.98</v>
      </c>
      <c r="P88" s="2">
        <v>0</v>
      </c>
      <c r="Q88" s="2">
        <v>0</v>
      </c>
      <c r="R88" s="2">
        <v>0</v>
      </c>
      <c r="S88" s="2">
        <v>0</v>
      </c>
      <c r="T88" s="2" t="s">
        <v>4</v>
      </c>
      <c r="U88" s="2">
        <f t="shared" si="14"/>
        <v>3619548.5500000003</v>
      </c>
      <c r="V88" s="8">
        <f t="shared" si="15"/>
        <v>7.0648269374402268</v>
      </c>
      <c r="W88" s="2"/>
      <c r="X88" s="2">
        <v>50418700.75</v>
      </c>
      <c r="Y88" s="2">
        <v>51233364.69600001</v>
      </c>
      <c r="Z88" s="2">
        <v>814663.94600000978</v>
      </c>
      <c r="AA88" s="9">
        <v>57554.597906622199</v>
      </c>
      <c r="AB88" s="2"/>
      <c r="AC88" s="112">
        <v>100.26510792144019</v>
      </c>
      <c r="AD88" s="8">
        <f t="shared" si="8"/>
        <v>101.50164390758005</v>
      </c>
      <c r="AE88" s="114">
        <f t="shared" si="9"/>
        <v>1.2365359861398559</v>
      </c>
      <c r="AF88" s="2">
        <v>271.29999999999984</v>
      </c>
      <c r="AG88" s="2">
        <v>1</v>
      </c>
      <c r="AH88" s="115">
        <f t="shared" si="10"/>
        <v>101.50164390758005</v>
      </c>
      <c r="AI88" s="8"/>
      <c r="AJ88" s="8"/>
      <c r="AK88" s="107">
        <v>100.26510792144019</v>
      </c>
      <c r="AL88" s="108">
        <v>100.80628261839115</v>
      </c>
      <c r="AM88" s="108">
        <v>100.80628261839115</v>
      </c>
      <c r="AN88" s="108">
        <v>100.26510792144019</v>
      </c>
      <c r="AO88" s="108">
        <v>100.95836592612287</v>
      </c>
      <c r="AP88" s="108">
        <v>101.50114562385293</v>
      </c>
      <c r="AQ88" s="108">
        <v>101.50164390758005</v>
      </c>
      <c r="AR88" s="108"/>
      <c r="AS88" s="108"/>
      <c r="AT88" s="109">
        <f t="shared" si="12"/>
        <v>4.982837271114704E-4</v>
      </c>
      <c r="AU88" s="108"/>
      <c r="AV88" s="93">
        <v>9.4665082892840164</v>
      </c>
      <c r="AW88" s="94">
        <v>10.915811983577136</v>
      </c>
      <c r="AX88" s="110">
        <f t="shared" si="13"/>
        <v>1.4493036942931194</v>
      </c>
    </row>
    <row r="89" spans="1:50" ht="10" x14ac:dyDescent="0.2">
      <c r="A89" s="6">
        <v>80</v>
      </c>
      <c r="B89" s="5" t="s">
        <v>367</v>
      </c>
      <c r="C89" s="6">
        <v>0</v>
      </c>
      <c r="D89" s="10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9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f t="shared" si="14"/>
        <v>0</v>
      </c>
      <c r="V89" s="8">
        <f t="shared" si="15"/>
        <v>0</v>
      </c>
      <c r="W89" s="2"/>
      <c r="X89" s="2">
        <v>0</v>
      </c>
      <c r="Y89" s="2">
        <v>962.65000000000009</v>
      </c>
      <c r="Z89" s="2">
        <v>962.65000000000009</v>
      </c>
      <c r="AA89" s="9">
        <v>0</v>
      </c>
      <c r="AB89" s="2"/>
      <c r="AC89" s="112">
        <v>0</v>
      </c>
      <c r="AD89" s="8">
        <f t="shared" si="8"/>
        <v>0</v>
      </c>
      <c r="AE89" s="114">
        <f t="shared" si="9"/>
        <v>0</v>
      </c>
      <c r="AF89" s="2">
        <v>0</v>
      </c>
      <c r="AG89" s="2" t="s">
        <v>529</v>
      </c>
      <c r="AH89" s="115">
        <f t="shared" si="10"/>
        <v>0</v>
      </c>
      <c r="AI89" s="8"/>
      <c r="AJ89" s="8"/>
      <c r="AK89" s="107">
        <v>0</v>
      </c>
      <c r="AL89" s="108">
        <v>0</v>
      </c>
      <c r="AM89" s="108">
        <v>0</v>
      </c>
      <c r="AN89" s="108">
        <v>0</v>
      </c>
      <c r="AO89" s="108">
        <v>0</v>
      </c>
      <c r="AP89" s="108">
        <v>0</v>
      </c>
      <c r="AQ89" s="108">
        <v>0</v>
      </c>
      <c r="AR89" s="108"/>
      <c r="AS89" s="108"/>
      <c r="AT89" s="109">
        <f t="shared" si="12"/>
        <v>0</v>
      </c>
      <c r="AU89" s="108"/>
      <c r="AV89" s="93" t="s">
        <v>528</v>
      </c>
      <c r="AW89" s="94" t="s">
        <v>528</v>
      </c>
      <c r="AX89" s="110" t="str">
        <f t="shared" si="13"/>
        <v/>
      </c>
    </row>
    <row r="90" spans="1:50" ht="10" x14ac:dyDescent="0.2">
      <c r="A90" s="6">
        <v>81</v>
      </c>
      <c r="B90" s="5" t="s">
        <v>366</v>
      </c>
      <c r="C90" s="6">
        <v>0</v>
      </c>
      <c r="D90" s="10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9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f t="shared" si="14"/>
        <v>0</v>
      </c>
      <c r="V90" s="8">
        <f t="shared" si="15"/>
        <v>0</v>
      </c>
      <c r="W90" s="2"/>
      <c r="X90" s="2">
        <v>0</v>
      </c>
      <c r="Y90" s="2">
        <v>694.40000000000009</v>
      </c>
      <c r="Z90" s="2">
        <v>694.40000000000009</v>
      </c>
      <c r="AA90" s="9">
        <v>0</v>
      </c>
      <c r="AB90" s="2"/>
      <c r="AC90" s="112">
        <v>0</v>
      </c>
      <c r="AD90" s="8">
        <f t="shared" si="8"/>
        <v>0</v>
      </c>
      <c r="AE90" s="114">
        <f t="shared" si="9"/>
        <v>0</v>
      </c>
      <c r="AF90" s="2">
        <v>0</v>
      </c>
      <c r="AG90" s="2" t="s">
        <v>529</v>
      </c>
      <c r="AH90" s="115">
        <f t="shared" si="10"/>
        <v>0</v>
      </c>
      <c r="AI90" s="8"/>
      <c r="AJ90" s="8"/>
      <c r="AK90" s="107">
        <v>0</v>
      </c>
      <c r="AL90" s="108">
        <v>0</v>
      </c>
      <c r="AM90" s="108">
        <v>0</v>
      </c>
      <c r="AN90" s="108">
        <v>0</v>
      </c>
      <c r="AO90" s="108">
        <v>0</v>
      </c>
      <c r="AP90" s="108">
        <v>0</v>
      </c>
      <c r="AQ90" s="108">
        <v>0</v>
      </c>
      <c r="AR90" s="108"/>
      <c r="AS90" s="108"/>
      <c r="AT90" s="109">
        <f t="shared" si="12"/>
        <v>0</v>
      </c>
      <c r="AU90" s="108"/>
      <c r="AV90" s="93" t="s">
        <v>528</v>
      </c>
      <c r="AW90" s="94" t="s">
        <v>528</v>
      </c>
      <c r="AX90" s="110" t="str">
        <f t="shared" si="13"/>
        <v/>
      </c>
    </row>
    <row r="91" spans="1:50" ht="10" x14ac:dyDescent="0.2">
      <c r="A91" s="6">
        <v>82</v>
      </c>
      <c r="B91" s="5" t="s">
        <v>365</v>
      </c>
      <c r="C91" s="6">
        <v>1</v>
      </c>
      <c r="D91" s="10">
        <v>0</v>
      </c>
      <c r="E91" s="2">
        <v>698667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9">
        <v>141408</v>
      </c>
      <c r="L91" s="2">
        <v>761912</v>
      </c>
      <c r="M91" s="2">
        <v>35664</v>
      </c>
      <c r="N91" s="2">
        <v>0</v>
      </c>
      <c r="O91" s="2">
        <v>21720.02</v>
      </c>
      <c r="P91" s="2">
        <v>0</v>
      </c>
      <c r="Q91" s="2">
        <v>0</v>
      </c>
      <c r="R91" s="2">
        <v>0</v>
      </c>
      <c r="S91" s="2">
        <v>0</v>
      </c>
      <c r="T91" s="2" t="s">
        <v>14</v>
      </c>
      <c r="U91" s="2">
        <f t="shared" si="14"/>
        <v>1202223.82</v>
      </c>
      <c r="V91" s="8">
        <f t="shared" si="15"/>
        <v>2.5564218283721489</v>
      </c>
      <c r="W91" s="2"/>
      <c r="X91" s="2">
        <v>31970862.733219996</v>
      </c>
      <c r="Y91" s="2">
        <v>47027599.539999992</v>
      </c>
      <c r="Z91" s="2">
        <v>15056736.806779996</v>
      </c>
      <c r="AA91" s="9">
        <v>384913.70636906748</v>
      </c>
      <c r="AB91" s="2"/>
      <c r="AC91" s="112">
        <v>148.53302805914788</v>
      </c>
      <c r="AD91" s="8">
        <f t="shared" si="8"/>
        <v>145.89123297309666</v>
      </c>
      <c r="AE91" s="114">
        <f t="shared" si="9"/>
        <v>-2.6417950860512178</v>
      </c>
      <c r="AF91" s="2">
        <v>11.55</v>
      </c>
      <c r="AG91" s="2">
        <v>1</v>
      </c>
      <c r="AH91" s="115">
        <f t="shared" si="10"/>
        <v>145.89123297309666</v>
      </c>
      <c r="AI91" s="8"/>
      <c r="AJ91" s="8"/>
      <c r="AK91" s="107">
        <v>148.53302805914788</v>
      </c>
      <c r="AL91" s="108">
        <v>150.18893985639221</v>
      </c>
      <c r="AM91" s="108">
        <v>150.18893985639221</v>
      </c>
      <c r="AN91" s="108">
        <v>148.53302805914788</v>
      </c>
      <c r="AO91" s="108">
        <v>145.89123438690117</v>
      </c>
      <c r="AP91" s="108">
        <v>145.89123297309666</v>
      </c>
      <c r="AQ91" s="108">
        <v>145.89123297309666</v>
      </c>
      <c r="AR91" s="108"/>
      <c r="AS91" s="108"/>
      <c r="AT91" s="109">
        <f t="shared" si="12"/>
        <v>0</v>
      </c>
      <c r="AU91" s="108"/>
      <c r="AV91" s="93">
        <v>6.9188586277778672</v>
      </c>
      <c r="AW91" s="94">
        <v>4.7321273201908438</v>
      </c>
      <c r="AX91" s="110">
        <f t="shared" si="13"/>
        <v>-2.1867313075870234</v>
      </c>
    </row>
    <row r="92" spans="1:50" ht="10" x14ac:dyDescent="0.2">
      <c r="A92" s="6">
        <v>83</v>
      </c>
      <c r="B92" s="5" t="s">
        <v>364</v>
      </c>
      <c r="C92" s="6">
        <v>1</v>
      </c>
      <c r="D92" s="10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290800</v>
      </c>
      <c r="K92" s="9">
        <v>677497</v>
      </c>
      <c r="L92" s="2">
        <v>886799</v>
      </c>
      <c r="M92" s="2">
        <v>0</v>
      </c>
      <c r="N92" s="2">
        <v>3975</v>
      </c>
      <c r="O92" s="2">
        <v>18952.640000000003</v>
      </c>
      <c r="P92" s="2">
        <v>0</v>
      </c>
      <c r="Q92" s="2">
        <v>0</v>
      </c>
      <c r="R92" s="2">
        <v>0</v>
      </c>
      <c r="S92" s="2">
        <v>0</v>
      </c>
      <c r="T92" s="2" t="s">
        <v>4</v>
      </c>
      <c r="U92" s="2">
        <f t="shared" si="14"/>
        <v>1878023.64</v>
      </c>
      <c r="V92" s="8">
        <f t="shared" si="15"/>
        <v>6.2367725793443398</v>
      </c>
      <c r="W92" s="2"/>
      <c r="X92" s="2">
        <v>25682682.969999995</v>
      </c>
      <c r="Y92" s="2">
        <v>30112107.121235337</v>
      </c>
      <c r="Z92" s="2">
        <v>4429424.151235342</v>
      </c>
      <c r="AA92" s="9">
        <v>276253.11088710156</v>
      </c>
      <c r="AB92" s="2"/>
      <c r="AC92" s="112">
        <v>119.11156374640956</v>
      </c>
      <c r="AD92" s="8">
        <f t="shared" si="8"/>
        <v>116.17109491714541</v>
      </c>
      <c r="AE92" s="114">
        <f t="shared" si="9"/>
        <v>-2.9404688292641481</v>
      </c>
      <c r="AF92" s="2">
        <v>19.189999999999998</v>
      </c>
      <c r="AG92" s="2">
        <v>1</v>
      </c>
      <c r="AH92" s="115">
        <f t="shared" si="10"/>
        <v>116.17109491714541</v>
      </c>
      <c r="AI92" s="8"/>
      <c r="AJ92" s="8"/>
      <c r="AK92" s="107">
        <v>119.11156374640956</v>
      </c>
      <c r="AL92" s="108">
        <v>119.48754651691027</v>
      </c>
      <c r="AM92" s="108">
        <v>119.48754651691027</v>
      </c>
      <c r="AN92" s="108">
        <v>119.11156374640956</v>
      </c>
      <c r="AO92" s="108">
        <v>116.13199194741138</v>
      </c>
      <c r="AP92" s="108">
        <v>116.17109491714541</v>
      </c>
      <c r="AQ92" s="108">
        <v>116.17109491714541</v>
      </c>
      <c r="AR92" s="108"/>
      <c r="AS92" s="108"/>
      <c r="AT92" s="109">
        <f t="shared" si="12"/>
        <v>0</v>
      </c>
      <c r="AU92" s="108"/>
      <c r="AV92" s="93">
        <v>9.7802201032486291</v>
      </c>
      <c r="AW92" s="94">
        <v>6.8151856852921702</v>
      </c>
      <c r="AX92" s="110">
        <f t="shared" si="13"/>
        <v>-2.9650344179564589</v>
      </c>
    </row>
    <row r="93" spans="1:50" ht="10" x14ac:dyDescent="0.2">
      <c r="A93" s="6">
        <v>84</v>
      </c>
      <c r="B93" s="5" t="s">
        <v>363</v>
      </c>
      <c r="C93" s="6">
        <v>0</v>
      </c>
      <c r="D93" s="10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9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f t="shared" si="14"/>
        <v>0</v>
      </c>
      <c r="V93" s="8">
        <f t="shared" si="15"/>
        <v>0</v>
      </c>
      <c r="W93" s="2"/>
      <c r="X93" s="2">
        <v>264885</v>
      </c>
      <c r="Y93" s="2">
        <v>344005.65</v>
      </c>
      <c r="Z93" s="2">
        <v>79120.650000000023</v>
      </c>
      <c r="AA93" s="9">
        <v>0</v>
      </c>
      <c r="AB93" s="2"/>
      <c r="AC93" s="112">
        <v>0</v>
      </c>
      <c r="AD93" s="8">
        <f t="shared" si="8"/>
        <v>0</v>
      </c>
      <c r="AE93" s="114">
        <f t="shared" si="9"/>
        <v>0</v>
      </c>
      <c r="AF93" s="2">
        <v>0</v>
      </c>
      <c r="AG93" s="2" t="s">
        <v>529</v>
      </c>
      <c r="AH93" s="115">
        <f t="shared" si="10"/>
        <v>0</v>
      </c>
      <c r="AI93" s="8"/>
      <c r="AJ93" s="8"/>
      <c r="AK93" s="107">
        <v>0</v>
      </c>
      <c r="AL93" s="108">
        <v>0</v>
      </c>
      <c r="AM93" s="108">
        <v>0</v>
      </c>
      <c r="AN93" s="108">
        <v>0</v>
      </c>
      <c r="AO93" s="108">
        <v>0</v>
      </c>
      <c r="AP93" s="108">
        <v>0</v>
      </c>
      <c r="AQ93" s="108">
        <v>0</v>
      </c>
      <c r="AR93" s="108"/>
      <c r="AS93" s="108"/>
      <c r="AT93" s="109">
        <f t="shared" si="12"/>
        <v>0</v>
      </c>
      <c r="AU93" s="108"/>
      <c r="AV93" s="93" t="s">
        <v>528</v>
      </c>
      <c r="AW93" s="94" t="s">
        <v>528</v>
      </c>
      <c r="AX93" s="110" t="str">
        <f t="shared" si="13"/>
        <v/>
      </c>
    </row>
    <row r="94" spans="1:50" ht="10" x14ac:dyDescent="0.2">
      <c r="A94" s="6">
        <v>85</v>
      </c>
      <c r="B94" s="5" t="s">
        <v>362</v>
      </c>
      <c r="C94" s="6">
        <v>1</v>
      </c>
      <c r="D94" s="10">
        <v>0</v>
      </c>
      <c r="E94" s="2">
        <v>188135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9">
        <v>193</v>
      </c>
      <c r="L94" s="2">
        <v>16107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 t="s">
        <v>14</v>
      </c>
      <c r="U94" s="2">
        <f t="shared" si="14"/>
        <v>194770.8</v>
      </c>
      <c r="V94" s="8">
        <f t="shared" si="15"/>
        <v>4.1532708222120363</v>
      </c>
      <c r="W94" s="2"/>
      <c r="X94" s="2">
        <v>2709776.2300000004</v>
      </c>
      <c r="Y94" s="2">
        <v>4689576.2</v>
      </c>
      <c r="Z94" s="2">
        <v>1979799.9699999997</v>
      </c>
      <c r="AA94" s="9">
        <v>82226.454492172648</v>
      </c>
      <c r="AB94" s="2"/>
      <c r="AC94" s="112">
        <v>197.05026485948036</v>
      </c>
      <c r="AD94" s="8">
        <f t="shared" si="8"/>
        <v>170.02694519568604</v>
      </c>
      <c r="AE94" s="114">
        <f t="shared" si="9"/>
        <v>-27.023319663794325</v>
      </c>
      <c r="AF94" s="2">
        <v>0</v>
      </c>
      <c r="AG94" s="2">
        <v>1</v>
      </c>
      <c r="AH94" s="115">
        <f t="shared" si="10"/>
        <v>170.02694519568604</v>
      </c>
      <c r="AI94" s="8"/>
      <c r="AJ94" s="8"/>
      <c r="AK94" s="107">
        <v>197.05026485948036</v>
      </c>
      <c r="AL94" s="108">
        <v>197.02468633613327</v>
      </c>
      <c r="AM94" s="108">
        <v>197.02468633613327</v>
      </c>
      <c r="AN94" s="108">
        <v>197.05026485948036</v>
      </c>
      <c r="AO94" s="108">
        <v>170.02693799213054</v>
      </c>
      <c r="AP94" s="108">
        <v>170.02694519568604</v>
      </c>
      <c r="AQ94" s="108">
        <v>170.02694519568604</v>
      </c>
      <c r="AR94" s="108"/>
      <c r="AS94" s="108"/>
      <c r="AT94" s="109">
        <f t="shared" si="12"/>
        <v>0</v>
      </c>
      <c r="AU94" s="108"/>
      <c r="AV94" s="93">
        <v>16.778859405470968</v>
      </c>
      <c r="AW94" s="94">
        <v>0.25073928240919779</v>
      </c>
      <c r="AX94" s="110">
        <f t="shared" si="13"/>
        <v>-16.528120123061768</v>
      </c>
    </row>
    <row r="95" spans="1:50" ht="10" x14ac:dyDescent="0.2">
      <c r="A95" s="6">
        <v>86</v>
      </c>
      <c r="B95" s="5" t="s">
        <v>361</v>
      </c>
      <c r="C95" s="6">
        <v>1</v>
      </c>
      <c r="D95" s="10">
        <v>0</v>
      </c>
      <c r="E95" s="2">
        <v>100000</v>
      </c>
      <c r="F95" s="2">
        <v>0</v>
      </c>
      <c r="G95" s="2">
        <v>0</v>
      </c>
      <c r="H95" s="2">
        <v>0</v>
      </c>
      <c r="I95" s="2">
        <v>0</v>
      </c>
      <c r="J95" s="2">
        <v>802000</v>
      </c>
      <c r="K95" s="9">
        <v>86721</v>
      </c>
      <c r="L95" s="2">
        <v>679098</v>
      </c>
      <c r="M95" s="2">
        <v>3818</v>
      </c>
      <c r="N95" s="2">
        <v>337233</v>
      </c>
      <c r="O95" s="2">
        <v>131100.69</v>
      </c>
      <c r="P95" s="2">
        <v>0</v>
      </c>
      <c r="Q95" s="2">
        <v>0</v>
      </c>
      <c r="R95" s="2">
        <v>0</v>
      </c>
      <c r="S95" s="2">
        <v>0</v>
      </c>
      <c r="T95" s="2" t="s">
        <v>14</v>
      </c>
      <c r="U95" s="2">
        <f t="shared" si="14"/>
        <v>1732511.89</v>
      </c>
      <c r="V95" s="8">
        <f t="shared" si="15"/>
        <v>7.2976395822008335</v>
      </c>
      <c r="W95" s="2"/>
      <c r="X95" s="2">
        <v>21391869.32</v>
      </c>
      <c r="Y95" s="2">
        <v>23740716.028586142</v>
      </c>
      <c r="Z95" s="2">
        <v>2348846.7085861415</v>
      </c>
      <c r="AA95" s="9">
        <v>171410.36713100373</v>
      </c>
      <c r="AB95" s="2"/>
      <c r="AC95" s="112">
        <v>114.52941829325154</v>
      </c>
      <c r="AD95" s="8">
        <f t="shared" si="8"/>
        <v>110.17880349249974</v>
      </c>
      <c r="AE95" s="114">
        <f t="shared" si="9"/>
        <v>-4.3506148007517993</v>
      </c>
      <c r="AF95" s="2">
        <v>118.67</v>
      </c>
      <c r="AG95" s="2">
        <v>1</v>
      </c>
      <c r="AH95" s="115">
        <f t="shared" si="10"/>
        <v>110.17880349249974</v>
      </c>
      <c r="AI95" s="8"/>
      <c r="AJ95" s="8"/>
      <c r="AK95" s="107">
        <v>114.52941829325154</v>
      </c>
      <c r="AL95" s="108">
        <v>115.32030829232917</v>
      </c>
      <c r="AM95" s="108">
        <v>115.32030829232917</v>
      </c>
      <c r="AN95" s="108">
        <v>114.52941829325154</v>
      </c>
      <c r="AO95" s="108">
        <v>110.17865488001189</v>
      </c>
      <c r="AP95" s="108">
        <v>110.17880349249974</v>
      </c>
      <c r="AQ95" s="108">
        <v>110.17880349249974</v>
      </c>
      <c r="AR95" s="108"/>
      <c r="AS95" s="108"/>
      <c r="AT95" s="109">
        <f t="shared" si="12"/>
        <v>0</v>
      </c>
      <c r="AU95" s="108"/>
      <c r="AV95" s="93">
        <v>7.9445669714546145</v>
      </c>
      <c r="AW95" s="94">
        <v>3.536922856088732</v>
      </c>
      <c r="AX95" s="110">
        <f t="shared" si="13"/>
        <v>-4.4076441153658825</v>
      </c>
    </row>
    <row r="96" spans="1:50" ht="10" x14ac:dyDescent="0.2">
      <c r="A96" s="6">
        <v>87</v>
      </c>
      <c r="B96" s="5" t="s">
        <v>360</v>
      </c>
      <c r="C96" s="6">
        <v>1</v>
      </c>
      <c r="D96" s="10">
        <v>0</v>
      </c>
      <c r="E96" s="2">
        <v>0</v>
      </c>
      <c r="F96" s="2">
        <v>0</v>
      </c>
      <c r="G96" s="2">
        <v>0</v>
      </c>
      <c r="H96" s="2">
        <v>0</v>
      </c>
      <c r="I96" s="2">
        <v>282730</v>
      </c>
      <c r="J96" s="2">
        <v>516080</v>
      </c>
      <c r="K96" s="9">
        <v>361119</v>
      </c>
      <c r="L96" s="2">
        <v>1915567</v>
      </c>
      <c r="M96" s="2">
        <v>0</v>
      </c>
      <c r="N96" s="2">
        <v>13279</v>
      </c>
      <c r="O96" s="2">
        <v>19180.350000000002</v>
      </c>
      <c r="P96" s="2">
        <v>0</v>
      </c>
      <c r="Q96" s="2">
        <v>0</v>
      </c>
      <c r="R96" s="2">
        <v>0</v>
      </c>
      <c r="S96" s="2">
        <v>0</v>
      </c>
      <c r="T96" s="2" t="s">
        <v>4</v>
      </c>
      <c r="U96" s="2">
        <f t="shared" si="14"/>
        <v>3107955.35</v>
      </c>
      <c r="V96" s="8">
        <f t="shared" si="15"/>
        <v>7.0905757140462615</v>
      </c>
      <c r="W96" s="2"/>
      <c r="X96" s="2">
        <v>31009727.380000003</v>
      </c>
      <c r="Y96" s="2">
        <v>43832200.308406755</v>
      </c>
      <c r="Z96" s="2">
        <v>12822472.928406753</v>
      </c>
      <c r="AA96" s="9">
        <v>909187.15140176564</v>
      </c>
      <c r="AB96" s="2"/>
      <c r="AC96" s="112">
        <v>143.25024358796989</v>
      </c>
      <c r="AD96" s="8">
        <f t="shared" si="8"/>
        <v>138.41789910313292</v>
      </c>
      <c r="AE96" s="114">
        <f t="shared" si="9"/>
        <v>-4.8323444848369661</v>
      </c>
      <c r="AF96" s="2">
        <v>16.399999999999999</v>
      </c>
      <c r="AG96" s="2">
        <v>1</v>
      </c>
      <c r="AH96" s="115">
        <f t="shared" si="10"/>
        <v>138.41789910313292</v>
      </c>
      <c r="AI96" s="8"/>
      <c r="AJ96" s="8"/>
      <c r="AK96" s="107">
        <v>143.25024358796989</v>
      </c>
      <c r="AL96" s="108">
        <v>143.00978634427676</v>
      </c>
      <c r="AM96" s="108">
        <v>143.00978634427676</v>
      </c>
      <c r="AN96" s="108">
        <v>143.25024358796989</v>
      </c>
      <c r="AO96" s="108">
        <v>138.2838518057649</v>
      </c>
      <c r="AP96" s="108">
        <v>138.4170292034247</v>
      </c>
      <c r="AQ96" s="108">
        <v>138.41789910313292</v>
      </c>
      <c r="AR96" s="108"/>
      <c r="AS96" s="108"/>
      <c r="AT96" s="109">
        <f t="shared" si="12"/>
        <v>8.6989970822060059E-4</v>
      </c>
      <c r="AU96" s="108"/>
      <c r="AV96" s="93">
        <v>10.776371583594244</v>
      </c>
      <c r="AW96" s="94">
        <v>7.0435558432694858</v>
      </c>
      <c r="AX96" s="110">
        <f t="shared" si="13"/>
        <v>-3.7328157403247584</v>
      </c>
    </row>
    <row r="97" spans="1:50" ht="10" x14ac:dyDescent="0.2">
      <c r="A97" s="6">
        <v>88</v>
      </c>
      <c r="B97" s="5" t="s">
        <v>359</v>
      </c>
      <c r="C97" s="6">
        <v>1</v>
      </c>
      <c r="D97" s="10">
        <v>0</v>
      </c>
      <c r="E97" s="2">
        <v>50000</v>
      </c>
      <c r="F97" s="2">
        <v>0</v>
      </c>
      <c r="G97" s="2">
        <v>0</v>
      </c>
      <c r="H97" s="2">
        <v>0</v>
      </c>
      <c r="I97" s="2">
        <v>0</v>
      </c>
      <c r="J97" s="2">
        <v>532520</v>
      </c>
      <c r="K97" s="9">
        <v>844681</v>
      </c>
      <c r="L97" s="2">
        <v>2117689</v>
      </c>
      <c r="M97" s="2">
        <v>0</v>
      </c>
      <c r="N97" s="2">
        <v>0</v>
      </c>
      <c r="O97" s="2">
        <v>19381.95</v>
      </c>
      <c r="P97" s="2">
        <v>0</v>
      </c>
      <c r="Q97" s="2">
        <v>0</v>
      </c>
      <c r="R97" s="2">
        <v>0</v>
      </c>
      <c r="S97" s="2">
        <v>0</v>
      </c>
      <c r="T97" s="2" t="s">
        <v>4</v>
      </c>
      <c r="U97" s="2">
        <f t="shared" si="14"/>
        <v>3564271.95</v>
      </c>
      <c r="V97" s="8">
        <f t="shared" si="15"/>
        <v>6.6793826547707287</v>
      </c>
      <c r="W97" s="2"/>
      <c r="X97" s="2">
        <v>39647570.750000007</v>
      </c>
      <c r="Y97" s="2">
        <v>53362296.101634935</v>
      </c>
      <c r="Z97" s="2">
        <v>13714725.351634927</v>
      </c>
      <c r="AA97" s="9">
        <v>916058.98628654715</v>
      </c>
      <c r="AB97" s="2"/>
      <c r="AC97" s="112">
        <v>133.84590226873655</v>
      </c>
      <c r="AD97" s="8">
        <f t="shared" si="8"/>
        <v>132.28108588556685</v>
      </c>
      <c r="AE97" s="114">
        <f t="shared" si="9"/>
        <v>-1.5648163831696991</v>
      </c>
      <c r="AF97" s="2">
        <v>20.47</v>
      </c>
      <c r="AG97" s="2">
        <v>1</v>
      </c>
      <c r="AH97" s="115">
        <f t="shared" si="10"/>
        <v>132.28108588556685</v>
      </c>
      <c r="AI97" s="8"/>
      <c r="AJ97" s="8"/>
      <c r="AK97" s="107">
        <v>133.84590226873655</v>
      </c>
      <c r="AL97" s="108">
        <v>136.97107896660296</v>
      </c>
      <c r="AM97" s="108">
        <v>136.97107896660296</v>
      </c>
      <c r="AN97" s="108">
        <v>133.84590226873655</v>
      </c>
      <c r="AO97" s="108">
        <v>132.23665229208461</v>
      </c>
      <c r="AP97" s="108">
        <v>132.28108588556685</v>
      </c>
      <c r="AQ97" s="108">
        <v>132.28108588556685</v>
      </c>
      <c r="AR97" s="108"/>
      <c r="AS97" s="108"/>
      <c r="AT97" s="109">
        <f t="shared" si="12"/>
        <v>0</v>
      </c>
      <c r="AU97" s="108"/>
      <c r="AV97" s="93">
        <v>6.1852787585827915</v>
      </c>
      <c r="AW97" s="94">
        <v>4.3956349402412993</v>
      </c>
      <c r="AX97" s="110">
        <f t="shared" si="13"/>
        <v>-1.7896438183414922</v>
      </c>
    </row>
    <row r="98" spans="1:50" ht="10" x14ac:dyDescent="0.2">
      <c r="A98" s="6">
        <v>89</v>
      </c>
      <c r="B98" s="5" t="s">
        <v>358</v>
      </c>
      <c r="C98" s="6">
        <v>1</v>
      </c>
      <c r="D98" s="10">
        <v>13409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9">
        <v>0</v>
      </c>
      <c r="L98" s="2">
        <v>276645</v>
      </c>
      <c r="M98" s="2">
        <v>0</v>
      </c>
      <c r="N98" s="2">
        <v>25006</v>
      </c>
      <c r="O98" s="2">
        <v>52082.8</v>
      </c>
      <c r="P98" s="2">
        <v>0</v>
      </c>
      <c r="Q98" s="2">
        <v>0</v>
      </c>
      <c r="R98" s="2">
        <v>0</v>
      </c>
      <c r="S98" s="2">
        <v>0</v>
      </c>
      <c r="T98" s="2" t="s">
        <v>14</v>
      </c>
      <c r="U98" s="2">
        <f t="shared" si="14"/>
        <v>193110.39999999997</v>
      </c>
      <c r="V98" s="8">
        <f t="shared" si="15"/>
        <v>1.5562642726771148</v>
      </c>
      <c r="W98" s="2"/>
      <c r="X98" s="2">
        <v>5932989.4900000002</v>
      </c>
      <c r="Y98" s="2">
        <v>12408586.600000001</v>
      </c>
      <c r="Z98" s="2">
        <v>6475597.1100000013</v>
      </c>
      <c r="AA98" s="9">
        <v>100777.40426544179</v>
      </c>
      <c r="AB98" s="2"/>
      <c r="AC98" s="112">
        <v>230.96222557684717</v>
      </c>
      <c r="AD98" s="8">
        <f t="shared" si="8"/>
        <v>207.44700823217806</v>
      </c>
      <c r="AE98" s="114">
        <f t="shared" si="9"/>
        <v>-23.515217344669111</v>
      </c>
      <c r="AF98" s="2">
        <v>27</v>
      </c>
      <c r="AG98" s="2">
        <v>1</v>
      </c>
      <c r="AH98" s="115">
        <f t="shared" si="10"/>
        <v>207.44700823217806</v>
      </c>
      <c r="AI98" s="8"/>
      <c r="AJ98" s="8"/>
      <c r="AK98" s="107">
        <v>230.96222557684717</v>
      </c>
      <c r="AL98" s="108">
        <v>226.92277265998527</v>
      </c>
      <c r="AM98" s="108">
        <v>226.92277265998527</v>
      </c>
      <c r="AN98" s="108">
        <v>230.96222557684717</v>
      </c>
      <c r="AO98" s="108">
        <v>207.44699819448346</v>
      </c>
      <c r="AP98" s="108">
        <v>207.44700823217806</v>
      </c>
      <c r="AQ98" s="108">
        <v>207.44700823217806</v>
      </c>
      <c r="AR98" s="108"/>
      <c r="AS98" s="108"/>
      <c r="AT98" s="109">
        <f t="shared" si="12"/>
        <v>0</v>
      </c>
      <c r="AU98" s="108"/>
      <c r="AV98" s="93">
        <v>13.141109521390643</v>
      </c>
      <c r="AW98" s="94">
        <v>0.30837680774360116</v>
      </c>
      <c r="AX98" s="110">
        <f t="shared" si="13"/>
        <v>-12.832732713647042</v>
      </c>
    </row>
    <row r="99" spans="1:50" ht="10" x14ac:dyDescent="0.2">
      <c r="A99" s="6">
        <v>90</v>
      </c>
      <c r="B99" s="5" t="s">
        <v>357</v>
      </c>
      <c r="C99" s="6">
        <v>0</v>
      </c>
      <c r="D99" s="10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9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f t="shared" si="14"/>
        <v>0</v>
      </c>
      <c r="V99" s="8">
        <f t="shared" si="15"/>
        <v>0</v>
      </c>
      <c r="W99" s="2"/>
      <c r="X99" s="2">
        <v>0</v>
      </c>
      <c r="Y99" s="2">
        <v>0</v>
      </c>
      <c r="Z99" s="2">
        <v>0</v>
      </c>
      <c r="AA99" s="9">
        <v>0</v>
      </c>
      <c r="AB99" s="2"/>
      <c r="AC99" s="112">
        <v>0</v>
      </c>
      <c r="AD99" s="8">
        <f t="shared" si="8"/>
        <v>0</v>
      </c>
      <c r="AE99" s="114">
        <f t="shared" si="9"/>
        <v>0</v>
      </c>
      <c r="AF99" s="2">
        <v>0</v>
      </c>
      <c r="AG99" s="2" t="s">
        <v>529</v>
      </c>
      <c r="AH99" s="115">
        <f t="shared" si="10"/>
        <v>0</v>
      </c>
      <c r="AI99" s="8"/>
      <c r="AJ99" s="8"/>
      <c r="AK99" s="107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/>
      <c r="AS99" s="108"/>
      <c r="AT99" s="109">
        <f t="shared" si="12"/>
        <v>0</v>
      </c>
      <c r="AU99" s="108"/>
      <c r="AV99" s="93" t="s">
        <v>528</v>
      </c>
      <c r="AW99" s="94" t="s">
        <v>528</v>
      </c>
      <c r="AX99" s="110" t="str">
        <f t="shared" si="13"/>
        <v/>
      </c>
    </row>
    <row r="100" spans="1:50" ht="10" x14ac:dyDescent="0.2">
      <c r="A100" s="6">
        <v>91</v>
      </c>
      <c r="B100" s="5" t="s">
        <v>356</v>
      </c>
      <c r="C100" s="6">
        <v>1</v>
      </c>
      <c r="D100" s="10">
        <v>0</v>
      </c>
      <c r="E100" s="2">
        <v>341761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9">
        <v>0</v>
      </c>
      <c r="L100" s="2">
        <v>67500</v>
      </c>
      <c r="M100" s="2">
        <v>0</v>
      </c>
      <c r="N100" s="2">
        <v>0</v>
      </c>
      <c r="O100" s="2">
        <v>5824.9800000000005</v>
      </c>
      <c r="P100" s="2">
        <v>0</v>
      </c>
      <c r="Q100" s="2">
        <v>0</v>
      </c>
      <c r="R100" s="2">
        <v>0</v>
      </c>
      <c r="S100" s="2">
        <v>0</v>
      </c>
      <c r="T100" s="2" t="s">
        <v>14</v>
      </c>
      <c r="U100" s="2">
        <f t="shared" si="14"/>
        <v>374585.98</v>
      </c>
      <c r="V100" s="8">
        <f t="shared" si="15"/>
        <v>7.7274790383935175</v>
      </c>
      <c r="W100" s="2"/>
      <c r="X100" s="2">
        <v>2504088.0100000002</v>
      </c>
      <c r="Y100" s="2">
        <v>4847453.8480000002</v>
      </c>
      <c r="Z100" s="2">
        <v>2343365.838</v>
      </c>
      <c r="AA100" s="9">
        <v>181083.10392432459</v>
      </c>
      <c r="AB100" s="2"/>
      <c r="AC100" s="112">
        <v>229.52125519100548</v>
      </c>
      <c r="AD100" s="8">
        <f t="shared" si="8"/>
        <v>186.35010931886836</v>
      </c>
      <c r="AE100" s="114">
        <f t="shared" si="9"/>
        <v>-43.171145872137117</v>
      </c>
      <c r="AF100" s="2">
        <v>2</v>
      </c>
      <c r="AG100" s="2">
        <v>1</v>
      </c>
      <c r="AH100" s="115">
        <f t="shared" si="10"/>
        <v>186.35010931886836</v>
      </c>
      <c r="AI100" s="8"/>
      <c r="AJ100" s="8"/>
      <c r="AK100" s="107">
        <v>229.52125519100548</v>
      </c>
      <c r="AL100" s="108">
        <v>229.55341174730987</v>
      </c>
      <c r="AM100" s="108">
        <v>229.55341174730987</v>
      </c>
      <c r="AN100" s="108">
        <v>229.52125519100548</v>
      </c>
      <c r="AO100" s="108">
        <v>186.97546028354611</v>
      </c>
      <c r="AP100" s="108">
        <v>186.35563036734794</v>
      </c>
      <c r="AQ100" s="108">
        <v>186.35010931886836</v>
      </c>
      <c r="AR100" s="108"/>
      <c r="AS100" s="108"/>
      <c r="AT100" s="109">
        <f t="shared" si="12"/>
        <v>-5.5210484795793491E-3</v>
      </c>
      <c r="AU100" s="108"/>
      <c r="AV100" s="93">
        <v>6.2970249904988869</v>
      </c>
      <c r="AW100" s="94">
        <v>-17.018894626000449</v>
      </c>
      <c r="AX100" s="110">
        <f t="shared" si="13"/>
        <v>-23.315919616499336</v>
      </c>
    </row>
    <row r="101" spans="1:50" ht="10" x14ac:dyDescent="0.2">
      <c r="A101" s="6">
        <v>92</v>
      </c>
      <c r="B101" s="5" t="s">
        <v>355</v>
      </c>
      <c r="C101" s="6">
        <v>0</v>
      </c>
      <c r="D101" s="10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9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f t="shared" si="14"/>
        <v>0</v>
      </c>
      <c r="V101" s="8">
        <f t="shared" si="15"/>
        <v>0</v>
      </c>
      <c r="W101" s="2"/>
      <c r="X101" s="2">
        <v>0</v>
      </c>
      <c r="Y101" s="2">
        <v>0</v>
      </c>
      <c r="Z101" s="2">
        <v>0</v>
      </c>
      <c r="AA101" s="9">
        <v>0</v>
      </c>
      <c r="AB101" s="2"/>
      <c r="AC101" s="112">
        <v>0</v>
      </c>
      <c r="AD101" s="8">
        <f t="shared" si="8"/>
        <v>0</v>
      </c>
      <c r="AE101" s="114">
        <f t="shared" si="9"/>
        <v>0</v>
      </c>
      <c r="AF101" s="2">
        <v>0</v>
      </c>
      <c r="AG101" s="2" t="s">
        <v>529</v>
      </c>
      <c r="AH101" s="115">
        <f t="shared" si="10"/>
        <v>0</v>
      </c>
      <c r="AI101" s="8"/>
      <c r="AJ101" s="8"/>
      <c r="AK101" s="107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/>
      <c r="AS101" s="108"/>
      <c r="AT101" s="109">
        <f t="shared" si="12"/>
        <v>0</v>
      </c>
      <c r="AU101" s="108"/>
      <c r="AV101" s="93" t="s">
        <v>528</v>
      </c>
      <c r="AW101" s="94" t="s">
        <v>528</v>
      </c>
      <c r="AX101" s="110" t="str">
        <f t="shared" si="13"/>
        <v/>
      </c>
    </row>
    <row r="102" spans="1:50" ht="10" x14ac:dyDescent="0.2">
      <c r="A102" s="6">
        <v>93</v>
      </c>
      <c r="B102" s="5" t="s">
        <v>354</v>
      </c>
      <c r="C102" s="6">
        <v>1</v>
      </c>
      <c r="D102" s="10">
        <v>0</v>
      </c>
      <c r="E102" s="2">
        <v>0</v>
      </c>
      <c r="F102" s="2">
        <v>0</v>
      </c>
      <c r="G102" s="2">
        <v>0</v>
      </c>
      <c r="H102" s="2">
        <v>0</v>
      </c>
      <c r="I102" s="2">
        <v>110000</v>
      </c>
      <c r="J102" s="2">
        <v>1865000</v>
      </c>
      <c r="K102" s="9">
        <v>2757823</v>
      </c>
      <c r="L102" s="2">
        <v>2254284</v>
      </c>
      <c r="M102" s="2">
        <v>2442</v>
      </c>
      <c r="N102" s="2">
        <v>0</v>
      </c>
      <c r="O102" s="2">
        <v>873012.56</v>
      </c>
      <c r="P102" s="2">
        <v>0</v>
      </c>
      <c r="Q102" s="2">
        <v>0</v>
      </c>
      <c r="R102" s="2">
        <v>0</v>
      </c>
      <c r="S102" s="2">
        <v>0</v>
      </c>
      <c r="T102" s="2" t="s">
        <v>4</v>
      </c>
      <c r="U102" s="2">
        <f t="shared" si="14"/>
        <v>7862561.5600000005</v>
      </c>
      <c r="V102" s="8">
        <f t="shared" si="15"/>
        <v>5.9172080662257827</v>
      </c>
      <c r="W102" s="2"/>
      <c r="X102" s="2">
        <v>131079661.89111</v>
      </c>
      <c r="Y102" s="2">
        <v>132876205.67</v>
      </c>
      <c r="Z102" s="2">
        <v>1796543.7788899988</v>
      </c>
      <c r="AA102" s="9">
        <v>106305.2333977565</v>
      </c>
      <c r="AB102" s="2"/>
      <c r="AC102" s="112">
        <v>99.094122087687381</v>
      </c>
      <c r="AD102" s="8">
        <f t="shared" si="8"/>
        <v>101.28947429456781</v>
      </c>
      <c r="AE102" s="114">
        <f t="shared" si="9"/>
        <v>2.195352206880429</v>
      </c>
      <c r="AF102" s="2">
        <v>711.07</v>
      </c>
      <c r="AG102" s="2">
        <v>1</v>
      </c>
      <c r="AH102" s="115">
        <f t="shared" si="10"/>
        <v>101.28947429456781</v>
      </c>
      <c r="AI102" s="8"/>
      <c r="AJ102" s="8"/>
      <c r="AK102" s="107">
        <v>99.094122087687381</v>
      </c>
      <c r="AL102" s="108">
        <v>99.027081778973354</v>
      </c>
      <c r="AM102" s="108">
        <v>99.027081778973354</v>
      </c>
      <c r="AN102" s="108">
        <v>99.094122087687381</v>
      </c>
      <c r="AO102" s="108">
        <v>96.581254615355448</v>
      </c>
      <c r="AP102" s="108">
        <v>97.794669150496134</v>
      </c>
      <c r="AQ102" s="108">
        <v>101.28947429456781</v>
      </c>
      <c r="AR102" s="108"/>
      <c r="AS102" s="108"/>
      <c r="AT102" s="109">
        <f t="shared" si="12"/>
        <v>3.4948051440716768</v>
      </c>
      <c r="AU102" s="108"/>
      <c r="AV102" s="93">
        <v>8.4919177432791706</v>
      </c>
      <c r="AW102" s="94">
        <v>7.0692285039692591</v>
      </c>
      <c r="AX102" s="110">
        <f t="shared" si="13"/>
        <v>-1.4226892393099115</v>
      </c>
    </row>
    <row r="103" spans="1:50" ht="10" x14ac:dyDescent="0.2">
      <c r="A103" s="6">
        <v>94</v>
      </c>
      <c r="B103" s="5" t="s">
        <v>353</v>
      </c>
      <c r="C103" s="6">
        <v>1</v>
      </c>
      <c r="D103" s="10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709312</v>
      </c>
      <c r="K103" s="9">
        <v>304733</v>
      </c>
      <c r="L103" s="2">
        <v>723191</v>
      </c>
      <c r="M103" s="2">
        <v>0</v>
      </c>
      <c r="N103" s="2">
        <v>0</v>
      </c>
      <c r="O103" s="2">
        <v>2246.3000000000002</v>
      </c>
      <c r="P103" s="2">
        <v>0</v>
      </c>
      <c r="Q103" s="2">
        <v>0</v>
      </c>
      <c r="R103" s="2">
        <v>0</v>
      </c>
      <c r="S103" s="2">
        <v>0</v>
      </c>
      <c r="T103" s="2" t="s">
        <v>4</v>
      </c>
      <c r="U103" s="2">
        <f t="shared" si="14"/>
        <v>1739482.3</v>
      </c>
      <c r="V103" s="8">
        <f t="shared" si="15"/>
        <v>7.4144429837159826</v>
      </c>
      <c r="W103" s="2"/>
      <c r="X103" s="2">
        <v>22300570.939999998</v>
      </c>
      <c r="Y103" s="2">
        <v>23460727.98483108</v>
      </c>
      <c r="Z103" s="2">
        <v>1160157.0448310822</v>
      </c>
      <c r="AA103" s="9">
        <v>86019.182610564865</v>
      </c>
      <c r="AB103" s="2"/>
      <c r="AC103" s="112">
        <v>112.61242610382031</v>
      </c>
      <c r="AD103" s="8">
        <f t="shared" si="8"/>
        <v>104.81663839509088</v>
      </c>
      <c r="AE103" s="114">
        <f t="shared" si="9"/>
        <v>-7.7957877087294349</v>
      </c>
      <c r="AF103" s="2">
        <v>2.16</v>
      </c>
      <c r="AG103" s="2">
        <v>1</v>
      </c>
      <c r="AH103" s="115">
        <f t="shared" si="10"/>
        <v>104.81663839509088</v>
      </c>
      <c r="AI103" s="8"/>
      <c r="AJ103" s="8"/>
      <c r="AK103" s="107">
        <v>112.61242610382031</v>
      </c>
      <c r="AL103" s="108">
        <v>112.57380750598203</v>
      </c>
      <c r="AM103" s="108">
        <v>112.57380750598203</v>
      </c>
      <c r="AN103" s="108">
        <v>112.61242610382031</v>
      </c>
      <c r="AO103" s="108">
        <v>103.6615040076211</v>
      </c>
      <c r="AP103" s="108">
        <v>103.66175332768017</v>
      </c>
      <c r="AQ103" s="108">
        <v>104.81663839509088</v>
      </c>
      <c r="AR103" s="108"/>
      <c r="AS103" s="108"/>
      <c r="AT103" s="109">
        <f t="shared" si="12"/>
        <v>1.154885067410703</v>
      </c>
      <c r="AU103" s="108"/>
      <c r="AV103" s="93">
        <v>7.6791484338305027</v>
      </c>
      <c r="AW103" s="94">
        <v>-1.4120555398785439</v>
      </c>
      <c r="AX103" s="110">
        <f t="shared" si="13"/>
        <v>-9.091203973709046</v>
      </c>
    </row>
    <row r="104" spans="1:50" ht="10" x14ac:dyDescent="0.2">
      <c r="A104" s="6">
        <v>95</v>
      </c>
      <c r="B104" s="5" t="s">
        <v>352</v>
      </c>
      <c r="C104" s="6">
        <v>1</v>
      </c>
      <c r="D104" s="10">
        <v>0</v>
      </c>
      <c r="E104" s="2">
        <v>0</v>
      </c>
      <c r="F104" s="2">
        <v>0</v>
      </c>
      <c r="G104" s="2">
        <v>0</v>
      </c>
      <c r="H104" s="2">
        <v>0</v>
      </c>
      <c r="I104" s="2">
        <v>1564843</v>
      </c>
      <c r="J104" s="2">
        <v>3327679</v>
      </c>
      <c r="K104" s="9">
        <v>3256696</v>
      </c>
      <c r="L104" s="2">
        <v>7021530</v>
      </c>
      <c r="M104" s="2">
        <v>54850</v>
      </c>
      <c r="N104" s="2">
        <v>174634</v>
      </c>
      <c r="O104" s="2">
        <v>2134731.41</v>
      </c>
      <c r="P104" s="2">
        <v>0</v>
      </c>
      <c r="Q104" s="2">
        <v>0</v>
      </c>
      <c r="R104" s="2">
        <v>0</v>
      </c>
      <c r="S104" s="2">
        <v>0</v>
      </c>
      <c r="T104" s="2" t="s">
        <v>4</v>
      </c>
      <c r="U104" s="2">
        <f t="shared" si="14"/>
        <v>17534963.41</v>
      </c>
      <c r="V104" s="8">
        <f t="shared" si="15"/>
        <v>8.5387391861592619</v>
      </c>
      <c r="W104" s="2"/>
      <c r="X104" s="2">
        <v>204753290.08000001</v>
      </c>
      <c r="Y104" s="2">
        <v>205357758.6539126</v>
      </c>
      <c r="Z104" s="2">
        <v>604468.57391259074</v>
      </c>
      <c r="AA104" s="9">
        <v>51613.994988692451</v>
      </c>
      <c r="AB104" s="2"/>
      <c r="AC104" s="112">
        <v>99.784288950080807</v>
      </c>
      <c r="AD104" s="8">
        <f t="shared" si="8"/>
        <v>100.27001010763144</v>
      </c>
      <c r="AE104" s="114">
        <f t="shared" si="9"/>
        <v>0.48572115755062839</v>
      </c>
      <c r="AF104" s="2">
        <v>1727.3799999999994</v>
      </c>
      <c r="AG104" s="2">
        <v>1</v>
      </c>
      <c r="AH104" s="115">
        <f t="shared" si="10"/>
        <v>100.27001010763144</v>
      </c>
      <c r="AI104" s="8"/>
      <c r="AJ104" s="8"/>
      <c r="AK104" s="107">
        <v>99.784288950080807</v>
      </c>
      <c r="AL104" s="108">
        <v>100.32571404930404</v>
      </c>
      <c r="AM104" s="108">
        <v>100.32571404930404</v>
      </c>
      <c r="AN104" s="108">
        <v>99.784288950080807</v>
      </c>
      <c r="AO104" s="108">
        <v>100.23880003479222</v>
      </c>
      <c r="AP104" s="108">
        <v>100.27001010763144</v>
      </c>
      <c r="AQ104" s="108">
        <v>100.27001010763144</v>
      </c>
      <c r="AR104" s="108"/>
      <c r="AS104" s="108"/>
      <c r="AT104" s="109">
        <f t="shared" si="12"/>
        <v>0</v>
      </c>
      <c r="AU104" s="108"/>
      <c r="AV104" s="93">
        <v>14.090416696360364</v>
      </c>
      <c r="AW104" s="94">
        <v>14.674597925243784</v>
      </c>
      <c r="AX104" s="110">
        <f t="shared" si="13"/>
        <v>0.58418122888341983</v>
      </c>
    </row>
    <row r="105" spans="1:50" ht="10" x14ac:dyDescent="0.2">
      <c r="A105" s="6">
        <v>96</v>
      </c>
      <c r="B105" s="5" t="s">
        <v>351</v>
      </c>
      <c r="C105" s="6">
        <v>1</v>
      </c>
      <c r="D105" s="10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2125000</v>
      </c>
      <c r="K105" s="9">
        <v>0</v>
      </c>
      <c r="L105" s="2">
        <v>1847098</v>
      </c>
      <c r="M105" s="2">
        <v>0</v>
      </c>
      <c r="N105" s="2">
        <v>97786</v>
      </c>
      <c r="O105" s="2">
        <v>226430.89</v>
      </c>
      <c r="P105" s="2">
        <v>0</v>
      </c>
      <c r="Q105" s="2">
        <v>0</v>
      </c>
      <c r="R105" s="2">
        <v>0</v>
      </c>
      <c r="S105" s="2">
        <v>0</v>
      </c>
      <c r="T105" s="2" t="s">
        <v>14</v>
      </c>
      <c r="U105" s="2">
        <f t="shared" si="14"/>
        <v>3188056.09</v>
      </c>
      <c r="V105" s="8">
        <f t="shared" si="15"/>
        <v>4.8606110715868418</v>
      </c>
      <c r="W105" s="2"/>
      <c r="X105" s="2">
        <v>41087216.109999992</v>
      </c>
      <c r="Y105" s="2">
        <v>65589615.030835949</v>
      </c>
      <c r="Z105" s="2">
        <v>24502398.920835957</v>
      </c>
      <c r="AA105" s="9">
        <v>1190966.3147505275</v>
      </c>
      <c r="AB105" s="2"/>
      <c r="AC105" s="112">
        <v>167.82612585051754</v>
      </c>
      <c r="AD105" s="8">
        <f t="shared" si="8"/>
        <v>156.7364616373018</v>
      </c>
      <c r="AE105" s="114">
        <f t="shared" si="9"/>
        <v>-11.089664213215741</v>
      </c>
      <c r="AF105" s="2">
        <v>129.26000000000005</v>
      </c>
      <c r="AG105" s="2">
        <v>1</v>
      </c>
      <c r="AH105" s="115">
        <f t="shared" si="10"/>
        <v>156.7364616373018</v>
      </c>
      <c r="AI105" s="8"/>
      <c r="AJ105" s="8"/>
      <c r="AK105" s="107">
        <v>167.82612585051754</v>
      </c>
      <c r="AL105" s="108">
        <v>168.31226075966578</v>
      </c>
      <c r="AM105" s="108">
        <v>168.31226075966578</v>
      </c>
      <c r="AN105" s="108">
        <v>167.82612585051754</v>
      </c>
      <c r="AO105" s="108">
        <v>156.73559789961254</v>
      </c>
      <c r="AP105" s="108">
        <v>156.7364616373018</v>
      </c>
      <c r="AQ105" s="108">
        <v>156.7364616373018</v>
      </c>
      <c r="AR105" s="108"/>
      <c r="AS105" s="108"/>
      <c r="AT105" s="109">
        <f t="shared" si="12"/>
        <v>0</v>
      </c>
      <c r="AU105" s="108"/>
      <c r="AV105" s="93">
        <v>11.060654901215699</v>
      </c>
      <c r="AW105" s="94">
        <v>3.3187880717315794</v>
      </c>
      <c r="AX105" s="110">
        <f t="shared" si="13"/>
        <v>-7.7418668294841195</v>
      </c>
    </row>
    <row r="106" spans="1:50" ht="10" x14ac:dyDescent="0.2">
      <c r="A106" s="6">
        <v>97</v>
      </c>
      <c r="B106" s="5" t="s">
        <v>350</v>
      </c>
      <c r="C106" s="6">
        <v>1</v>
      </c>
      <c r="D106" s="10">
        <v>0</v>
      </c>
      <c r="E106" s="2">
        <v>250000</v>
      </c>
      <c r="F106" s="2">
        <v>0</v>
      </c>
      <c r="G106" s="2">
        <v>0</v>
      </c>
      <c r="H106" s="2">
        <v>0</v>
      </c>
      <c r="I106" s="2">
        <v>0</v>
      </c>
      <c r="J106" s="2">
        <v>2784966</v>
      </c>
      <c r="K106" s="9">
        <v>3241019</v>
      </c>
      <c r="L106" s="2">
        <v>2663000</v>
      </c>
      <c r="M106" s="2">
        <v>28462</v>
      </c>
      <c r="N106" s="2">
        <v>433334</v>
      </c>
      <c r="O106" s="2">
        <v>292259.17000000004</v>
      </c>
      <c r="P106" s="2">
        <v>0</v>
      </c>
      <c r="Q106" s="2">
        <v>0</v>
      </c>
      <c r="R106" s="2">
        <v>0</v>
      </c>
      <c r="S106" s="2">
        <v>0</v>
      </c>
      <c r="T106" s="2" t="s">
        <v>4</v>
      </c>
      <c r="U106" s="2">
        <f t="shared" si="14"/>
        <v>9693040.1699999999</v>
      </c>
      <c r="V106" s="8">
        <f t="shared" si="15"/>
        <v>10.917940772729791</v>
      </c>
      <c r="W106" s="2"/>
      <c r="X106" s="2">
        <v>88839002.539999992</v>
      </c>
      <c r="Y106" s="2">
        <v>88780845.873525187</v>
      </c>
      <c r="Z106" s="2">
        <v>0</v>
      </c>
      <c r="AA106" s="9">
        <v>0</v>
      </c>
      <c r="AB106" s="2"/>
      <c r="AC106" s="112">
        <v>99.032106043103369</v>
      </c>
      <c r="AD106" s="8">
        <f t="shared" si="8"/>
        <v>99.93453701098386</v>
      </c>
      <c r="AE106" s="114">
        <f t="shared" si="9"/>
        <v>0.90243096788049115</v>
      </c>
      <c r="AF106" s="2">
        <v>241.9</v>
      </c>
      <c r="AG106" s="2">
        <v>1</v>
      </c>
      <c r="AH106" s="115">
        <f t="shared" si="10"/>
        <v>99.93453701098386</v>
      </c>
      <c r="AI106" s="8"/>
      <c r="AJ106" s="8"/>
      <c r="AK106" s="107">
        <v>99.032106043103369</v>
      </c>
      <c r="AL106" s="108">
        <v>99.283706934085714</v>
      </c>
      <c r="AM106" s="108">
        <v>99.283706934085714</v>
      </c>
      <c r="AN106" s="108">
        <v>99.032106043103369</v>
      </c>
      <c r="AO106" s="108">
        <v>99.890278439409414</v>
      </c>
      <c r="AP106" s="108">
        <v>99.93453701098386</v>
      </c>
      <c r="AQ106" s="108">
        <v>99.93453701098386</v>
      </c>
      <c r="AR106" s="108"/>
      <c r="AS106" s="108"/>
      <c r="AT106" s="109">
        <f t="shared" si="12"/>
        <v>0</v>
      </c>
      <c r="AU106" s="108"/>
      <c r="AV106" s="93">
        <v>9.7478124560125732</v>
      </c>
      <c r="AW106" s="94">
        <v>10.747890396133741</v>
      </c>
      <c r="AX106" s="110">
        <f t="shared" si="13"/>
        <v>1.0000779401211677</v>
      </c>
    </row>
    <row r="107" spans="1:50" ht="10" x14ac:dyDescent="0.2">
      <c r="A107" s="6">
        <v>98</v>
      </c>
      <c r="B107" s="5" t="s">
        <v>349</v>
      </c>
      <c r="C107" s="6">
        <v>1</v>
      </c>
      <c r="D107" s="10">
        <v>0</v>
      </c>
      <c r="E107" s="2">
        <v>30000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9">
        <v>0</v>
      </c>
      <c r="L107" s="2">
        <v>53394</v>
      </c>
      <c r="M107" s="2">
        <v>0</v>
      </c>
      <c r="N107" s="2">
        <v>644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 t="s">
        <v>14</v>
      </c>
      <c r="U107" s="2">
        <f t="shared" si="14"/>
        <v>52001.600000000006</v>
      </c>
      <c r="V107" s="8">
        <f t="shared" si="15"/>
        <v>3.3250543251328026</v>
      </c>
      <c r="W107" s="2"/>
      <c r="X107" s="2">
        <v>969371.9800000001</v>
      </c>
      <c r="Y107" s="2">
        <v>1563932.3426068553</v>
      </c>
      <c r="Z107" s="2">
        <v>594560.36260685523</v>
      </c>
      <c r="AA107" s="9">
        <v>19769.455052384514</v>
      </c>
      <c r="AB107" s="2"/>
      <c r="AC107" s="112">
        <v>224.48980490010371</v>
      </c>
      <c r="AD107" s="8">
        <f t="shared" si="8"/>
        <v>159.2951848633453</v>
      </c>
      <c r="AE107" s="114">
        <f t="shared" si="9"/>
        <v>-65.194620036758408</v>
      </c>
      <c r="AF107" s="2">
        <v>1</v>
      </c>
      <c r="AG107" s="2">
        <v>1</v>
      </c>
      <c r="AH107" s="115">
        <f t="shared" si="10"/>
        <v>159.2951848633453</v>
      </c>
      <c r="AI107" s="8"/>
      <c r="AJ107" s="8"/>
      <c r="AK107" s="107">
        <v>224.48980490010371</v>
      </c>
      <c r="AL107" s="108">
        <v>241.43645034712739</v>
      </c>
      <c r="AM107" s="108">
        <v>241.43645034712739</v>
      </c>
      <c r="AN107" s="108">
        <v>224.48980490010371</v>
      </c>
      <c r="AO107" s="108">
        <v>224.48980490010371</v>
      </c>
      <c r="AP107" s="108">
        <v>224.48980490010371</v>
      </c>
      <c r="AQ107" s="108">
        <v>159.2951848633453</v>
      </c>
      <c r="AR107" s="108"/>
      <c r="AS107" s="108"/>
      <c r="AT107" s="109">
        <f t="shared" si="12"/>
        <v>-65.194620036758408</v>
      </c>
      <c r="AU107" s="108"/>
      <c r="AV107" s="93">
        <v>36.482719231106167</v>
      </c>
      <c r="AW107" s="94">
        <v>1.6968679068053323</v>
      </c>
      <c r="AX107" s="110">
        <f t="shared" si="13"/>
        <v>-34.785851324300836</v>
      </c>
    </row>
    <row r="108" spans="1:50" ht="10" x14ac:dyDescent="0.2">
      <c r="A108" s="6">
        <v>99</v>
      </c>
      <c r="B108" s="5" t="s">
        <v>348</v>
      </c>
      <c r="C108" s="6">
        <v>1</v>
      </c>
      <c r="D108" s="10">
        <v>0</v>
      </c>
      <c r="E108" s="2">
        <v>15000</v>
      </c>
      <c r="F108" s="2">
        <v>0</v>
      </c>
      <c r="G108" s="2">
        <v>0</v>
      </c>
      <c r="H108" s="2">
        <v>0</v>
      </c>
      <c r="I108" s="2">
        <v>375000</v>
      </c>
      <c r="J108" s="2">
        <v>1500000</v>
      </c>
      <c r="K108" s="9">
        <v>423790</v>
      </c>
      <c r="L108" s="2">
        <v>763676</v>
      </c>
      <c r="M108" s="2">
        <v>8697</v>
      </c>
      <c r="N108" s="2">
        <v>0</v>
      </c>
      <c r="O108" s="2">
        <v>158500.16</v>
      </c>
      <c r="P108" s="2">
        <v>0</v>
      </c>
      <c r="Q108" s="2">
        <v>0</v>
      </c>
      <c r="R108" s="2">
        <v>0</v>
      </c>
      <c r="S108" s="2">
        <v>0</v>
      </c>
      <c r="T108" s="2" t="s">
        <v>4</v>
      </c>
      <c r="U108" s="2">
        <f t="shared" si="14"/>
        <v>3244663.16</v>
      </c>
      <c r="V108" s="8">
        <f t="shared" si="15"/>
        <v>6.6125517255319899</v>
      </c>
      <c r="W108" s="2"/>
      <c r="X108" s="2">
        <v>32116850.096899997</v>
      </c>
      <c r="Y108" s="2">
        <v>49068246.188107692</v>
      </c>
      <c r="Z108" s="2">
        <v>16951396.091207694</v>
      </c>
      <c r="AA108" s="9">
        <v>1120919.8347309167</v>
      </c>
      <c r="AB108" s="2"/>
      <c r="AC108" s="112">
        <v>157.71559055050969</v>
      </c>
      <c r="AD108" s="8">
        <f t="shared" si="8"/>
        <v>149.2902517174459</v>
      </c>
      <c r="AE108" s="114">
        <f t="shared" si="9"/>
        <v>-8.4253388330637904</v>
      </c>
      <c r="AF108" s="2">
        <v>94.490000000000009</v>
      </c>
      <c r="AG108" s="2">
        <v>1</v>
      </c>
      <c r="AH108" s="115">
        <f t="shared" si="10"/>
        <v>149.2902517174459</v>
      </c>
      <c r="AI108" s="8"/>
      <c r="AJ108" s="8"/>
      <c r="AK108" s="107">
        <v>157.71559055050969</v>
      </c>
      <c r="AL108" s="108">
        <v>162.48749670670048</v>
      </c>
      <c r="AM108" s="108">
        <v>162.48749670670048</v>
      </c>
      <c r="AN108" s="108">
        <v>157.71559055050969</v>
      </c>
      <c r="AO108" s="108">
        <v>149.26253004907659</v>
      </c>
      <c r="AP108" s="108">
        <v>149.2902517174459</v>
      </c>
      <c r="AQ108" s="108">
        <v>149.2902517174459</v>
      </c>
      <c r="AR108" s="108"/>
      <c r="AS108" s="108"/>
      <c r="AT108" s="109">
        <f t="shared" si="12"/>
        <v>0</v>
      </c>
      <c r="AU108" s="108"/>
      <c r="AV108" s="93">
        <v>8.1921521862364166</v>
      </c>
      <c r="AW108" s="94">
        <v>1.8714188458390437</v>
      </c>
      <c r="AX108" s="110">
        <f t="shared" si="13"/>
        <v>-6.3207333403973731</v>
      </c>
    </row>
    <row r="109" spans="1:50" ht="10" x14ac:dyDescent="0.2">
      <c r="A109" s="6">
        <v>100</v>
      </c>
      <c r="B109" s="5" t="s">
        <v>347</v>
      </c>
      <c r="C109" s="6">
        <v>1</v>
      </c>
      <c r="D109" s="10">
        <v>0</v>
      </c>
      <c r="E109" s="2">
        <v>502738</v>
      </c>
      <c r="F109" s="2">
        <v>0</v>
      </c>
      <c r="G109" s="2">
        <v>0</v>
      </c>
      <c r="H109" s="2">
        <v>0</v>
      </c>
      <c r="I109" s="2">
        <v>384220</v>
      </c>
      <c r="J109" s="2">
        <v>6089721</v>
      </c>
      <c r="K109" s="9">
        <v>3384158</v>
      </c>
      <c r="L109" s="2">
        <v>7618480</v>
      </c>
      <c r="M109" s="2">
        <v>116943</v>
      </c>
      <c r="N109" s="2">
        <v>0</v>
      </c>
      <c r="O109" s="2">
        <v>499045.12000000005</v>
      </c>
      <c r="P109" s="2">
        <v>0</v>
      </c>
      <c r="Q109" s="2">
        <v>0</v>
      </c>
      <c r="R109" s="2">
        <v>0</v>
      </c>
      <c r="S109" s="2">
        <v>0</v>
      </c>
      <c r="T109" s="2" t="s">
        <v>4</v>
      </c>
      <c r="U109" s="2">
        <f t="shared" si="14"/>
        <v>18595305.120000001</v>
      </c>
      <c r="V109" s="8">
        <f t="shared" si="15"/>
        <v>9.7695461246022326</v>
      </c>
      <c r="W109" s="2"/>
      <c r="X109" s="2">
        <v>139318256.59154996</v>
      </c>
      <c r="Y109" s="2">
        <v>190339498.7119436</v>
      </c>
      <c r="Z109" s="2">
        <v>51021242.120393634</v>
      </c>
      <c r="AA109" s="9">
        <v>4984543.7822968382</v>
      </c>
      <c r="AB109" s="2"/>
      <c r="AC109" s="112">
        <v>137.21086841143622</v>
      </c>
      <c r="AD109" s="8">
        <f t="shared" si="8"/>
        <v>133.04426818451088</v>
      </c>
      <c r="AE109" s="114">
        <f t="shared" si="9"/>
        <v>-4.1666002269253397</v>
      </c>
      <c r="AF109" s="2">
        <v>317.15999999999991</v>
      </c>
      <c r="AG109" s="2">
        <v>1</v>
      </c>
      <c r="AH109" s="115">
        <f t="shared" si="10"/>
        <v>133.04426818451088</v>
      </c>
      <c r="AI109" s="8"/>
      <c r="AJ109" s="8"/>
      <c r="AK109" s="107">
        <v>137.21086841143622</v>
      </c>
      <c r="AL109" s="108">
        <v>142.32925429695266</v>
      </c>
      <c r="AM109" s="108">
        <v>142.32925429695266</v>
      </c>
      <c r="AN109" s="108">
        <v>137.21086841143622</v>
      </c>
      <c r="AO109" s="108">
        <v>132.48691645829086</v>
      </c>
      <c r="AP109" s="108">
        <v>133.02914048260848</v>
      </c>
      <c r="AQ109" s="108">
        <v>133.04426818451088</v>
      </c>
      <c r="AR109" s="108"/>
      <c r="AS109" s="108"/>
      <c r="AT109" s="109">
        <f t="shared" si="12"/>
        <v>1.5127701902400759E-2</v>
      </c>
      <c r="AU109" s="108"/>
      <c r="AV109" s="93">
        <v>12.258764687353557</v>
      </c>
      <c r="AW109" s="94">
        <v>7.9175857029501504</v>
      </c>
      <c r="AX109" s="110">
        <f t="shared" si="13"/>
        <v>-4.3411789844034061</v>
      </c>
    </row>
    <row r="110" spans="1:50" ht="10" x14ac:dyDescent="0.2">
      <c r="A110" s="6">
        <v>101</v>
      </c>
      <c r="B110" s="5" t="s">
        <v>346</v>
      </c>
      <c r="C110" s="6">
        <v>1</v>
      </c>
      <c r="D110" s="10">
        <v>0</v>
      </c>
      <c r="E110" s="2">
        <v>18000</v>
      </c>
      <c r="F110" s="2">
        <v>0</v>
      </c>
      <c r="G110" s="2">
        <v>0</v>
      </c>
      <c r="H110" s="2">
        <v>0</v>
      </c>
      <c r="I110" s="2">
        <v>409880</v>
      </c>
      <c r="J110" s="2">
        <v>1412365</v>
      </c>
      <c r="K110" s="9">
        <v>1628840</v>
      </c>
      <c r="L110" s="2">
        <v>1907750</v>
      </c>
      <c r="M110" s="2">
        <v>35689</v>
      </c>
      <c r="N110" s="2">
        <v>0</v>
      </c>
      <c r="O110" s="2">
        <v>388087.56000000006</v>
      </c>
      <c r="P110" s="2">
        <v>0</v>
      </c>
      <c r="Q110" s="2">
        <v>0</v>
      </c>
      <c r="R110" s="2">
        <v>0</v>
      </c>
      <c r="S110" s="2">
        <v>0</v>
      </c>
      <c r="T110" s="2" t="s">
        <v>14</v>
      </c>
      <c r="U110" s="2">
        <f t="shared" si="14"/>
        <v>4655961.5600000005</v>
      </c>
      <c r="V110" s="8">
        <f t="shared" si="15"/>
        <v>5.582860435610729</v>
      </c>
      <c r="W110" s="2"/>
      <c r="X110" s="2">
        <v>62458712.611599997</v>
      </c>
      <c r="Y110" s="2">
        <v>83397419.901482239</v>
      </c>
      <c r="Z110" s="2">
        <v>20938707.289882243</v>
      </c>
      <c r="AA110" s="9">
        <v>1168978.8050151754</v>
      </c>
      <c r="AB110" s="2"/>
      <c r="AC110" s="112">
        <v>132.08341989253177</v>
      </c>
      <c r="AD110" s="8">
        <f t="shared" si="8"/>
        <v>131.65247514434901</v>
      </c>
      <c r="AE110" s="114">
        <f t="shared" si="9"/>
        <v>-0.4309447481827533</v>
      </c>
      <c r="AF110" s="2">
        <v>350.70000000000005</v>
      </c>
      <c r="AG110" s="2">
        <v>1</v>
      </c>
      <c r="AH110" s="115">
        <f t="shared" si="10"/>
        <v>131.65247514434901</v>
      </c>
      <c r="AI110" s="8"/>
      <c r="AJ110" s="8"/>
      <c r="AK110" s="107">
        <v>132.08341989253177</v>
      </c>
      <c r="AL110" s="108">
        <v>132.33946810449638</v>
      </c>
      <c r="AM110" s="108">
        <v>132.33946810449638</v>
      </c>
      <c r="AN110" s="108">
        <v>132.08341989253177</v>
      </c>
      <c r="AO110" s="108">
        <v>131.63694062439163</v>
      </c>
      <c r="AP110" s="108">
        <v>131.65247514434901</v>
      </c>
      <c r="AQ110" s="108">
        <v>131.65247514434901</v>
      </c>
      <c r="AR110" s="108"/>
      <c r="AS110" s="108"/>
      <c r="AT110" s="109">
        <f t="shared" si="12"/>
        <v>0</v>
      </c>
      <c r="AU110" s="108"/>
      <c r="AV110" s="93">
        <v>4.4997322490434088</v>
      </c>
      <c r="AW110" s="94">
        <v>3.6306611108426998</v>
      </c>
      <c r="AX110" s="110">
        <f t="shared" si="13"/>
        <v>-0.86907113820070903</v>
      </c>
    </row>
    <row r="111" spans="1:50" ht="10" x14ac:dyDescent="0.2">
      <c r="A111" s="6">
        <v>102</v>
      </c>
      <c r="B111" s="5" t="s">
        <v>345</v>
      </c>
      <c r="C111" s="6">
        <v>0</v>
      </c>
      <c r="D111" s="13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12">
        <v>0</v>
      </c>
      <c r="L111" s="7">
        <v>99358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2">
        <f t="shared" si="14"/>
        <v>0</v>
      </c>
      <c r="V111" s="11">
        <f t="shared" si="15"/>
        <v>0</v>
      </c>
      <c r="W111" s="7"/>
      <c r="X111" s="7">
        <v>1030120.6499999999</v>
      </c>
      <c r="Y111" s="7">
        <v>1311852</v>
      </c>
      <c r="Z111" s="2">
        <v>281731.35000000009</v>
      </c>
      <c r="AA111" s="12">
        <v>0</v>
      </c>
      <c r="AB111" s="2"/>
      <c r="AC111" s="112">
        <v>0</v>
      </c>
      <c r="AD111" s="8">
        <f t="shared" si="8"/>
        <v>0</v>
      </c>
      <c r="AE111" s="114">
        <f t="shared" si="9"/>
        <v>0</v>
      </c>
      <c r="AF111" s="2">
        <v>0</v>
      </c>
      <c r="AG111" s="2" t="s">
        <v>529</v>
      </c>
      <c r="AH111" s="115">
        <f t="shared" si="10"/>
        <v>0</v>
      </c>
      <c r="AI111" s="8"/>
      <c r="AJ111" s="8"/>
      <c r="AK111" s="107">
        <v>0</v>
      </c>
      <c r="AL111" s="108">
        <v>0</v>
      </c>
      <c r="AM111" s="108">
        <v>0</v>
      </c>
      <c r="AN111" s="108">
        <v>0</v>
      </c>
      <c r="AO111" s="108">
        <v>0</v>
      </c>
      <c r="AP111" s="108">
        <v>0</v>
      </c>
      <c r="AQ111" s="108">
        <v>0</v>
      </c>
      <c r="AR111" s="108"/>
      <c r="AS111" s="108"/>
      <c r="AT111" s="109">
        <f t="shared" si="12"/>
        <v>0</v>
      </c>
      <c r="AU111" s="108"/>
      <c r="AV111" s="93" t="s">
        <v>528</v>
      </c>
      <c r="AW111" s="94" t="s">
        <v>528</v>
      </c>
      <c r="AX111" s="110" t="str">
        <f t="shared" si="13"/>
        <v/>
      </c>
    </row>
    <row r="112" spans="1:50" ht="10" x14ac:dyDescent="0.2">
      <c r="A112" s="6">
        <v>103</v>
      </c>
      <c r="B112" s="5" t="s">
        <v>344</v>
      </c>
      <c r="C112" s="6">
        <v>1</v>
      </c>
      <c r="D112" s="10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710173</v>
      </c>
      <c r="K112" s="9">
        <v>331714</v>
      </c>
      <c r="L112" s="2">
        <v>380265</v>
      </c>
      <c r="M112" s="2">
        <v>4834</v>
      </c>
      <c r="N112" s="2">
        <v>217781</v>
      </c>
      <c r="O112" s="2">
        <v>27133.120000000003</v>
      </c>
      <c r="P112" s="2">
        <v>0</v>
      </c>
      <c r="Q112" s="2">
        <v>0</v>
      </c>
      <c r="R112" s="2">
        <v>0</v>
      </c>
      <c r="S112" s="2">
        <v>0</v>
      </c>
      <c r="T112" s="2" t="s">
        <v>14</v>
      </c>
      <c r="U112" s="2">
        <f t="shared" si="14"/>
        <v>1443741.12</v>
      </c>
      <c r="V112" s="8">
        <f t="shared" si="15"/>
        <v>4.2043216959280958</v>
      </c>
      <c r="W112" s="2"/>
      <c r="X112" s="2">
        <v>34029130.219999999</v>
      </c>
      <c r="Y112" s="2">
        <v>34339454.124033131</v>
      </c>
      <c r="Z112" s="2">
        <v>310323.9040331319</v>
      </c>
      <c r="AA112" s="9">
        <v>13047.015224916049</v>
      </c>
      <c r="AB112" s="2"/>
      <c r="AC112" s="112">
        <v>102.89780031040368</v>
      </c>
      <c r="AD112" s="8">
        <f t="shared" si="8"/>
        <v>100.8735953193229</v>
      </c>
      <c r="AE112" s="114">
        <f t="shared" si="9"/>
        <v>-2.0242049910807793</v>
      </c>
      <c r="AF112" s="2">
        <v>17.52</v>
      </c>
      <c r="AG112" s="2">
        <v>1</v>
      </c>
      <c r="AH112" s="115">
        <f t="shared" si="10"/>
        <v>100.8735953193229</v>
      </c>
      <c r="AI112" s="8"/>
      <c r="AJ112" s="8"/>
      <c r="AK112" s="107">
        <v>102.89780031040368</v>
      </c>
      <c r="AL112" s="108">
        <v>103.41092099161402</v>
      </c>
      <c r="AM112" s="108">
        <v>103.41092099161402</v>
      </c>
      <c r="AN112" s="108">
        <v>102.89780031040368</v>
      </c>
      <c r="AO112" s="108">
        <v>100.48122882582729</v>
      </c>
      <c r="AP112" s="108">
        <v>100.45477924701855</v>
      </c>
      <c r="AQ112" s="108">
        <v>100.8735953193229</v>
      </c>
      <c r="AR112" s="108"/>
      <c r="AS112" s="108"/>
      <c r="AT112" s="109">
        <f t="shared" si="12"/>
        <v>0.41881607230435236</v>
      </c>
      <c r="AU112" s="108"/>
      <c r="AV112" s="93">
        <v>10.796119600747311</v>
      </c>
      <c r="AW112" s="94">
        <v>8.0567687525259952</v>
      </c>
      <c r="AX112" s="110">
        <f t="shared" si="13"/>
        <v>-2.7393508482213154</v>
      </c>
    </row>
    <row r="113" spans="1:68" s="2" customFormat="1" ht="10" x14ac:dyDescent="0.2">
      <c r="A113" s="6">
        <v>104</v>
      </c>
      <c r="B113" s="5" t="s">
        <v>343</v>
      </c>
      <c r="C113" s="6">
        <v>0</v>
      </c>
      <c r="D113" s="10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9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f t="shared" si="14"/>
        <v>0</v>
      </c>
      <c r="V113" s="8">
        <f t="shared" si="15"/>
        <v>0</v>
      </c>
      <c r="X113" s="2">
        <v>0</v>
      </c>
      <c r="Y113" s="2">
        <v>0</v>
      </c>
      <c r="Z113" s="2">
        <v>0</v>
      </c>
      <c r="AA113" s="9">
        <v>0</v>
      </c>
      <c r="AC113" s="112">
        <v>0</v>
      </c>
      <c r="AD113" s="8">
        <f t="shared" si="8"/>
        <v>0</v>
      </c>
      <c r="AE113" s="114">
        <f t="shared" si="9"/>
        <v>0</v>
      </c>
      <c r="AF113" s="2">
        <v>0</v>
      </c>
      <c r="AG113" s="2" t="s">
        <v>529</v>
      </c>
      <c r="AH113" s="115">
        <f t="shared" si="10"/>
        <v>0</v>
      </c>
      <c r="AI113" s="8"/>
      <c r="AJ113" s="8"/>
      <c r="AK113" s="107">
        <v>0</v>
      </c>
      <c r="AL113" s="108">
        <v>0</v>
      </c>
      <c r="AM113" s="108">
        <v>0</v>
      </c>
      <c r="AN113" s="108">
        <v>0</v>
      </c>
      <c r="AO113" s="108">
        <v>0</v>
      </c>
      <c r="AP113" s="108">
        <v>0</v>
      </c>
      <c r="AQ113" s="108">
        <v>0</v>
      </c>
      <c r="AR113" s="108"/>
      <c r="AS113" s="108"/>
      <c r="AT113" s="109">
        <f t="shared" si="12"/>
        <v>0</v>
      </c>
      <c r="AU113" s="108"/>
      <c r="AV113" s="93" t="s">
        <v>528</v>
      </c>
      <c r="AW113" s="94" t="s">
        <v>528</v>
      </c>
      <c r="AX113" s="110" t="str">
        <f t="shared" si="13"/>
        <v/>
      </c>
    </row>
    <row r="114" spans="1:68" s="2" customFormat="1" ht="10" x14ac:dyDescent="0.2">
      <c r="A114" s="6">
        <v>105</v>
      </c>
      <c r="B114" s="5" t="s">
        <v>342</v>
      </c>
      <c r="C114" s="6">
        <v>1</v>
      </c>
      <c r="D114" s="10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437754</v>
      </c>
      <c r="K114" s="9">
        <v>472319</v>
      </c>
      <c r="L114" s="2">
        <v>536551</v>
      </c>
      <c r="M114" s="2">
        <v>6497</v>
      </c>
      <c r="N114" s="2">
        <v>95286</v>
      </c>
      <c r="O114" s="2">
        <v>2173.6400000000003</v>
      </c>
      <c r="P114" s="2">
        <v>0</v>
      </c>
      <c r="Q114" s="2">
        <v>0</v>
      </c>
      <c r="R114" s="2">
        <v>0</v>
      </c>
      <c r="S114" s="2">
        <v>0</v>
      </c>
      <c r="T114" s="2" t="s">
        <v>4</v>
      </c>
      <c r="U114" s="2">
        <f t="shared" si="14"/>
        <v>1550580.64</v>
      </c>
      <c r="V114" s="8">
        <f t="shared" si="15"/>
        <v>7.5118694687623488</v>
      </c>
      <c r="X114" s="2">
        <v>14264533.799999997</v>
      </c>
      <c r="Y114" s="2">
        <v>20641741</v>
      </c>
      <c r="Z114" s="2">
        <v>6377207.200000003</v>
      </c>
      <c r="AA114" s="9">
        <v>479047.48061651445</v>
      </c>
      <c r="AC114" s="112">
        <v>146.20584953156245</v>
      </c>
      <c r="AD114" s="8">
        <f t="shared" si="8"/>
        <v>141.34842261289668</v>
      </c>
      <c r="AE114" s="114">
        <f t="shared" si="9"/>
        <v>-4.8574269186657659</v>
      </c>
      <c r="AF114" s="2">
        <v>5</v>
      </c>
      <c r="AG114" s="2">
        <v>1</v>
      </c>
      <c r="AH114" s="115">
        <f t="shared" si="10"/>
        <v>141.34842261289668</v>
      </c>
      <c r="AI114" s="8"/>
      <c r="AJ114" s="8"/>
      <c r="AK114" s="107">
        <v>146.20584953156245</v>
      </c>
      <c r="AL114" s="108">
        <v>146.38894545370897</v>
      </c>
      <c r="AM114" s="108">
        <v>146.38894545370897</v>
      </c>
      <c r="AN114" s="108">
        <v>146.20584953156245</v>
      </c>
      <c r="AO114" s="108">
        <v>141.13837168723219</v>
      </c>
      <c r="AP114" s="108">
        <v>141.34842261289668</v>
      </c>
      <c r="AQ114" s="108">
        <v>141.34842261289668</v>
      </c>
      <c r="AR114" s="108"/>
      <c r="AS114" s="108"/>
      <c r="AT114" s="109">
        <f t="shared" si="12"/>
        <v>0</v>
      </c>
      <c r="AU114" s="108"/>
      <c r="AV114" s="93">
        <v>7.5066009891433803</v>
      </c>
      <c r="AW114" s="94">
        <v>3.7579268341110001</v>
      </c>
      <c r="AX114" s="110">
        <f t="shared" si="13"/>
        <v>-3.7486741550323801</v>
      </c>
    </row>
    <row r="115" spans="1:68" s="2" customFormat="1" ht="10" x14ac:dyDescent="0.2">
      <c r="A115" s="6">
        <v>106</v>
      </c>
      <c r="B115" s="5" t="s">
        <v>341</v>
      </c>
      <c r="C115" s="6">
        <v>0</v>
      </c>
      <c r="D115" s="10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9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f t="shared" si="14"/>
        <v>0</v>
      </c>
      <c r="V115" s="8">
        <f t="shared" si="15"/>
        <v>0</v>
      </c>
      <c r="X115" s="2">
        <v>0</v>
      </c>
      <c r="Y115" s="2">
        <v>0</v>
      </c>
      <c r="Z115" s="2">
        <v>0</v>
      </c>
      <c r="AA115" s="9">
        <v>0</v>
      </c>
      <c r="AC115" s="112">
        <v>0</v>
      </c>
      <c r="AD115" s="8">
        <f t="shared" si="8"/>
        <v>0</v>
      </c>
      <c r="AE115" s="114">
        <f t="shared" si="9"/>
        <v>0</v>
      </c>
      <c r="AF115" s="2">
        <v>0</v>
      </c>
      <c r="AG115" s="2" t="s">
        <v>529</v>
      </c>
      <c r="AH115" s="115">
        <f t="shared" si="10"/>
        <v>0</v>
      </c>
      <c r="AI115" s="8"/>
      <c r="AJ115" s="8"/>
      <c r="AK115" s="107">
        <v>0</v>
      </c>
      <c r="AL115" s="108">
        <v>0</v>
      </c>
      <c r="AM115" s="108">
        <v>0</v>
      </c>
      <c r="AN115" s="108">
        <v>0</v>
      </c>
      <c r="AO115" s="108">
        <v>0</v>
      </c>
      <c r="AP115" s="108">
        <v>0</v>
      </c>
      <c r="AQ115" s="108">
        <v>0</v>
      </c>
      <c r="AR115" s="108"/>
      <c r="AS115" s="108"/>
      <c r="AT115" s="109">
        <f t="shared" si="12"/>
        <v>0</v>
      </c>
      <c r="AU115" s="108"/>
      <c r="AV115" s="93" t="s">
        <v>528</v>
      </c>
      <c r="AW115" s="94" t="s">
        <v>528</v>
      </c>
      <c r="AX115" s="110" t="str">
        <f t="shared" si="13"/>
        <v/>
      </c>
    </row>
    <row r="116" spans="1:68" s="2" customFormat="1" ht="10" x14ac:dyDescent="0.2">
      <c r="A116" s="6">
        <v>107</v>
      </c>
      <c r="B116" s="5" t="s">
        <v>340</v>
      </c>
      <c r="C116" s="6">
        <v>1</v>
      </c>
      <c r="D116" s="10">
        <v>742000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1432365</v>
      </c>
      <c r="K116" s="9">
        <v>0</v>
      </c>
      <c r="L116" s="2">
        <v>2269100</v>
      </c>
      <c r="M116" s="2">
        <v>18121</v>
      </c>
      <c r="N116" s="2">
        <v>860251</v>
      </c>
      <c r="O116" s="2">
        <v>1103.97</v>
      </c>
      <c r="P116" s="2">
        <v>0</v>
      </c>
      <c r="Q116" s="2">
        <v>0</v>
      </c>
      <c r="R116" s="2">
        <v>0</v>
      </c>
      <c r="S116" s="2">
        <v>0</v>
      </c>
      <c r="T116" s="2" t="s">
        <v>4</v>
      </c>
      <c r="U116" s="2">
        <f t="shared" si="14"/>
        <v>5322940.97</v>
      </c>
      <c r="V116" s="8">
        <f t="shared" si="15"/>
        <v>9.1716400930483886</v>
      </c>
      <c r="X116" s="2">
        <v>43648880.139679991</v>
      </c>
      <c r="Y116" s="2">
        <v>58036958.668215767</v>
      </c>
      <c r="Z116" s="2">
        <v>14388078.528535776</v>
      </c>
      <c r="AA116" s="9">
        <v>1319622.7789424739</v>
      </c>
      <c r="AC116" s="112">
        <v>137.44431467986698</v>
      </c>
      <c r="AD116" s="8">
        <f t="shared" si="8"/>
        <v>129.93995655277564</v>
      </c>
      <c r="AE116" s="114">
        <f t="shared" si="9"/>
        <v>-7.5043581270913364</v>
      </c>
      <c r="AF116" s="2">
        <v>1.5</v>
      </c>
      <c r="AG116" s="2">
        <v>1</v>
      </c>
      <c r="AH116" s="115">
        <f t="shared" si="10"/>
        <v>129.93995655277564</v>
      </c>
      <c r="AI116" s="8"/>
      <c r="AJ116" s="8"/>
      <c r="AK116" s="107">
        <v>137.44431467986698</v>
      </c>
      <c r="AL116" s="108">
        <v>142.25486742573929</v>
      </c>
      <c r="AM116" s="108">
        <v>142.25486742573929</v>
      </c>
      <c r="AN116" s="108">
        <v>137.44431467986698</v>
      </c>
      <c r="AO116" s="108">
        <v>129.90268216010153</v>
      </c>
      <c r="AP116" s="108">
        <v>129.93995015384016</v>
      </c>
      <c r="AQ116" s="108">
        <v>129.93995655277564</v>
      </c>
      <c r="AR116" s="108"/>
      <c r="AS116" s="108"/>
      <c r="AT116" s="109">
        <f t="shared" si="12"/>
        <v>6.3989354828208889E-6</v>
      </c>
      <c r="AU116" s="108"/>
      <c r="AV116" s="93">
        <v>10.945367547775184</v>
      </c>
      <c r="AW116" s="94">
        <v>4.1427352294760214</v>
      </c>
      <c r="AX116" s="110">
        <f t="shared" si="13"/>
        <v>-6.802632318299163</v>
      </c>
    </row>
    <row r="117" spans="1:68" s="2" customFormat="1" ht="10" x14ac:dyDescent="0.2">
      <c r="A117" s="6">
        <v>108</v>
      </c>
      <c r="B117" s="5" t="s">
        <v>339</v>
      </c>
      <c r="C117" s="6">
        <v>0</v>
      </c>
      <c r="D117" s="10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9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f t="shared" si="14"/>
        <v>0</v>
      </c>
      <c r="V117" s="8">
        <f t="shared" si="15"/>
        <v>0</v>
      </c>
      <c r="X117" s="2">
        <v>125581.68000000001</v>
      </c>
      <c r="Y117" s="2">
        <v>215179</v>
      </c>
      <c r="Z117" s="2">
        <v>89597.319999999992</v>
      </c>
      <c r="AA117" s="9">
        <v>0</v>
      </c>
      <c r="AC117" s="112">
        <v>0</v>
      </c>
      <c r="AD117" s="8">
        <f t="shared" si="8"/>
        <v>0</v>
      </c>
      <c r="AE117" s="114">
        <f t="shared" si="9"/>
        <v>0</v>
      </c>
      <c r="AF117" s="2">
        <v>0</v>
      </c>
      <c r="AG117" s="2" t="s">
        <v>529</v>
      </c>
      <c r="AH117" s="115">
        <f t="shared" si="10"/>
        <v>0</v>
      </c>
      <c r="AI117" s="8"/>
      <c r="AJ117" s="8"/>
      <c r="AK117" s="107">
        <v>0</v>
      </c>
      <c r="AL117" s="108">
        <v>0</v>
      </c>
      <c r="AM117" s="108">
        <v>0</v>
      </c>
      <c r="AN117" s="108">
        <v>0</v>
      </c>
      <c r="AO117" s="108">
        <v>0</v>
      </c>
      <c r="AP117" s="108">
        <v>0</v>
      </c>
      <c r="AQ117" s="108">
        <v>0</v>
      </c>
      <c r="AR117" s="108"/>
      <c r="AS117" s="108"/>
      <c r="AT117" s="109">
        <f t="shared" si="12"/>
        <v>0</v>
      </c>
      <c r="AU117" s="108"/>
      <c r="AV117" s="93" t="s">
        <v>528</v>
      </c>
      <c r="AW117" s="94" t="s">
        <v>528</v>
      </c>
      <c r="AX117" s="110" t="str">
        <f t="shared" si="13"/>
        <v/>
      </c>
    </row>
    <row r="118" spans="1:68" s="2" customFormat="1" ht="10" x14ac:dyDescent="0.2">
      <c r="A118" s="6">
        <v>109</v>
      </c>
      <c r="B118" s="5" t="s">
        <v>338</v>
      </c>
      <c r="C118" s="6">
        <v>0</v>
      </c>
      <c r="D118" s="10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9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f t="shared" si="14"/>
        <v>0</v>
      </c>
      <c r="V118" s="8">
        <f t="shared" si="15"/>
        <v>0</v>
      </c>
      <c r="X118" s="2">
        <v>8618.84</v>
      </c>
      <c r="Y118" s="2">
        <v>148095</v>
      </c>
      <c r="Z118" s="2">
        <v>139476.16</v>
      </c>
      <c r="AA118" s="9">
        <v>0</v>
      </c>
      <c r="AC118" s="112">
        <v>0</v>
      </c>
      <c r="AD118" s="8">
        <f t="shared" si="8"/>
        <v>0</v>
      </c>
      <c r="AE118" s="114">
        <f t="shared" si="9"/>
        <v>0</v>
      </c>
      <c r="AF118" s="2">
        <v>0</v>
      </c>
      <c r="AG118" s="2" t="s">
        <v>529</v>
      </c>
      <c r="AH118" s="115">
        <f t="shared" si="10"/>
        <v>0</v>
      </c>
      <c r="AI118" s="8"/>
      <c r="AJ118" s="8"/>
      <c r="AK118" s="107">
        <v>0</v>
      </c>
      <c r="AL118" s="108">
        <v>0</v>
      </c>
      <c r="AM118" s="108">
        <v>0</v>
      </c>
      <c r="AN118" s="108">
        <v>0</v>
      </c>
      <c r="AO118" s="108">
        <v>0</v>
      </c>
      <c r="AP118" s="108">
        <v>0</v>
      </c>
      <c r="AQ118" s="108">
        <v>0</v>
      </c>
      <c r="AR118" s="108"/>
      <c r="AS118" s="108"/>
      <c r="AT118" s="109">
        <f t="shared" si="12"/>
        <v>0</v>
      </c>
      <c r="AU118" s="108"/>
      <c r="AV118" s="93" t="s">
        <v>528</v>
      </c>
      <c r="AW118" s="94" t="s">
        <v>528</v>
      </c>
      <c r="AX118" s="110" t="str">
        <f t="shared" si="13"/>
        <v/>
      </c>
    </row>
    <row r="119" spans="1:68" s="2" customFormat="1" ht="10" x14ac:dyDescent="0.2">
      <c r="A119" s="6">
        <v>110</v>
      </c>
      <c r="B119" s="5" t="s">
        <v>337</v>
      </c>
      <c r="C119" s="6">
        <v>1</v>
      </c>
      <c r="D119" s="10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895556</v>
      </c>
      <c r="K119" s="9">
        <v>435694</v>
      </c>
      <c r="L119" s="2">
        <v>934166</v>
      </c>
      <c r="M119" s="2">
        <v>15162</v>
      </c>
      <c r="N119" s="2">
        <v>15528</v>
      </c>
      <c r="O119" s="2">
        <v>10536.750000000002</v>
      </c>
      <c r="P119" s="2">
        <v>0</v>
      </c>
      <c r="Q119" s="2">
        <v>0</v>
      </c>
      <c r="R119" s="2">
        <v>0</v>
      </c>
      <c r="S119" s="2">
        <v>0</v>
      </c>
      <c r="T119" s="2" t="s">
        <v>14</v>
      </c>
      <c r="U119" s="2">
        <f t="shared" si="14"/>
        <v>1746143.15</v>
      </c>
      <c r="V119" s="8">
        <f t="shared" si="15"/>
        <v>3.6611956456106425</v>
      </c>
      <c r="X119" s="2">
        <v>36001737.560000002</v>
      </c>
      <c r="Y119" s="2">
        <v>47693248.846000001</v>
      </c>
      <c r="Z119" s="2">
        <v>11691511.285999998</v>
      </c>
      <c r="AA119" s="9">
        <v>428049.10210910876</v>
      </c>
      <c r="AC119" s="112">
        <v>131.20094982474154</v>
      </c>
      <c r="AD119" s="8">
        <f t="shared" si="8"/>
        <v>131.28588492463552</v>
      </c>
      <c r="AE119" s="114">
        <f t="shared" si="9"/>
        <v>8.4935099893982624E-2</v>
      </c>
      <c r="AF119" s="2">
        <v>10</v>
      </c>
      <c r="AG119" s="2">
        <v>1</v>
      </c>
      <c r="AH119" s="115">
        <f t="shared" si="10"/>
        <v>131.28588492463552</v>
      </c>
      <c r="AI119" s="8"/>
      <c r="AJ119" s="8"/>
      <c r="AK119" s="107">
        <v>131.20094982474154</v>
      </c>
      <c r="AL119" s="108">
        <v>124.35698497437826</v>
      </c>
      <c r="AM119" s="108">
        <v>124.35698497437826</v>
      </c>
      <c r="AN119" s="108">
        <v>131.20094982474154</v>
      </c>
      <c r="AO119" s="108">
        <v>131.15437529744767</v>
      </c>
      <c r="AP119" s="108">
        <v>131.28538796309707</v>
      </c>
      <c r="AQ119" s="108">
        <v>131.28588492463552</v>
      </c>
      <c r="AR119" s="108"/>
      <c r="AS119" s="108"/>
      <c r="AT119" s="109">
        <f t="shared" si="12"/>
        <v>4.9696153845957269E-4</v>
      </c>
      <c r="AU119" s="108"/>
      <c r="AV119" s="93">
        <v>8.7216874149984616</v>
      </c>
      <c r="AW119" s="94">
        <v>8.755092173731267</v>
      </c>
      <c r="AX119" s="110">
        <f t="shared" si="13"/>
        <v>3.3404758732805462E-2</v>
      </c>
    </row>
    <row r="120" spans="1:68" s="2" customFormat="1" ht="10" x14ac:dyDescent="0.2">
      <c r="A120" s="6">
        <v>111</v>
      </c>
      <c r="B120" s="5" t="s">
        <v>336</v>
      </c>
      <c r="C120" s="6">
        <v>1</v>
      </c>
      <c r="D120" s="10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65000</v>
      </c>
      <c r="K120" s="9">
        <v>0</v>
      </c>
      <c r="L120" s="2">
        <v>0</v>
      </c>
      <c r="M120" s="2">
        <v>2275</v>
      </c>
      <c r="N120" s="2">
        <v>24770</v>
      </c>
      <c r="O120" s="2">
        <v>26034.750000000004</v>
      </c>
      <c r="P120" s="2">
        <v>0</v>
      </c>
      <c r="Q120" s="2">
        <v>0</v>
      </c>
      <c r="R120" s="2">
        <v>0</v>
      </c>
      <c r="S120" s="2">
        <v>0</v>
      </c>
      <c r="T120" s="2" t="s">
        <v>14</v>
      </c>
      <c r="U120" s="2">
        <f t="shared" si="14"/>
        <v>118079.75</v>
      </c>
      <c r="V120" s="8">
        <f t="shared" si="15"/>
        <v>1.1008926602000757</v>
      </c>
      <c r="X120" s="2">
        <v>8631463.3900000025</v>
      </c>
      <c r="Y120" s="2">
        <v>10725818.6259994</v>
      </c>
      <c r="Z120" s="2">
        <v>2094355.2359993979</v>
      </c>
      <c r="AA120" s="9">
        <v>23056.603071633344</v>
      </c>
      <c r="AC120" s="112">
        <v>123.24138041031472</v>
      </c>
      <c r="AD120" s="8">
        <f t="shared" si="8"/>
        <v>123.99707372132831</v>
      </c>
      <c r="AE120" s="114">
        <f t="shared" si="9"/>
        <v>0.75569331101358728</v>
      </c>
      <c r="AF120" s="2">
        <v>23.809999999999995</v>
      </c>
      <c r="AG120" s="2">
        <v>1</v>
      </c>
      <c r="AH120" s="115">
        <f t="shared" si="10"/>
        <v>123.99707372132831</v>
      </c>
      <c r="AI120" s="8"/>
      <c r="AJ120" s="8"/>
      <c r="AK120" s="107">
        <v>123.24138041031472</v>
      </c>
      <c r="AL120" s="108">
        <v>124.42089164093014</v>
      </c>
      <c r="AM120" s="108">
        <v>124.42089164093014</v>
      </c>
      <c r="AN120" s="108">
        <v>123.24138041031472</v>
      </c>
      <c r="AO120" s="108">
        <v>123.99680242678322</v>
      </c>
      <c r="AP120" s="108">
        <v>123.99707372132831</v>
      </c>
      <c r="AQ120" s="108">
        <v>123.99707372132831</v>
      </c>
      <c r="AR120" s="108"/>
      <c r="AS120" s="108"/>
      <c r="AT120" s="109">
        <f t="shared" si="12"/>
        <v>0</v>
      </c>
      <c r="AU120" s="108"/>
      <c r="AV120" s="93">
        <v>4.0784169126578513</v>
      </c>
      <c r="AW120" s="94">
        <v>4.7691575244884943</v>
      </c>
      <c r="AX120" s="110">
        <f t="shared" si="13"/>
        <v>0.69074061183064295</v>
      </c>
    </row>
    <row r="121" spans="1:68" s="7" customFormat="1" ht="10" x14ac:dyDescent="0.2">
      <c r="A121" s="6">
        <v>112</v>
      </c>
      <c r="B121" s="5" t="s">
        <v>335</v>
      </c>
      <c r="C121" s="6">
        <v>0</v>
      </c>
      <c r="D121" s="13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12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2">
        <f t="shared" si="14"/>
        <v>0</v>
      </c>
      <c r="V121" s="11">
        <f t="shared" si="15"/>
        <v>0</v>
      </c>
      <c r="X121" s="7">
        <v>0</v>
      </c>
      <c r="Y121" s="7">
        <v>0</v>
      </c>
      <c r="Z121" s="2">
        <v>0</v>
      </c>
      <c r="AA121" s="12">
        <v>0</v>
      </c>
      <c r="AC121" s="116">
        <v>0</v>
      </c>
      <c r="AD121" s="11">
        <f t="shared" si="8"/>
        <v>0</v>
      </c>
      <c r="AE121" s="117">
        <f t="shared" si="9"/>
        <v>0</v>
      </c>
      <c r="AF121" s="7">
        <v>0</v>
      </c>
      <c r="AG121" s="2" t="s">
        <v>529</v>
      </c>
      <c r="AH121" s="118">
        <f t="shared" si="10"/>
        <v>0</v>
      </c>
      <c r="AI121" s="11"/>
      <c r="AJ121" s="11"/>
      <c r="AK121" s="107">
        <v>0</v>
      </c>
      <c r="AL121" s="108">
        <v>0</v>
      </c>
      <c r="AM121" s="108">
        <v>0</v>
      </c>
      <c r="AN121" s="108">
        <v>0</v>
      </c>
      <c r="AO121" s="108">
        <v>0</v>
      </c>
      <c r="AP121" s="108">
        <v>0</v>
      </c>
      <c r="AQ121" s="108">
        <v>0</v>
      </c>
      <c r="AR121" s="108"/>
      <c r="AS121" s="108"/>
      <c r="AT121" s="109">
        <f t="shared" si="12"/>
        <v>0</v>
      </c>
      <c r="AU121" s="108"/>
      <c r="AV121" s="93" t="s">
        <v>528</v>
      </c>
      <c r="AW121" s="94" t="s">
        <v>528</v>
      </c>
      <c r="AX121" s="110" t="str">
        <f t="shared" si="13"/>
        <v/>
      </c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</row>
    <row r="122" spans="1:68" s="2" customFormat="1" ht="10" x14ac:dyDescent="0.2">
      <c r="A122" s="6">
        <v>113</v>
      </c>
      <c r="B122" s="5" t="s">
        <v>334</v>
      </c>
      <c r="C122" s="6">
        <v>0</v>
      </c>
      <c r="D122" s="10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9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f t="shared" si="14"/>
        <v>0</v>
      </c>
      <c r="V122" s="8">
        <f t="shared" si="15"/>
        <v>0</v>
      </c>
      <c r="X122" s="2">
        <v>0</v>
      </c>
      <c r="Y122" s="2">
        <v>0</v>
      </c>
      <c r="Z122" s="2">
        <v>0</v>
      </c>
      <c r="AA122" s="9">
        <v>0</v>
      </c>
      <c r="AC122" s="112">
        <v>0</v>
      </c>
      <c r="AD122" s="8">
        <f t="shared" si="8"/>
        <v>0</v>
      </c>
      <c r="AE122" s="114">
        <f t="shared" si="9"/>
        <v>0</v>
      </c>
      <c r="AF122" s="2">
        <v>0</v>
      </c>
      <c r="AG122" s="2" t="s">
        <v>529</v>
      </c>
      <c r="AH122" s="115">
        <f t="shared" si="10"/>
        <v>0</v>
      </c>
      <c r="AI122" s="8"/>
      <c r="AJ122" s="8"/>
      <c r="AK122" s="107">
        <v>0</v>
      </c>
      <c r="AL122" s="108">
        <v>0</v>
      </c>
      <c r="AM122" s="108">
        <v>0</v>
      </c>
      <c r="AN122" s="108">
        <v>0</v>
      </c>
      <c r="AO122" s="108">
        <v>0</v>
      </c>
      <c r="AP122" s="108">
        <v>0</v>
      </c>
      <c r="AQ122" s="108">
        <v>0</v>
      </c>
      <c r="AR122" s="108"/>
      <c r="AS122" s="108"/>
      <c r="AT122" s="109">
        <f t="shared" si="12"/>
        <v>0</v>
      </c>
      <c r="AU122" s="108"/>
      <c r="AV122" s="93" t="s">
        <v>528</v>
      </c>
      <c r="AW122" s="94" t="s">
        <v>528</v>
      </c>
      <c r="AX122" s="110" t="str">
        <f t="shared" si="13"/>
        <v/>
      </c>
    </row>
    <row r="123" spans="1:68" s="2" customFormat="1" ht="10" x14ac:dyDescent="0.2">
      <c r="A123" s="6">
        <v>114</v>
      </c>
      <c r="B123" s="5" t="s">
        <v>333</v>
      </c>
      <c r="C123" s="6">
        <v>1</v>
      </c>
      <c r="D123" s="10">
        <v>0</v>
      </c>
      <c r="E123" s="2">
        <v>154677</v>
      </c>
      <c r="F123" s="2">
        <v>0</v>
      </c>
      <c r="G123" s="2">
        <v>0</v>
      </c>
      <c r="H123" s="2">
        <v>0</v>
      </c>
      <c r="I123" s="2">
        <v>0</v>
      </c>
      <c r="J123" s="2">
        <v>813249</v>
      </c>
      <c r="K123" s="9">
        <v>262181</v>
      </c>
      <c r="L123" s="2">
        <v>1306931</v>
      </c>
      <c r="M123" s="2">
        <v>875</v>
      </c>
      <c r="N123" s="2">
        <v>1051791</v>
      </c>
      <c r="O123" s="2">
        <v>117804.05000000002</v>
      </c>
      <c r="P123" s="2">
        <v>0</v>
      </c>
      <c r="Q123" s="2">
        <v>0</v>
      </c>
      <c r="R123" s="2">
        <v>0</v>
      </c>
      <c r="S123" s="2">
        <v>0</v>
      </c>
      <c r="T123" s="2" t="s">
        <v>4</v>
      </c>
      <c r="U123" s="2">
        <f t="shared" si="14"/>
        <v>3707508.05</v>
      </c>
      <c r="V123" s="8">
        <f t="shared" si="15"/>
        <v>11.883157851014037</v>
      </c>
      <c r="X123" s="2">
        <v>26326536.470000003</v>
      </c>
      <c r="Y123" s="2">
        <v>31199686.955968723</v>
      </c>
      <c r="Z123" s="2">
        <v>4873150.4859687202</v>
      </c>
      <c r="AA123" s="9">
        <v>579084.16456512071</v>
      </c>
      <c r="AC123" s="112">
        <v>119.32688805257089</v>
      </c>
      <c r="AD123" s="8">
        <f t="shared" si="8"/>
        <v>116.31079092495452</v>
      </c>
      <c r="AE123" s="114">
        <f t="shared" si="9"/>
        <v>-3.0160971276163764</v>
      </c>
      <c r="AF123" s="2">
        <v>110.59</v>
      </c>
      <c r="AG123" s="2">
        <v>1</v>
      </c>
      <c r="AH123" s="115">
        <f t="shared" si="10"/>
        <v>116.31079092495452</v>
      </c>
      <c r="AI123" s="8"/>
      <c r="AJ123" s="8"/>
      <c r="AK123" s="107">
        <v>119.32688805257089</v>
      </c>
      <c r="AL123" s="108">
        <v>124.71177837618785</v>
      </c>
      <c r="AM123" s="108">
        <v>124.71177837618785</v>
      </c>
      <c r="AN123" s="108">
        <v>119.32688805257089</v>
      </c>
      <c r="AO123" s="108">
        <v>116.31016907727951</v>
      </c>
      <c r="AP123" s="108">
        <v>116.31079092495452</v>
      </c>
      <c r="AQ123" s="108">
        <v>116.31079092495452</v>
      </c>
      <c r="AR123" s="108"/>
      <c r="AS123" s="108"/>
      <c r="AT123" s="109">
        <f t="shared" si="12"/>
        <v>0</v>
      </c>
      <c r="AU123" s="108"/>
      <c r="AV123" s="93">
        <v>10.378846900883268</v>
      </c>
      <c r="AW123" s="94">
        <v>7.7276418782193765</v>
      </c>
      <c r="AX123" s="110">
        <f t="shared" si="13"/>
        <v>-2.6512050226638912</v>
      </c>
    </row>
    <row r="124" spans="1:68" s="2" customFormat="1" ht="10" x14ac:dyDescent="0.2">
      <c r="A124" s="6">
        <v>115</v>
      </c>
      <c r="B124" s="5" t="s">
        <v>332</v>
      </c>
      <c r="C124" s="6">
        <v>0</v>
      </c>
      <c r="D124" s="10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9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f t="shared" si="14"/>
        <v>0</v>
      </c>
      <c r="V124" s="8">
        <f t="shared" si="15"/>
        <v>0</v>
      </c>
      <c r="X124" s="2">
        <v>0</v>
      </c>
      <c r="Y124" s="2">
        <v>0</v>
      </c>
      <c r="Z124" s="2">
        <v>0</v>
      </c>
      <c r="AA124" s="9">
        <v>0</v>
      </c>
      <c r="AC124" s="112">
        <v>0</v>
      </c>
      <c r="AD124" s="8">
        <f t="shared" si="8"/>
        <v>0</v>
      </c>
      <c r="AE124" s="114">
        <f t="shared" si="9"/>
        <v>0</v>
      </c>
      <c r="AF124" s="2">
        <v>0</v>
      </c>
      <c r="AG124" s="2" t="s">
        <v>529</v>
      </c>
      <c r="AH124" s="115">
        <f t="shared" si="10"/>
        <v>0</v>
      </c>
      <c r="AI124" s="8"/>
      <c r="AJ124" s="8"/>
      <c r="AK124" s="107">
        <v>0</v>
      </c>
      <c r="AL124" s="108">
        <v>0</v>
      </c>
      <c r="AM124" s="108">
        <v>0</v>
      </c>
      <c r="AN124" s="108">
        <v>0</v>
      </c>
      <c r="AO124" s="108">
        <v>0</v>
      </c>
      <c r="AP124" s="108">
        <v>0</v>
      </c>
      <c r="AQ124" s="108">
        <v>0</v>
      </c>
      <c r="AR124" s="108"/>
      <c r="AS124" s="108"/>
      <c r="AT124" s="109">
        <f t="shared" si="12"/>
        <v>0</v>
      </c>
      <c r="AU124" s="108"/>
      <c r="AV124" s="93" t="s">
        <v>528</v>
      </c>
      <c r="AW124" s="94" t="s">
        <v>528</v>
      </c>
      <c r="AX124" s="110" t="str">
        <f t="shared" si="13"/>
        <v/>
      </c>
    </row>
    <row r="125" spans="1:68" s="2" customFormat="1" ht="10" x14ac:dyDescent="0.2">
      <c r="A125" s="6">
        <v>116</v>
      </c>
      <c r="B125" s="5" t="s">
        <v>331</v>
      </c>
      <c r="C125" s="6">
        <v>0</v>
      </c>
      <c r="D125" s="10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9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f t="shared" si="14"/>
        <v>0</v>
      </c>
      <c r="V125" s="8">
        <f t="shared" si="15"/>
        <v>0</v>
      </c>
      <c r="X125" s="2">
        <v>125581.68000000001</v>
      </c>
      <c r="Y125" s="2">
        <v>166336.6</v>
      </c>
      <c r="Z125" s="2">
        <v>40754.92</v>
      </c>
      <c r="AA125" s="9">
        <v>0</v>
      </c>
      <c r="AC125" s="112">
        <v>0</v>
      </c>
      <c r="AD125" s="8">
        <f t="shared" si="8"/>
        <v>0</v>
      </c>
      <c r="AE125" s="114">
        <f t="shared" si="9"/>
        <v>0</v>
      </c>
      <c r="AF125" s="2">
        <v>0</v>
      </c>
      <c r="AG125" s="2" t="s">
        <v>529</v>
      </c>
      <c r="AH125" s="115">
        <f t="shared" si="10"/>
        <v>0</v>
      </c>
      <c r="AI125" s="8"/>
      <c r="AJ125" s="8"/>
      <c r="AK125" s="107">
        <v>0</v>
      </c>
      <c r="AL125" s="108">
        <v>0</v>
      </c>
      <c r="AM125" s="108">
        <v>0</v>
      </c>
      <c r="AN125" s="108">
        <v>0</v>
      </c>
      <c r="AO125" s="108">
        <v>0</v>
      </c>
      <c r="AP125" s="108">
        <v>0</v>
      </c>
      <c r="AQ125" s="108">
        <v>0</v>
      </c>
      <c r="AR125" s="108"/>
      <c r="AS125" s="108"/>
      <c r="AT125" s="109">
        <f t="shared" si="12"/>
        <v>0</v>
      </c>
      <c r="AU125" s="108"/>
      <c r="AV125" s="93" t="s">
        <v>528</v>
      </c>
      <c r="AW125" s="94" t="s">
        <v>528</v>
      </c>
      <c r="AX125" s="110" t="str">
        <f t="shared" si="13"/>
        <v/>
      </c>
    </row>
    <row r="126" spans="1:68" s="2" customFormat="1" ht="10" x14ac:dyDescent="0.2">
      <c r="A126" s="6">
        <v>117</v>
      </c>
      <c r="B126" s="5" t="s">
        <v>330</v>
      </c>
      <c r="C126" s="6">
        <v>1</v>
      </c>
      <c r="D126" s="10">
        <v>0</v>
      </c>
      <c r="E126" s="2">
        <v>119481.58</v>
      </c>
      <c r="F126" s="2">
        <v>0</v>
      </c>
      <c r="G126" s="2">
        <v>0</v>
      </c>
      <c r="H126" s="2">
        <v>0</v>
      </c>
      <c r="I126" s="2">
        <v>0</v>
      </c>
      <c r="J126" s="2">
        <v>5157.79</v>
      </c>
      <c r="K126" s="9">
        <v>55998</v>
      </c>
      <c r="L126" s="2">
        <v>263783</v>
      </c>
      <c r="M126" s="2">
        <v>0</v>
      </c>
      <c r="N126" s="2">
        <v>129389</v>
      </c>
      <c r="O126" s="2">
        <v>54240.83</v>
      </c>
      <c r="P126" s="2">
        <v>0</v>
      </c>
      <c r="Q126" s="2">
        <v>0</v>
      </c>
      <c r="R126" s="2">
        <v>0</v>
      </c>
      <c r="S126" s="2">
        <v>0</v>
      </c>
      <c r="T126" s="2" t="s">
        <v>14</v>
      </c>
      <c r="U126" s="2">
        <f t="shared" si="14"/>
        <v>469780.39999999997</v>
      </c>
      <c r="V126" s="8">
        <f t="shared" si="15"/>
        <v>5.0158162245142117</v>
      </c>
      <c r="X126" s="2">
        <v>6025430.8700000001</v>
      </c>
      <c r="Y126" s="2">
        <v>9365981.1080000009</v>
      </c>
      <c r="Z126" s="2">
        <v>3340550.2380000008</v>
      </c>
      <c r="AA126" s="9">
        <v>167555.86082565217</v>
      </c>
      <c r="AC126" s="112">
        <v>148.54092402400161</v>
      </c>
      <c r="AD126" s="8">
        <f t="shared" si="8"/>
        <v>152.66004117601548</v>
      </c>
      <c r="AE126" s="114">
        <f t="shared" si="9"/>
        <v>4.119117152013871</v>
      </c>
      <c r="AF126" s="2">
        <v>45.43</v>
      </c>
      <c r="AG126" s="2">
        <v>1</v>
      </c>
      <c r="AH126" s="115">
        <f t="shared" si="10"/>
        <v>152.66004117601548</v>
      </c>
      <c r="AI126" s="8"/>
      <c r="AJ126" s="8"/>
      <c r="AK126" s="107">
        <v>148.54092402400161</v>
      </c>
      <c r="AL126" s="108">
        <v>150.95192240097248</v>
      </c>
      <c r="AM126" s="108">
        <v>150.95192240097248</v>
      </c>
      <c r="AN126" s="108">
        <v>148.54092402400161</v>
      </c>
      <c r="AO126" s="108">
        <v>152.28007328909948</v>
      </c>
      <c r="AP126" s="108">
        <v>152.66004117601548</v>
      </c>
      <c r="AQ126" s="108">
        <v>152.66004117601548</v>
      </c>
      <c r="AR126" s="108"/>
      <c r="AS126" s="108"/>
      <c r="AT126" s="109">
        <f t="shared" si="12"/>
        <v>0</v>
      </c>
      <c r="AU126" s="108"/>
      <c r="AV126" s="93">
        <v>2.8691514614141505</v>
      </c>
      <c r="AW126" s="94">
        <v>5.0919126263399797</v>
      </c>
      <c r="AX126" s="110">
        <f t="shared" si="13"/>
        <v>2.2227611649258292</v>
      </c>
    </row>
    <row r="127" spans="1:68" s="2" customFormat="1" ht="10" x14ac:dyDescent="0.2">
      <c r="A127" s="6">
        <v>118</v>
      </c>
      <c r="B127" s="5" t="s">
        <v>329</v>
      </c>
      <c r="C127" s="6">
        <v>1</v>
      </c>
      <c r="D127" s="10">
        <v>0</v>
      </c>
      <c r="E127" s="2">
        <v>2092389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9">
        <v>0</v>
      </c>
      <c r="L127" s="2">
        <v>134688</v>
      </c>
      <c r="M127" s="2">
        <v>0</v>
      </c>
      <c r="N127" s="2">
        <v>0</v>
      </c>
      <c r="O127" s="2">
        <v>3319.3300000000004</v>
      </c>
      <c r="P127" s="2">
        <v>0</v>
      </c>
      <c r="Q127" s="2">
        <v>0</v>
      </c>
      <c r="R127" s="2">
        <v>0</v>
      </c>
      <c r="S127" s="2">
        <v>0</v>
      </c>
      <c r="T127" s="2" t="s">
        <v>4</v>
      </c>
      <c r="U127" s="2">
        <f t="shared" si="14"/>
        <v>2230396.33</v>
      </c>
      <c r="V127" s="8">
        <f t="shared" si="15"/>
        <v>24.444191189172447</v>
      </c>
      <c r="X127" s="2">
        <v>7179616.2489300007</v>
      </c>
      <c r="Y127" s="2">
        <v>9124443.1559999995</v>
      </c>
      <c r="Z127" s="2">
        <v>1944826.9070699988</v>
      </c>
      <c r="AA127" s="9">
        <v>475397.20746265969</v>
      </c>
      <c r="AC127" s="112">
        <v>123.02981737590576</v>
      </c>
      <c r="AD127" s="8">
        <f t="shared" si="8"/>
        <v>120.46668858974647</v>
      </c>
      <c r="AE127" s="114">
        <f t="shared" si="9"/>
        <v>-2.5631287861592966</v>
      </c>
      <c r="AF127" s="2">
        <v>4.5</v>
      </c>
      <c r="AG127" s="2">
        <v>1</v>
      </c>
      <c r="AH127" s="115">
        <f t="shared" si="10"/>
        <v>120.46668858974647</v>
      </c>
      <c r="AI127" s="8"/>
      <c r="AJ127" s="8"/>
      <c r="AK127" s="107">
        <v>123.02981737590576</v>
      </c>
      <c r="AL127" s="108">
        <v>131.08039179036876</v>
      </c>
      <c r="AM127" s="108">
        <v>131.08039179036876</v>
      </c>
      <c r="AN127" s="108">
        <v>123.02981737590576</v>
      </c>
      <c r="AO127" s="108">
        <v>123.02981737590576</v>
      </c>
      <c r="AP127" s="108">
        <v>123.02981737590576</v>
      </c>
      <c r="AQ127" s="108">
        <v>120.46668858974647</v>
      </c>
      <c r="AR127" s="108"/>
      <c r="AS127" s="108"/>
      <c r="AT127" s="109">
        <f t="shared" si="12"/>
        <v>-2.5631287861592966</v>
      </c>
      <c r="AU127" s="108"/>
      <c r="AV127" s="93">
        <v>4.332809513615647</v>
      </c>
      <c r="AW127" s="94">
        <v>2.9781855881875376</v>
      </c>
      <c r="AX127" s="110">
        <f t="shared" si="13"/>
        <v>-1.3546239254281094</v>
      </c>
    </row>
    <row r="128" spans="1:68" s="2" customFormat="1" ht="10" x14ac:dyDescent="0.2">
      <c r="A128" s="6">
        <v>119</v>
      </c>
      <c r="B128" s="5" t="s">
        <v>328</v>
      </c>
      <c r="C128" s="6">
        <v>0</v>
      </c>
      <c r="D128" s="10"/>
      <c r="K128" s="9"/>
      <c r="T128" s="2">
        <v>0</v>
      </c>
      <c r="U128" s="2">
        <f t="shared" si="14"/>
        <v>0</v>
      </c>
      <c r="V128" s="8">
        <f t="shared" si="15"/>
        <v>0</v>
      </c>
      <c r="X128" s="2">
        <v>0</v>
      </c>
      <c r="Y128" s="2">
        <v>0</v>
      </c>
      <c r="Z128" s="2">
        <v>0</v>
      </c>
      <c r="AA128" s="9">
        <v>0</v>
      </c>
      <c r="AC128" s="112">
        <v>0</v>
      </c>
      <c r="AD128" s="8">
        <f t="shared" si="8"/>
        <v>0</v>
      </c>
      <c r="AE128" s="114">
        <f t="shared" si="9"/>
        <v>0</v>
      </c>
      <c r="AF128" s="2">
        <v>0</v>
      </c>
      <c r="AG128" s="2" t="s">
        <v>529</v>
      </c>
      <c r="AH128" s="115">
        <f t="shared" si="10"/>
        <v>0</v>
      </c>
      <c r="AI128" s="8"/>
      <c r="AJ128" s="8"/>
      <c r="AK128" s="107">
        <v>0</v>
      </c>
      <c r="AL128" s="108">
        <v>0</v>
      </c>
      <c r="AM128" s="108">
        <v>0</v>
      </c>
      <c r="AN128" s="108">
        <v>0</v>
      </c>
      <c r="AO128" s="108">
        <v>0</v>
      </c>
      <c r="AP128" s="108">
        <v>0</v>
      </c>
      <c r="AQ128" s="108">
        <v>0</v>
      </c>
      <c r="AR128" s="108"/>
      <c r="AS128" s="108"/>
      <c r="AT128" s="109">
        <f t="shared" si="12"/>
        <v>0</v>
      </c>
      <c r="AU128" s="108"/>
      <c r="AV128" s="93" t="s">
        <v>528</v>
      </c>
      <c r="AW128" s="94" t="s">
        <v>528</v>
      </c>
      <c r="AX128" s="110" t="str">
        <f t="shared" si="13"/>
        <v/>
      </c>
    </row>
    <row r="129" spans="1:68" s="2" customFormat="1" ht="10" x14ac:dyDescent="0.2">
      <c r="A129" s="6">
        <v>120</v>
      </c>
      <c r="B129" s="5" t="s">
        <v>327</v>
      </c>
      <c r="C129" s="6">
        <v>0</v>
      </c>
      <c r="D129" s="10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9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f t="shared" si="14"/>
        <v>0</v>
      </c>
      <c r="V129" s="8">
        <f t="shared" si="15"/>
        <v>0</v>
      </c>
      <c r="X129" s="2">
        <v>0</v>
      </c>
      <c r="Y129" s="2">
        <v>0</v>
      </c>
      <c r="Z129" s="2">
        <v>0</v>
      </c>
      <c r="AA129" s="9">
        <v>0</v>
      </c>
      <c r="AC129" s="112">
        <v>0</v>
      </c>
      <c r="AD129" s="8">
        <f t="shared" si="8"/>
        <v>0</v>
      </c>
      <c r="AE129" s="114">
        <f t="shared" si="9"/>
        <v>0</v>
      </c>
      <c r="AF129" s="2">
        <v>0</v>
      </c>
      <c r="AG129" s="2" t="s">
        <v>529</v>
      </c>
      <c r="AH129" s="115">
        <f t="shared" si="10"/>
        <v>0</v>
      </c>
      <c r="AI129" s="8"/>
      <c r="AJ129" s="8"/>
      <c r="AK129" s="107">
        <v>0</v>
      </c>
      <c r="AL129" s="108">
        <v>0</v>
      </c>
      <c r="AM129" s="108">
        <v>0</v>
      </c>
      <c r="AN129" s="108">
        <v>0</v>
      </c>
      <c r="AO129" s="108">
        <v>0</v>
      </c>
      <c r="AP129" s="108">
        <v>0</v>
      </c>
      <c r="AQ129" s="108">
        <v>0</v>
      </c>
      <c r="AR129" s="108"/>
      <c r="AS129" s="108"/>
      <c r="AT129" s="109">
        <f t="shared" si="12"/>
        <v>0</v>
      </c>
      <c r="AU129" s="108"/>
      <c r="AV129" s="93" t="s">
        <v>528</v>
      </c>
      <c r="AW129" s="94" t="s">
        <v>528</v>
      </c>
      <c r="AX129" s="110" t="str">
        <f t="shared" si="13"/>
        <v/>
      </c>
    </row>
    <row r="130" spans="1:68" s="2" customFormat="1" ht="10" x14ac:dyDescent="0.2">
      <c r="A130" s="6">
        <v>121</v>
      </c>
      <c r="B130" s="5" t="s">
        <v>326</v>
      </c>
      <c r="C130" s="6">
        <v>1</v>
      </c>
      <c r="D130" s="10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386006</v>
      </c>
      <c r="K130" s="9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 t="s">
        <v>14</v>
      </c>
      <c r="U130" s="2">
        <f t="shared" si="14"/>
        <v>386006</v>
      </c>
      <c r="V130" s="8">
        <f t="shared" si="15"/>
        <v>17.883986621503354</v>
      </c>
      <c r="X130" s="2">
        <v>1024022.3699999999</v>
      </c>
      <c r="Y130" s="2">
        <v>2158389</v>
      </c>
      <c r="Z130" s="2">
        <v>1134366.6300000001</v>
      </c>
      <c r="AA130" s="9">
        <v>202869.97634799845</v>
      </c>
      <c r="AC130" s="112">
        <v>196.90848634196615</v>
      </c>
      <c r="AD130" s="8">
        <f t="shared" si="8"/>
        <v>190.96448290011494</v>
      </c>
      <c r="AE130" s="114">
        <f t="shared" si="9"/>
        <v>-5.9440034418512084</v>
      </c>
      <c r="AF130" s="2">
        <v>0</v>
      </c>
      <c r="AG130" s="2">
        <v>1</v>
      </c>
      <c r="AH130" s="115">
        <f t="shared" si="10"/>
        <v>190.96448290011494</v>
      </c>
      <c r="AI130" s="8"/>
      <c r="AJ130" s="8"/>
      <c r="AK130" s="107">
        <v>196.90848634196615</v>
      </c>
      <c r="AL130" s="108">
        <v>203.74417533588309</v>
      </c>
      <c r="AM130" s="108">
        <v>203.74417533588309</v>
      </c>
      <c r="AN130" s="108">
        <v>196.90848634196615</v>
      </c>
      <c r="AO130" s="108">
        <v>190.96448290011494</v>
      </c>
      <c r="AP130" s="108">
        <v>190.96448290011494</v>
      </c>
      <c r="AQ130" s="108">
        <v>190.96448290011494</v>
      </c>
      <c r="AR130" s="108"/>
      <c r="AS130" s="108"/>
      <c r="AT130" s="109">
        <f t="shared" si="12"/>
        <v>0</v>
      </c>
      <c r="AU130" s="108"/>
      <c r="AV130" s="93">
        <v>9.2985071921863174</v>
      </c>
      <c r="AW130" s="94">
        <v>3.9114302674394592</v>
      </c>
      <c r="AX130" s="110">
        <f t="shared" si="13"/>
        <v>-5.3870769247468582</v>
      </c>
    </row>
    <row r="131" spans="1:68" s="2" customFormat="1" ht="10" x14ac:dyDescent="0.2">
      <c r="A131" s="6">
        <v>122</v>
      </c>
      <c r="B131" s="5" t="s">
        <v>325</v>
      </c>
      <c r="C131" s="6">
        <v>1</v>
      </c>
      <c r="D131" s="10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251836</v>
      </c>
      <c r="K131" s="9">
        <v>48042</v>
      </c>
      <c r="L131" s="2">
        <v>429992</v>
      </c>
      <c r="M131" s="2">
        <v>439</v>
      </c>
      <c r="N131" s="2">
        <v>0</v>
      </c>
      <c r="O131" s="2">
        <v>32058.250000000004</v>
      </c>
      <c r="P131" s="2">
        <v>0</v>
      </c>
      <c r="Q131" s="2">
        <v>0</v>
      </c>
      <c r="R131" s="2">
        <v>0</v>
      </c>
      <c r="S131" s="2">
        <v>0</v>
      </c>
      <c r="T131" s="2" t="s">
        <v>14</v>
      </c>
      <c r="U131" s="2">
        <f t="shared" si="14"/>
        <v>504372.05000000005</v>
      </c>
      <c r="V131" s="8">
        <f t="shared" si="15"/>
        <v>1.2962689165996775</v>
      </c>
      <c r="X131" s="2">
        <v>29637166.854109999</v>
      </c>
      <c r="Y131" s="2">
        <v>38909522.826717876</v>
      </c>
      <c r="Z131" s="2">
        <v>9272355.9726078771</v>
      </c>
      <c r="AA131" s="9">
        <v>120194.66830938961</v>
      </c>
      <c r="AC131" s="112">
        <v>132.65863031088099</v>
      </c>
      <c r="AD131" s="8">
        <f t="shared" si="8"/>
        <v>130.88068893140269</v>
      </c>
      <c r="AE131" s="114">
        <f t="shared" si="9"/>
        <v>-1.7779413794783068</v>
      </c>
      <c r="AF131" s="2">
        <v>26</v>
      </c>
      <c r="AG131" s="2">
        <v>1</v>
      </c>
      <c r="AH131" s="115">
        <f t="shared" si="10"/>
        <v>130.88068893140269</v>
      </c>
      <c r="AI131" s="8"/>
      <c r="AJ131" s="8"/>
      <c r="AK131" s="107">
        <v>132.65863031088099</v>
      </c>
      <c r="AL131" s="108">
        <v>133.42487851392005</v>
      </c>
      <c r="AM131" s="108">
        <v>133.42487851392005</v>
      </c>
      <c r="AN131" s="108">
        <v>132.65863031088099</v>
      </c>
      <c r="AO131" s="108">
        <v>130.8494361512104</v>
      </c>
      <c r="AP131" s="108">
        <v>130.88068893140269</v>
      </c>
      <c r="AQ131" s="108">
        <v>130.88068893140269</v>
      </c>
      <c r="AR131" s="108"/>
      <c r="AS131" s="108"/>
      <c r="AT131" s="109">
        <f t="shared" si="12"/>
        <v>0</v>
      </c>
      <c r="AU131" s="108"/>
      <c r="AV131" s="93">
        <v>5.8983759378562368</v>
      </c>
      <c r="AW131" s="94">
        <v>4.241879403652093</v>
      </c>
      <c r="AX131" s="110">
        <f t="shared" si="13"/>
        <v>-1.6564965342041438</v>
      </c>
    </row>
    <row r="132" spans="1:68" s="2" customFormat="1" ht="10" x14ac:dyDescent="0.2">
      <c r="A132" s="6">
        <v>123</v>
      </c>
      <c r="B132" s="5" t="s">
        <v>324</v>
      </c>
      <c r="C132" s="6">
        <v>0</v>
      </c>
      <c r="D132" s="10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9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f t="shared" si="14"/>
        <v>0</v>
      </c>
      <c r="V132" s="8">
        <f t="shared" si="15"/>
        <v>0</v>
      </c>
      <c r="X132" s="2">
        <v>47093.130000000005</v>
      </c>
      <c r="Y132" s="2">
        <v>1349844</v>
      </c>
      <c r="Z132" s="2">
        <v>1302750.8700000001</v>
      </c>
      <c r="AA132" s="9">
        <v>0</v>
      </c>
      <c r="AC132" s="112">
        <v>0</v>
      </c>
      <c r="AD132" s="8">
        <f t="shared" si="8"/>
        <v>0</v>
      </c>
      <c r="AE132" s="114">
        <f t="shared" si="9"/>
        <v>0</v>
      </c>
      <c r="AF132" s="2">
        <v>0</v>
      </c>
      <c r="AG132" s="2" t="s">
        <v>529</v>
      </c>
      <c r="AH132" s="115">
        <f t="shared" si="10"/>
        <v>0</v>
      </c>
      <c r="AI132" s="8"/>
      <c r="AJ132" s="8"/>
      <c r="AK132" s="107">
        <v>0</v>
      </c>
      <c r="AL132" s="108">
        <v>0</v>
      </c>
      <c r="AM132" s="108">
        <v>0</v>
      </c>
      <c r="AN132" s="108">
        <v>0</v>
      </c>
      <c r="AO132" s="108">
        <v>0</v>
      </c>
      <c r="AP132" s="108">
        <v>0</v>
      </c>
      <c r="AQ132" s="108">
        <v>0</v>
      </c>
      <c r="AR132" s="108"/>
      <c r="AS132" s="108"/>
      <c r="AT132" s="109">
        <f t="shared" si="12"/>
        <v>0</v>
      </c>
      <c r="AU132" s="108"/>
      <c r="AV132" s="93" t="s">
        <v>528</v>
      </c>
      <c r="AW132" s="94" t="s">
        <v>528</v>
      </c>
      <c r="AX132" s="110" t="str">
        <f t="shared" si="13"/>
        <v/>
      </c>
    </row>
    <row r="133" spans="1:68" s="2" customFormat="1" ht="10" x14ac:dyDescent="0.2">
      <c r="A133" s="6">
        <v>124</v>
      </c>
      <c r="B133" s="5" t="s">
        <v>323</v>
      </c>
      <c r="C133" s="6">
        <v>0</v>
      </c>
      <c r="D133" s="10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9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f t="shared" si="14"/>
        <v>0</v>
      </c>
      <c r="V133" s="8">
        <f t="shared" si="15"/>
        <v>0</v>
      </c>
      <c r="X133" s="2">
        <v>31395.420000000002</v>
      </c>
      <c r="Y133" s="2">
        <v>42324.35</v>
      </c>
      <c r="Z133" s="2">
        <v>10928.929999999997</v>
      </c>
      <c r="AA133" s="9">
        <v>0</v>
      </c>
      <c r="AC133" s="112">
        <v>0</v>
      </c>
      <c r="AD133" s="8">
        <f t="shared" si="8"/>
        <v>0</v>
      </c>
      <c r="AE133" s="114">
        <f t="shared" si="9"/>
        <v>0</v>
      </c>
      <c r="AF133" s="2">
        <v>0</v>
      </c>
      <c r="AG133" s="2" t="s">
        <v>529</v>
      </c>
      <c r="AH133" s="115">
        <f t="shared" si="10"/>
        <v>0</v>
      </c>
      <c r="AI133" s="8"/>
      <c r="AJ133" s="8"/>
      <c r="AK133" s="107">
        <v>0</v>
      </c>
      <c r="AL133" s="108">
        <v>0</v>
      </c>
      <c r="AM133" s="108">
        <v>0</v>
      </c>
      <c r="AN133" s="108">
        <v>0</v>
      </c>
      <c r="AO133" s="108">
        <v>0</v>
      </c>
      <c r="AP133" s="108">
        <v>0</v>
      </c>
      <c r="AQ133" s="108">
        <v>0</v>
      </c>
      <c r="AR133" s="108"/>
      <c r="AS133" s="108"/>
      <c r="AT133" s="109">
        <f t="shared" si="12"/>
        <v>0</v>
      </c>
      <c r="AU133" s="108"/>
      <c r="AV133" s="93" t="s">
        <v>528</v>
      </c>
      <c r="AW133" s="94" t="s">
        <v>528</v>
      </c>
      <c r="AX133" s="110" t="str">
        <f t="shared" si="13"/>
        <v/>
      </c>
    </row>
    <row r="134" spans="1:68" s="2" customFormat="1" ht="10" x14ac:dyDescent="0.2">
      <c r="A134" s="6">
        <v>125</v>
      </c>
      <c r="B134" s="5" t="s">
        <v>322</v>
      </c>
      <c r="C134" s="6">
        <v>1</v>
      </c>
      <c r="D134" s="10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303950</v>
      </c>
      <c r="K134" s="9">
        <v>534990</v>
      </c>
      <c r="L134" s="2">
        <v>1258091</v>
      </c>
      <c r="M134" s="2">
        <v>0</v>
      </c>
      <c r="N134" s="2">
        <v>10554</v>
      </c>
      <c r="O134" s="2">
        <v>38421.810000000005</v>
      </c>
      <c r="P134" s="2">
        <v>0</v>
      </c>
      <c r="Q134" s="2">
        <v>0</v>
      </c>
      <c r="R134" s="2">
        <v>0</v>
      </c>
      <c r="S134" s="2">
        <v>0</v>
      </c>
      <c r="T134" s="2" t="s">
        <v>4</v>
      </c>
      <c r="U134" s="2">
        <f t="shared" si="14"/>
        <v>2146006.81</v>
      </c>
      <c r="V134" s="8">
        <f t="shared" si="15"/>
        <v>13.371059210068575</v>
      </c>
      <c r="X134" s="2">
        <v>9947885.4299999997</v>
      </c>
      <c r="Y134" s="2">
        <v>16049639.570693322</v>
      </c>
      <c r="Z134" s="2">
        <v>6101754.1406933218</v>
      </c>
      <c r="AA134" s="9">
        <v>815869.15900491504</v>
      </c>
      <c r="AC134" s="112">
        <v>155.48744515629699</v>
      </c>
      <c r="AD134" s="8">
        <f t="shared" si="8"/>
        <v>153.13576456909803</v>
      </c>
      <c r="AE134" s="114">
        <f t="shared" si="9"/>
        <v>-2.3516805871989561</v>
      </c>
      <c r="AF134" s="2">
        <v>22.02</v>
      </c>
      <c r="AG134" s="2">
        <v>1</v>
      </c>
      <c r="AH134" s="115">
        <f t="shared" si="10"/>
        <v>153.13576456909803</v>
      </c>
      <c r="AI134" s="8"/>
      <c r="AJ134" s="8"/>
      <c r="AK134" s="107">
        <v>155.48744515629699</v>
      </c>
      <c r="AL134" s="108">
        <v>156.08088193422103</v>
      </c>
      <c r="AM134" s="108">
        <v>156.08088193422103</v>
      </c>
      <c r="AN134" s="108">
        <v>155.48744515629699</v>
      </c>
      <c r="AO134" s="108">
        <v>153.42420755305005</v>
      </c>
      <c r="AP134" s="108">
        <v>153.14254998808684</v>
      </c>
      <c r="AQ134" s="108">
        <v>153.13576456909803</v>
      </c>
      <c r="AR134" s="108"/>
      <c r="AS134" s="108"/>
      <c r="AT134" s="109">
        <f t="shared" si="12"/>
        <v>-6.7854189888123528E-3</v>
      </c>
      <c r="AU134" s="108"/>
      <c r="AV134" s="93">
        <v>5.8815287679861257</v>
      </c>
      <c r="AW134" s="94">
        <v>3.7487915864675569</v>
      </c>
      <c r="AX134" s="110">
        <f t="shared" si="13"/>
        <v>-2.1327371815185687</v>
      </c>
    </row>
    <row r="135" spans="1:68" s="7" customFormat="1" ht="10" x14ac:dyDescent="0.2">
      <c r="A135" s="6">
        <v>126</v>
      </c>
      <c r="B135" s="5" t="s">
        <v>321</v>
      </c>
      <c r="C135" s="6">
        <v>0</v>
      </c>
      <c r="D135" s="13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12">
        <v>0</v>
      </c>
      <c r="L135" s="7">
        <v>584479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2">
        <f t="shared" si="14"/>
        <v>0</v>
      </c>
      <c r="V135" s="11">
        <f t="shared" si="15"/>
        <v>0</v>
      </c>
      <c r="X135" s="7">
        <v>0</v>
      </c>
      <c r="Y135" s="7">
        <v>0</v>
      </c>
      <c r="Z135" s="2">
        <v>0</v>
      </c>
      <c r="AA135" s="12">
        <v>0</v>
      </c>
      <c r="AC135" s="116">
        <v>0</v>
      </c>
      <c r="AD135" s="11">
        <f t="shared" si="8"/>
        <v>0</v>
      </c>
      <c r="AE135" s="117">
        <f t="shared" si="9"/>
        <v>0</v>
      </c>
      <c r="AF135" s="7">
        <v>0</v>
      </c>
      <c r="AG135" s="2" t="s">
        <v>529</v>
      </c>
      <c r="AH135" s="118">
        <f t="shared" si="10"/>
        <v>0</v>
      </c>
      <c r="AI135" s="11"/>
      <c r="AJ135" s="11"/>
      <c r="AK135" s="107">
        <v>0</v>
      </c>
      <c r="AL135" s="108">
        <v>0</v>
      </c>
      <c r="AM135" s="108">
        <v>0</v>
      </c>
      <c r="AN135" s="108">
        <v>0</v>
      </c>
      <c r="AO135" s="108">
        <v>0</v>
      </c>
      <c r="AP135" s="108">
        <v>0</v>
      </c>
      <c r="AQ135" s="108">
        <v>0</v>
      </c>
      <c r="AR135" s="108"/>
      <c r="AS135" s="108"/>
      <c r="AT135" s="109">
        <f t="shared" si="12"/>
        <v>0</v>
      </c>
      <c r="AU135" s="108"/>
      <c r="AV135" s="93" t="s">
        <v>528</v>
      </c>
      <c r="AW135" s="94" t="s">
        <v>528</v>
      </c>
      <c r="AX135" s="110" t="str">
        <f t="shared" si="13"/>
        <v/>
      </c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</row>
    <row r="136" spans="1:68" s="2" customFormat="1" ht="10" x14ac:dyDescent="0.2">
      <c r="A136" s="6">
        <v>127</v>
      </c>
      <c r="B136" s="5" t="s">
        <v>320</v>
      </c>
      <c r="C136" s="6">
        <v>1</v>
      </c>
      <c r="D136" s="10">
        <v>0</v>
      </c>
      <c r="E136" s="2">
        <v>243706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9">
        <v>0</v>
      </c>
      <c r="L136" s="2">
        <v>170808</v>
      </c>
      <c r="M136" s="2">
        <v>0</v>
      </c>
      <c r="N136" s="2">
        <v>126874</v>
      </c>
      <c r="O136" s="2">
        <v>21777.420000000002</v>
      </c>
      <c r="P136" s="2">
        <v>0</v>
      </c>
      <c r="Q136" s="2">
        <v>0</v>
      </c>
      <c r="R136" s="2">
        <v>0</v>
      </c>
      <c r="S136" s="2">
        <v>0</v>
      </c>
      <c r="T136" s="2" t="s">
        <v>14</v>
      </c>
      <c r="U136" s="2">
        <f t="shared" si="14"/>
        <v>460680.62000000005</v>
      </c>
      <c r="V136" s="8">
        <f t="shared" si="15"/>
        <v>7.1450931720150379</v>
      </c>
      <c r="X136" s="2">
        <v>4125023.4699999997</v>
      </c>
      <c r="Y136" s="2">
        <v>6447510.3250484318</v>
      </c>
      <c r="Z136" s="2">
        <v>2322486.855048432</v>
      </c>
      <c r="AA136" s="9">
        <v>165943.84970101231</v>
      </c>
      <c r="AC136" s="112">
        <v>151.09042196671709</v>
      </c>
      <c r="AD136" s="8">
        <f t="shared" si="8"/>
        <v>152.27953297796435</v>
      </c>
      <c r="AE136" s="114">
        <f t="shared" si="9"/>
        <v>1.1891110112472631</v>
      </c>
      <c r="AF136" s="2">
        <v>14</v>
      </c>
      <c r="AG136" s="2">
        <v>1</v>
      </c>
      <c r="AH136" s="115">
        <f t="shared" si="10"/>
        <v>152.27953297796435</v>
      </c>
      <c r="AI136" s="8"/>
      <c r="AJ136" s="8"/>
      <c r="AK136" s="107">
        <v>151.09042196671709</v>
      </c>
      <c r="AL136" s="108">
        <v>151.50082001028414</v>
      </c>
      <c r="AM136" s="108">
        <v>151.50082001028414</v>
      </c>
      <c r="AN136" s="108">
        <v>151.09042196671709</v>
      </c>
      <c r="AO136" s="108">
        <v>152.27846129039307</v>
      </c>
      <c r="AP136" s="108">
        <v>152.27953297796435</v>
      </c>
      <c r="AQ136" s="108">
        <v>152.27953297796435</v>
      </c>
      <c r="AR136" s="108"/>
      <c r="AS136" s="108"/>
      <c r="AT136" s="109">
        <f t="shared" si="12"/>
        <v>0</v>
      </c>
      <c r="AU136" s="108"/>
      <c r="AV136" s="93">
        <v>6.3923813089091546</v>
      </c>
      <c r="AW136" s="94">
        <v>9.0023695343492491</v>
      </c>
      <c r="AX136" s="110">
        <f t="shared" si="13"/>
        <v>2.6099882254400946</v>
      </c>
    </row>
    <row r="137" spans="1:68" s="2" customFormat="1" ht="10" x14ac:dyDescent="0.2">
      <c r="A137" s="6">
        <v>128</v>
      </c>
      <c r="B137" s="5" t="s">
        <v>319</v>
      </c>
      <c r="C137" s="6">
        <v>1</v>
      </c>
      <c r="D137" s="10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5334296</v>
      </c>
      <c r="K137" s="9">
        <v>1269953</v>
      </c>
      <c r="L137" s="2">
        <v>4902325</v>
      </c>
      <c r="M137" s="2">
        <v>0</v>
      </c>
      <c r="N137" s="2">
        <v>143237</v>
      </c>
      <c r="O137" s="2">
        <v>427954.73000000004</v>
      </c>
      <c r="P137" s="2">
        <v>0</v>
      </c>
      <c r="Q137" s="2">
        <v>0</v>
      </c>
      <c r="R137" s="2">
        <v>73895</v>
      </c>
      <c r="S137" s="2">
        <v>0</v>
      </c>
      <c r="T137" s="2" t="s">
        <v>4</v>
      </c>
      <c r="U137" s="2">
        <f t="shared" si="14"/>
        <v>12151660.73</v>
      </c>
      <c r="V137" s="8">
        <f t="shared" si="15"/>
        <v>8.9892883873678961</v>
      </c>
      <c r="X137" s="2">
        <v>121331843.41000001</v>
      </c>
      <c r="Y137" s="2">
        <v>135179340.192</v>
      </c>
      <c r="Z137" s="2">
        <v>13847496.78199999</v>
      </c>
      <c r="AA137" s="9">
        <v>1244791.4201654682</v>
      </c>
      <c r="AC137" s="112">
        <v>108.99936677311585</v>
      </c>
      <c r="AD137" s="8">
        <f t="shared" si="8"/>
        <v>110.38697262617856</v>
      </c>
      <c r="AE137" s="114">
        <f t="shared" si="9"/>
        <v>1.3876058530627091</v>
      </c>
      <c r="AF137" s="2">
        <v>396.66</v>
      </c>
      <c r="AG137" s="2">
        <v>1</v>
      </c>
      <c r="AH137" s="115">
        <f t="shared" si="10"/>
        <v>110.38697262617856</v>
      </c>
      <c r="AI137" s="8"/>
      <c r="AJ137" s="8"/>
      <c r="AK137" s="107">
        <v>108.99936677311585</v>
      </c>
      <c r="AL137" s="108">
        <v>109.23296149917465</v>
      </c>
      <c r="AM137" s="108">
        <v>109.23296149917465</v>
      </c>
      <c r="AN137" s="108">
        <v>108.99936677311585</v>
      </c>
      <c r="AO137" s="108">
        <v>110.36480676969693</v>
      </c>
      <c r="AP137" s="108">
        <v>110.38697262617856</v>
      </c>
      <c r="AQ137" s="108">
        <v>110.38697262617856</v>
      </c>
      <c r="AR137" s="108"/>
      <c r="AS137" s="108"/>
      <c r="AT137" s="109">
        <f t="shared" si="12"/>
        <v>0</v>
      </c>
      <c r="AU137" s="108"/>
      <c r="AV137" s="93">
        <v>10.462913772517007</v>
      </c>
      <c r="AW137" s="94">
        <v>11.992971248979147</v>
      </c>
      <c r="AX137" s="110">
        <f t="shared" si="13"/>
        <v>1.5300574764621402</v>
      </c>
    </row>
    <row r="138" spans="1:68" s="2" customFormat="1" ht="10" x14ac:dyDescent="0.2">
      <c r="A138" s="6">
        <v>129</v>
      </c>
      <c r="B138" s="5" t="s">
        <v>318</v>
      </c>
      <c r="C138" s="6">
        <v>0</v>
      </c>
      <c r="D138" s="10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9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f t="shared" si="14"/>
        <v>0</v>
      </c>
      <c r="V138" s="8">
        <f t="shared" ref="V138:V201" si="16">IF(AND(C138=1,U138&gt;0),U138/Y138*100,0)</f>
        <v>0</v>
      </c>
      <c r="X138" s="2">
        <v>62790.840000000004</v>
      </c>
      <c r="Y138" s="2">
        <v>74415.929999999993</v>
      </c>
      <c r="Z138" s="2">
        <v>11625.089999999989</v>
      </c>
      <c r="AA138" s="9">
        <v>0</v>
      </c>
      <c r="AC138" s="112">
        <v>0</v>
      </c>
      <c r="AD138" s="8">
        <f t="shared" ref="AD138:AD201" si="17">IFERROR(IF(C138=1,(Y138-AA138)/X138*100,0),"")</f>
        <v>0</v>
      </c>
      <c r="AE138" s="114">
        <f t="shared" ref="AE138:AE201" si="18">AD138-AC138</f>
        <v>0</v>
      </c>
      <c r="AF138" s="2">
        <v>0</v>
      </c>
      <c r="AG138" s="2" t="s">
        <v>529</v>
      </c>
      <c r="AH138" s="115">
        <f t="shared" ref="AH138:AH201" si="19">IF(AG138=1,AD138,AC138)</f>
        <v>0</v>
      </c>
      <c r="AI138" s="8"/>
      <c r="AJ138" s="8"/>
      <c r="AK138" s="107">
        <v>0</v>
      </c>
      <c r="AL138" s="108">
        <v>0</v>
      </c>
      <c r="AM138" s="108">
        <v>0</v>
      </c>
      <c r="AN138" s="108">
        <v>0</v>
      </c>
      <c r="AO138" s="108">
        <v>0</v>
      </c>
      <c r="AP138" s="108">
        <v>0</v>
      </c>
      <c r="AQ138" s="108">
        <v>0</v>
      </c>
      <c r="AR138" s="108"/>
      <c r="AS138" s="108"/>
      <c r="AT138" s="109">
        <f t="shared" si="12"/>
        <v>0</v>
      </c>
      <c r="AU138" s="108"/>
      <c r="AV138" s="93" t="s">
        <v>528</v>
      </c>
      <c r="AW138" s="94" t="s">
        <v>528</v>
      </c>
      <c r="AX138" s="110" t="str">
        <f t="shared" si="13"/>
        <v/>
      </c>
    </row>
    <row r="139" spans="1:68" s="2" customFormat="1" ht="10" x14ac:dyDescent="0.2">
      <c r="A139" s="6">
        <v>130</v>
      </c>
      <c r="B139" s="5" t="s">
        <v>317</v>
      </c>
      <c r="C139" s="6">
        <v>0</v>
      </c>
      <c r="D139" s="10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9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f t="shared" ref="U139:U202" si="20">IF(OR(T139="X",T139="X16",T139="X17"),SUM(D139:S139),
IF(T139="x18",SUM(D139:S139)-D139*0.6-L139*0.6,SUM(D139:S139)-D139-L139))</f>
        <v>0</v>
      </c>
      <c r="V139" s="8">
        <f t="shared" si="16"/>
        <v>0</v>
      </c>
      <c r="X139" s="2">
        <v>0</v>
      </c>
      <c r="Y139" s="2">
        <v>68222</v>
      </c>
      <c r="Z139" s="2">
        <v>68222</v>
      </c>
      <c r="AA139" s="9">
        <v>0</v>
      </c>
      <c r="AC139" s="112">
        <v>0</v>
      </c>
      <c r="AD139" s="8">
        <f t="shared" si="17"/>
        <v>0</v>
      </c>
      <c r="AE139" s="114">
        <f t="shared" si="18"/>
        <v>0</v>
      </c>
      <c r="AF139" s="2">
        <v>0</v>
      </c>
      <c r="AG139" s="2" t="s">
        <v>529</v>
      </c>
      <c r="AH139" s="115">
        <f t="shared" si="19"/>
        <v>0</v>
      </c>
      <c r="AI139" s="8"/>
      <c r="AJ139" s="8"/>
      <c r="AK139" s="107">
        <v>0</v>
      </c>
      <c r="AL139" s="108">
        <v>0</v>
      </c>
      <c r="AM139" s="108">
        <v>0</v>
      </c>
      <c r="AN139" s="108">
        <v>0</v>
      </c>
      <c r="AO139" s="108">
        <v>0</v>
      </c>
      <c r="AP139" s="108">
        <v>0</v>
      </c>
      <c r="AQ139" s="108">
        <v>0</v>
      </c>
      <c r="AR139" s="108"/>
      <c r="AS139" s="108"/>
      <c r="AT139" s="109">
        <f t="shared" ref="AT139:AT202" si="21">AQ139-AP139</f>
        <v>0</v>
      </c>
      <c r="AU139" s="108"/>
      <c r="AV139" s="93" t="s">
        <v>528</v>
      </c>
      <c r="AW139" s="94" t="s">
        <v>528</v>
      </c>
      <c r="AX139" s="110" t="str">
        <f t="shared" ref="AX139:AX202" si="22">IFERROR(AW139-AV139,"")</f>
        <v/>
      </c>
    </row>
    <row r="140" spans="1:68" s="2" customFormat="1" ht="10" x14ac:dyDescent="0.2">
      <c r="A140" s="6">
        <v>131</v>
      </c>
      <c r="B140" s="5" t="s">
        <v>316</v>
      </c>
      <c r="C140" s="6">
        <v>1</v>
      </c>
      <c r="D140" s="10">
        <v>0</v>
      </c>
      <c r="E140" s="2">
        <v>72220</v>
      </c>
      <c r="F140" s="2">
        <v>0</v>
      </c>
      <c r="G140" s="2">
        <v>0</v>
      </c>
      <c r="H140" s="2">
        <v>0</v>
      </c>
      <c r="I140" s="2">
        <v>0</v>
      </c>
      <c r="J140" s="2">
        <v>315346</v>
      </c>
      <c r="K140" s="9">
        <v>916917</v>
      </c>
      <c r="L140" s="2">
        <v>2195525</v>
      </c>
      <c r="M140" s="2">
        <v>0</v>
      </c>
      <c r="N140" s="2">
        <v>0</v>
      </c>
      <c r="O140" s="2">
        <v>18953.900000000001</v>
      </c>
      <c r="P140" s="2">
        <v>0</v>
      </c>
      <c r="Q140" s="2">
        <v>0</v>
      </c>
      <c r="R140" s="2">
        <v>0</v>
      </c>
      <c r="S140" s="2">
        <v>0</v>
      </c>
      <c r="T140" s="2" t="s">
        <v>14</v>
      </c>
      <c r="U140" s="2">
        <f t="shared" si="20"/>
        <v>2201646.9</v>
      </c>
      <c r="V140" s="8">
        <f t="shared" si="16"/>
        <v>3.2785047266211271</v>
      </c>
      <c r="X140" s="2">
        <v>45163141.519900002</v>
      </c>
      <c r="Y140" s="2">
        <v>67153994.994207248</v>
      </c>
      <c r="Z140" s="2">
        <v>21990853.474307247</v>
      </c>
      <c r="AA140" s="9">
        <v>720971.17057948944</v>
      </c>
      <c r="AC140" s="112">
        <v>149.32213312263198</v>
      </c>
      <c r="AD140" s="8">
        <f t="shared" si="17"/>
        <v>147.09566604075962</v>
      </c>
      <c r="AE140" s="114">
        <f t="shared" si="18"/>
        <v>-2.2264670818723573</v>
      </c>
      <c r="AF140" s="2">
        <v>11.329999999999998</v>
      </c>
      <c r="AG140" s="2">
        <v>1</v>
      </c>
      <c r="AH140" s="115">
        <f t="shared" si="19"/>
        <v>147.09566604075962</v>
      </c>
      <c r="AI140" s="8"/>
      <c r="AJ140" s="8"/>
      <c r="AK140" s="107">
        <v>149.32213312263198</v>
      </c>
      <c r="AL140" s="108">
        <v>152.40628623499083</v>
      </c>
      <c r="AM140" s="108">
        <v>152.40628623499083</v>
      </c>
      <c r="AN140" s="108">
        <v>149.32213312263198</v>
      </c>
      <c r="AO140" s="108">
        <v>147.09553180010192</v>
      </c>
      <c r="AP140" s="108">
        <v>147.09566604075962</v>
      </c>
      <c r="AQ140" s="108">
        <v>147.09566604075962</v>
      </c>
      <c r="AR140" s="108"/>
      <c r="AS140" s="108"/>
      <c r="AT140" s="109">
        <f t="shared" si="21"/>
        <v>0</v>
      </c>
      <c r="AU140" s="108"/>
      <c r="AV140" s="93">
        <v>4.4623488968925331</v>
      </c>
      <c r="AW140" s="94">
        <v>1.966857764031912</v>
      </c>
      <c r="AX140" s="110">
        <f t="shared" si="22"/>
        <v>-2.4954911328606211</v>
      </c>
    </row>
    <row r="141" spans="1:68" s="2" customFormat="1" ht="10" x14ac:dyDescent="0.2">
      <c r="A141" s="6">
        <v>132</v>
      </c>
      <c r="B141" s="5" t="s">
        <v>315</v>
      </c>
      <c r="C141" s="6">
        <v>0</v>
      </c>
      <c r="D141" s="10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9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f t="shared" si="20"/>
        <v>0</v>
      </c>
      <c r="V141" s="8">
        <f t="shared" si="16"/>
        <v>0</v>
      </c>
      <c r="X141" s="2">
        <v>109883.97</v>
      </c>
      <c r="Y141" s="2">
        <v>200333.15</v>
      </c>
      <c r="Z141" s="2">
        <v>90449.18</v>
      </c>
      <c r="AA141" s="9">
        <v>0</v>
      </c>
      <c r="AC141" s="112">
        <v>0</v>
      </c>
      <c r="AD141" s="8">
        <f t="shared" si="17"/>
        <v>0</v>
      </c>
      <c r="AE141" s="114">
        <f t="shared" si="18"/>
        <v>0</v>
      </c>
      <c r="AF141" s="2">
        <v>0</v>
      </c>
      <c r="AG141" s="2" t="s">
        <v>529</v>
      </c>
      <c r="AH141" s="115">
        <f t="shared" si="19"/>
        <v>0</v>
      </c>
      <c r="AI141" s="8"/>
      <c r="AJ141" s="8"/>
      <c r="AK141" s="107">
        <v>0</v>
      </c>
      <c r="AL141" s="108">
        <v>0</v>
      </c>
      <c r="AM141" s="108">
        <v>0</v>
      </c>
      <c r="AN141" s="108">
        <v>0</v>
      </c>
      <c r="AO141" s="108">
        <v>0</v>
      </c>
      <c r="AP141" s="108">
        <v>0</v>
      </c>
      <c r="AQ141" s="108">
        <v>0</v>
      </c>
      <c r="AR141" s="108"/>
      <c r="AS141" s="108"/>
      <c r="AT141" s="109">
        <f t="shared" si="21"/>
        <v>0</v>
      </c>
      <c r="AU141" s="108"/>
      <c r="AV141" s="93" t="s">
        <v>528</v>
      </c>
      <c r="AW141" s="94" t="s">
        <v>528</v>
      </c>
      <c r="AX141" s="110" t="str">
        <f t="shared" si="22"/>
        <v/>
      </c>
    </row>
    <row r="142" spans="1:68" s="2" customFormat="1" ht="10" x14ac:dyDescent="0.2">
      <c r="A142" s="6">
        <v>133</v>
      </c>
      <c r="B142" s="5" t="s">
        <v>314</v>
      </c>
      <c r="C142" s="6">
        <v>1</v>
      </c>
      <c r="D142" s="10">
        <v>0</v>
      </c>
      <c r="E142" s="2">
        <v>53000</v>
      </c>
      <c r="F142" s="2">
        <v>0</v>
      </c>
      <c r="G142" s="2">
        <v>0</v>
      </c>
      <c r="H142" s="2">
        <v>0</v>
      </c>
      <c r="I142" s="2">
        <v>0</v>
      </c>
      <c r="J142" s="2">
        <v>880000</v>
      </c>
      <c r="K142" s="9">
        <v>675000</v>
      </c>
      <c r="L142" s="2">
        <v>1050276</v>
      </c>
      <c r="M142" s="2">
        <v>17145</v>
      </c>
      <c r="N142" s="2">
        <v>2076</v>
      </c>
      <c r="O142" s="2">
        <v>60931.570000000007</v>
      </c>
      <c r="P142" s="2">
        <v>0</v>
      </c>
      <c r="Q142" s="2">
        <v>0</v>
      </c>
      <c r="R142" s="2">
        <v>0</v>
      </c>
      <c r="S142" s="2">
        <v>0</v>
      </c>
      <c r="T142" s="2" t="s">
        <v>4</v>
      </c>
      <c r="U142" s="2">
        <f t="shared" si="20"/>
        <v>2738428.57</v>
      </c>
      <c r="V142" s="8">
        <f t="shared" si="16"/>
        <v>12.712184284447794</v>
      </c>
      <c r="X142" s="2">
        <v>18684757.824399997</v>
      </c>
      <c r="Y142" s="2">
        <v>21541762.68</v>
      </c>
      <c r="Z142" s="2">
        <v>2857004.8556000032</v>
      </c>
      <c r="AA142" s="9">
        <v>363187.72225949401</v>
      </c>
      <c r="AC142" s="112">
        <v>110.36970378817641</v>
      </c>
      <c r="AD142" s="8">
        <f t="shared" si="17"/>
        <v>113.34679933653671</v>
      </c>
      <c r="AE142" s="114">
        <f t="shared" si="18"/>
        <v>2.9770955483602961</v>
      </c>
      <c r="AF142" s="2">
        <v>44.779999999999994</v>
      </c>
      <c r="AG142" s="2">
        <v>1</v>
      </c>
      <c r="AH142" s="115">
        <f t="shared" si="19"/>
        <v>113.34679933653671</v>
      </c>
      <c r="AI142" s="8"/>
      <c r="AJ142" s="8"/>
      <c r="AK142" s="107">
        <v>110.36970378817641</v>
      </c>
      <c r="AL142" s="108">
        <v>110.51196133029082</v>
      </c>
      <c r="AM142" s="108">
        <v>110.51196133029082</v>
      </c>
      <c r="AN142" s="108">
        <v>110.36970378817641</v>
      </c>
      <c r="AO142" s="108">
        <v>113.40160881170674</v>
      </c>
      <c r="AP142" s="108">
        <v>113.34848026869228</v>
      </c>
      <c r="AQ142" s="108">
        <v>113.34679933653671</v>
      </c>
      <c r="AR142" s="108"/>
      <c r="AS142" s="108"/>
      <c r="AT142" s="109">
        <f t="shared" si="21"/>
        <v>-1.6809321555797396E-3</v>
      </c>
      <c r="AU142" s="108"/>
      <c r="AV142" s="93">
        <v>8.240261993906179</v>
      </c>
      <c r="AW142" s="94">
        <v>11.477288860936453</v>
      </c>
      <c r="AX142" s="110">
        <f t="shared" si="22"/>
        <v>3.2370268670302735</v>
      </c>
    </row>
    <row r="143" spans="1:68" s="2" customFormat="1" ht="10" x14ac:dyDescent="0.2">
      <c r="A143" s="6">
        <v>134</v>
      </c>
      <c r="B143" s="5" t="s">
        <v>313</v>
      </c>
      <c r="C143" s="6">
        <v>0</v>
      </c>
      <c r="D143" s="10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9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f t="shared" si="20"/>
        <v>0</v>
      </c>
      <c r="V143" s="8">
        <f t="shared" si="16"/>
        <v>0</v>
      </c>
      <c r="X143" s="2">
        <v>15697.710000000001</v>
      </c>
      <c r="Y143" s="2">
        <v>30521</v>
      </c>
      <c r="Z143" s="2">
        <v>14823.289999999999</v>
      </c>
      <c r="AA143" s="9">
        <v>0</v>
      </c>
      <c r="AC143" s="112">
        <v>0</v>
      </c>
      <c r="AD143" s="8">
        <f t="shared" si="17"/>
        <v>0</v>
      </c>
      <c r="AE143" s="114">
        <f t="shared" si="18"/>
        <v>0</v>
      </c>
      <c r="AF143" s="2">
        <v>0</v>
      </c>
      <c r="AG143" s="2" t="s">
        <v>529</v>
      </c>
      <c r="AH143" s="115">
        <f t="shared" si="19"/>
        <v>0</v>
      </c>
      <c r="AI143" s="8"/>
      <c r="AJ143" s="8"/>
      <c r="AK143" s="107">
        <v>0</v>
      </c>
      <c r="AL143" s="108">
        <v>0</v>
      </c>
      <c r="AM143" s="108">
        <v>0</v>
      </c>
      <c r="AN143" s="108">
        <v>0</v>
      </c>
      <c r="AO143" s="108">
        <v>0</v>
      </c>
      <c r="AP143" s="108">
        <v>0</v>
      </c>
      <c r="AQ143" s="108">
        <v>0</v>
      </c>
      <c r="AR143" s="108"/>
      <c r="AS143" s="108"/>
      <c r="AT143" s="109">
        <f t="shared" si="21"/>
        <v>0</v>
      </c>
      <c r="AU143" s="108"/>
      <c r="AV143" s="93" t="s">
        <v>528</v>
      </c>
      <c r="AW143" s="94" t="s">
        <v>528</v>
      </c>
      <c r="AX143" s="110" t="str">
        <f t="shared" si="22"/>
        <v/>
      </c>
    </row>
    <row r="144" spans="1:68" s="2" customFormat="1" ht="10" x14ac:dyDescent="0.2">
      <c r="A144" s="6">
        <v>135</v>
      </c>
      <c r="B144" s="5" t="s">
        <v>312</v>
      </c>
      <c r="C144" s="6">
        <v>1</v>
      </c>
      <c r="D144" s="10">
        <v>0</v>
      </c>
      <c r="E144" s="2">
        <v>290196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9">
        <v>50930</v>
      </c>
      <c r="L144" s="2">
        <v>33358</v>
      </c>
      <c r="M144" s="2">
        <v>0</v>
      </c>
      <c r="N144" s="2">
        <v>0</v>
      </c>
      <c r="O144" s="2">
        <v>12126.240000000002</v>
      </c>
      <c r="P144" s="2">
        <v>0</v>
      </c>
      <c r="Q144" s="2">
        <v>0</v>
      </c>
      <c r="R144" s="2">
        <v>0</v>
      </c>
      <c r="S144" s="2">
        <v>0</v>
      </c>
      <c r="T144" s="2" t="s">
        <v>14</v>
      </c>
      <c r="U144" s="2">
        <f t="shared" si="20"/>
        <v>366595.44</v>
      </c>
      <c r="V144" s="8">
        <f t="shared" si="16"/>
        <v>11.446376191585081</v>
      </c>
      <c r="X144" s="2">
        <v>2386918.7400000002</v>
      </c>
      <c r="Y144" s="2">
        <v>3202720.5279999999</v>
      </c>
      <c r="Z144" s="2">
        <v>815801.78799999971</v>
      </c>
      <c r="AA144" s="9">
        <v>93379.741632157369</v>
      </c>
      <c r="AC144" s="112">
        <v>166.41916455609802</v>
      </c>
      <c r="AD144" s="8">
        <f t="shared" si="17"/>
        <v>130.26588355361616</v>
      </c>
      <c r="AE144" s="114">
        <f t="shared" si="18"/>
        <v>-36.153281002481862</v>
      </c>
      <c r="AF144" s="2">
        <v>9</v>
      </c>
      <c r="AG144" s="2">
        <v>1</v>
      </c>
      <c r="AH144" s="115">
        <f t="shared" si="19"/>
        <v>130.26588355361616</v>
      </c>
      <c r="AI144" s="8"/>
      <c r="AJ144" s="8"/>
      <c r="AK144" s="107">
        <v>166.41916455609802</v>
      </c>
      <c r="AL144" s="108">
        <v>166.84598969112398</v>
      </c>
      <c r="AM144" s="108">
        <v>166.84598969112398</v>
      </c>
      <c r="AN144" s="108">
        <v>166.41916455609802</v>
      </c>
      <c r="AO144" s="108">
        <v>130.26590164115785</v>
      </c>
      <c r="AP144" s="108">
        <v>130.26588355361616</v>
      </c>
      <c r="AQ144" s="108">
        <v>130.26588355361616</v>
      </c>
      <c r="AR144" s="108"/>
      <c r="AS144" s="108"/>
      <c r="AT144" s="109">
        <f t="shared" si="21"/>
        <v>0</v>
      </c>
      <c r="AU144" s="108"/>
      <c r="AV144" s="93">
        <v>31.615181184941221</v>
      </c>
      <c r="AW144" s="94">
        <v>1.6803429507689502</v>
      </c>
      <c r="AX144" s="110">
        <f t="shared" si="22"/>
        <v>-29.934838234172272</v>
      </c>
    </row>
    <row r="145" spans="1:50" ht="10" x14ac:dyDescent="0.2">
      <c r="A145" s="6">
        <v>136</v>
      </c>
      <c r="B145" s="5" t="s">
        <v>311</v>
      </c>
      <c r="C145" s="6">
        <v>1</v>
      </c>
      <c r="D145" s="10">
        <v>0</v>
      </c>
      <c r="E145" s="2">
        <v>61096</v>
      </c>
      <c r="F145" s="2">
        <v>0</v>
      </c>
      <c r="G145" s="2">
        <v>0</v>
      </c>
      <c r="H145" s="2">
        <v>0</v>
      </c>
      <c r="I145" s="2">
        <v>363654</v>
      </c>
      <c r="J145" s="2">
        <v>678830</v>
      </c>
      <c r="K145" s="9">
        <v>414305</v>
      </c>
      <c r="L145" s="2">
        <v>797663</v>
      </c>
      <c r="M145" s="2">
        <v>20569</v>
      </c>
      <c r="N145" s="2">
        <v>26432</v>
      </c>
      <c r="O145" s="2">
        <v>19944.260000000002</v>
      </c>
      <c r="P145" s="2">
        <v>0</v>
      </c>
      <c r="Q145" s="2">
        <v>0</v>
      </c>
      <c r="R145" s="2">
        <v>0</v>
      </c>
      <c r="S145" s="2">
        <v>0</v>
      </c>
      <c r="T145" s="2" t="s">
        <v>14</v>
      </c>
      <c r="U145" s="2">
        <f t="shared" si="20"/>
        <v>1903895.4599999997</v>
      </c>
      <c r="V145" s="8">
        <f t="shared" si="16"/>
        <v>4.5421770097918177</v>
      </c>
      <c r="W145" s="2"/>
      <c r="X145" s="2">
        <v>31404798.240489997</v>
      </c>
      <c r="Y145" s="2">
        <v>41915923.925810665</v>
      </c>
      <c r="Z145" s="2">
        <v>10511125.685320668</v>
      </c>
      <c r="AA145" s="9">
        <v>477433.93434895808</v>
      </c>
      <c r="AB145" s="2"/>
      <c r="AC145" s="112">
        <v>138.84916120943572</v>
      </c>
      <c r="AD145" s="8">
        <f t="shared" si="17"/>
        <v>131.94955011057939</v>
      </c>
      <c r="AE145" s="114">
        <f t="shared" si="18"/>
        <v>-6.899611098856326</v>
      </c>
      <c r="AF145" s="2">
        <v>14.3</v>
      </c>
      <c r="AG145" s="2">
        <v>1</v>
      </c>
      <c r="AH145" s="115">
        <f t="shared" si="19"/>
        <v>131.94955011057939</v>
      </c>
      <c r="AI145" s="8"/>
      <c r="AJ145" s="8"/>
      <c r="AK145" s="107">
        <v>138.84916120943572</v>
      </c>
      <c r="AL145" s="108">
        <v>140.9001094253307</v>
      </c>
      <c r="AM145" s="108">
        <v>140.9001094253307</v>
      </c>
      <c r="AN145" s="108">
        <v>138.84916120943572</v>
      </c>
      <c r="AO145" s="108">
        <v>131.9598175975984</v>
      </c>
      <c r="AP145" s="108">
        <v>131.94959781721204</v>
      </c>
      <c r="AQ145" s="108">
        <v>131.94955011057939</v>
      </c>
      <c r="AR145" s="108"/>
      <c r="AS145" s="108"/>
      <c r="AT145" s="109">
        <f t="shared" si="21"/>
        <v>-4.7706632642530167E-5</v>
      </c>
      <c r="AU145" s="108"/>
      <c r="AV145" s="93">
        <v>10.862387729127027</v>
      </c>
      <c r="AW145" s="94">
        <v>4.8558807511956816</v>
      </c>
      <c r="AX145" s="110">
        <f t="shared" si="22"/>
        <v>-6.0065069779313456</v>
      </c>
    </row>
    <row r="146" spans="1:50" ht="10" x14ac:dyDescent="0.2">
      <c r="A146" s="6">
        <v>137</v>
      </c>
      <c r="B146" s="5" t="s">
        <v>310</v>
      </c>
      <c r="C146" s="6">
        <v>1</v>
      </c>
      <c r="D146" s="10">
        <v>3806731</v>
      </c>
      <c r="E146" s="2">
        <v>310984</v>
      </c>
      <c r="F146" s="2">
        <v>718052</v>
      </c>
      <c r="G146" s="2">
        <v>865346.65000000014</v>
      </c>
      <c r="H146" s="2">
        <v>0</v>
      </c>
      <c r="I146" s="2">
        <v>0</v>
      </c>
      <c r="J146" s="2">
        <v>4240077</v>
      </c>
      <c r="K146" s="9">
        <v>175095</v>
      </c>
      <c r="L146" s="2">
        <v>516317</v>
      </c>
      <c r="M146" s="2">
        <v>0</v>
      </c>
      <c r="N146" s="2">
        <v>0</v>
      </c>
      <c r="O146" s="2">
        <v>897904.84000000008</v>
      </c>
      <c r="P146" s="2">
        <v>0</v>
      </c>
      <c r="Q146" s="2">
        <v>0</v>
      </c>
      <c r="R146" s="2">
        <v>0</v>
      </c>
      <c r="S146" s="2">
        <v>0</v>
      </c>
      <c r="T146" s="2" t="s">
        <v>4</v>
      </c>
      <c r="U146" s="2">
        <f t="shared" si="20"/>
        <v>11530507.49</v>
      </c>
      <c r="V146" s="8">
        <f t="shared" si="16"/>
        <v>11.369030901164438</v>
      </c>
      <c r="W146" s="2"/>
      <c r="X146" s="2">
        <v>101613348.83999999</v>
      </c>
      <c r="Y146" s="2">
        <v>101420319.72856213</v>
      </c>
      <c r="Z146" s="2">
        <v>0</v>
      </c>
      <c r="AA146" s="9">
        <v>0</v>
      </c>
      <c r="AB146" s="2"/>
      <c r="AC146" s="112">
        <v>99.586416643268535</v>
      </c>
      <c r="AD146" s="8">
        <f t="shared" si="17"/>
        <v>99.810035675783297</v>
      </c>
      <c r="AE146" s="114">
        <f t="shared" si="18"/>
        <v>0.22361903251476178</v>
      </c>
      <c r="AF146" s="2">
        <v>709.2699999999993</v>
      </c>
      <c r="AG146" s="2">
        <v>1</v>
      </c>
      <c r="AH146" s="115">
        <f t="shared" si="19"/>
        <v>99.810035675783297</v>
      </c>
      <c r="AI146" s="8"/>
      <c r="AJ146" s="8"/>
      <c r="AK146" s="107">
        <v>99.586416643268535</v>
      </c>
      <c r="AL146" s="108">
        <v>99.429670966922657</v>
      </c>
      <c r="AM146" s="108">
        <v>99.429670966922657</v>
      </c>
      <c r="AN146" s="108">
        <v>99.586416643268535</v>
      </c>
      <c r="AO146" s="108">
        <v>111.17871369599727</v>
      </c>
      <c r="AP146" s="108">
        <v>99.810035675783297</v>
      </c>
      <c r="AQ146" s="108">
        <v>99.810035675783297</v>
      </c>
      <c r="AR146" s="108"/>
      <c r="AS146" s="108"/>
      <c r="AT146" s="109">
        <f t="shared" si="21"/>
        <v>0</v>
      </c>
      <c r="AU146" s="108"/>
      <c r="AV146" s="93">
        <v>7.7026178424301968</v>
      </c>
      <c r="AW146" s="94">
        <v>7.9444616200560674</v>
      </c>
      <c r="AX146" s="110">
        <f t="shared" si="22"/>
        <v>0.24184377762587062</v>
      </c>
    </row>
    <row r="147" spans="1:50" ht="10" x14ac:dyDescent="0.2">
      <c r="A147" s="6">
        <v>138</v>
      </c>
      <c r="B147" s="5" t="s">
        <v>309</v>
      </c>
      <c r="C147" s="6">
        <v>1</v>
      </c>
      <c r="D147" s="10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346629</v>
      </c>
      <c r="K147" s="9">
        <v>127517</v>
      </c>
      <c r="L147" s="2">
        <v>48806</v>
      </c>
      <c r="M147" s="2">
        <v>0</v>
      </c>
      <c r="N147" s="2">
        <v>43274</v>
      </c>
      <c r="O147" s="2">
        <v>5709.2000000000007</v>
      </c>
      <c r="P147" s="2">
        <v>0</v>
      </c>
      <c r="Q147" s="2">
        <v>0</v>
      </c>
      <c r="R147" s="2">
        <v>0</v>
      </c>
      <c r="S147" s="2">
        <v>0</v>
      </c>
      <c r="T147" s="2" t="s">
        <v>14</v>
      </c>
      <c r="U147" s="2">
        <f t="shared" si="20"/>
        <v>542651.6</v>
      </c>
      <c r="V147" s="8">
        <f t="shared" si="16"/>
        <v>3.301594531723163</v>
      </c>
      <c r="W147" s="2"/>
      <c r="X147" s="2">
        <v>11008174.74</v>
      </c>
      <c r="Y147" s="2">
        <v>16436046.122137845</v>
      </c>
      <c r="Z147" s="2">
        <v>5427871.3821378443</v>
      </c>
      <c r="AA147" s="9">
        <v>179206.30474162952</v>
      </c>
      <c r="AB147" s="2"/>
      <c r="AC147" s="112">
        <v>151.39829389031877</v>
      </c>
      <c r="AD147" s="8">
        <f t="shared" si="17"/>
        <v>147.67970350547154</v>
      </c>
      <c r="AE147" s="114">
        <f t="shared" si="18"/>
        <v>-3.7185903848472321</v>
      </c>
      <c r="AF147" s="2">
        <v>3.02</v>
      </c>
      <c r="AG147" s="2">
        <v>1</v>
      </c>
      <c r="AH147" s="115">
        <f t="shared" si="19"/>
        <v>147.67970350547154</v>
      </c>
      <c r="AI147" s="8"/>
      <c r="AJ147" s="8"/>
      <c r="AK147" s="107">
        <v>151.39829389031877</v>
      </c>
      <c r="AL147" s="108">
        <v>152.34119252737662</v>
      </c>
      <c r="AM147" s="108">
        <v>152.34119252737662</v>
      </c>
      <c r="AN147" s="108">
        <v>151.39829389031877</v>
      </c>
      <c r="AO147" s="108">
        <v>147.8631029983168</v>
      </c>
      <c r="AP147" s="108">
        <v>147.68031645204954</v>
      </c>
      <c r="AQ147" s="108">
        <v>147.67970350547154</v>
      </c>
      <c r="AR147" s="108"/>
      <c r="AS147" s="108"/>
      <c r="AT147" s="109">
        <f t="shared" si="21"/>
        <v>-6.1294657800203822E-4</v>
      </c>
      <c r="AU147" s="108"/>
      <c r="AV147" s="93">
        <v>6.7494947597369377</v>
      </c>
      <c r="AW147" s="94">
        <v>4.0100395506839135</v>
      </c>
      <c r="AX147" s="110">
        <f t="shared" si="22"/>
        <v>-2.7394552090530242</v>
      </c>
    </row>
    <row r="148" spans="1:50" ht="10" x14ac:dyDescent="0.2">
      <c r="A148" s="6">
        <v>139</v>
      </c>
      <c r="B148" s="5" t="s">
        <v>308</v>
      </c>
      <c r="C148" s="6">
        <v>1</v>
      </c>
      <c r="D148" s="10">
        <v>0</v>
      </c>
      <c r="E148" s="2">
        <v>20100</v>
      </c>
      <c r="F148" s="2">
        <v>0</v>
      </c>
      <c r="G148" s="2">
        <v>0</v>
      </c>
      <c r="H148" s="2">
        <v>0</v>
      </c>
      <c r="I148" s="2">
        <v>0</v>
      </c>
      <c r="J148" s="2">
        <v>801941</v>
      </c>
      <c r="K148" s="9">
        <v>883936</v>
      </c>
      <c r="L148" s="2">
        <v>466919</v>
      </c>
      <c r="M148" s="2">
        <v>0</v>
      </c>
      <c r="N148" s="2">
        <v>0</v>
      </c>
      <c r="O148" s="2">
        <v>3441.0600000000004</v>
      </c>
      <c r="P148" s="2">
        <v>0</v>
      </c>
      <c r="Q148" s="2">
        <v>0</v>
      </c>
      <c r="R148" s="2">
        <v>0</v>
      </c>
      <c r="S148" s="2">
        <v>0</v>
      </c>
      <c r="T148" s="2" t="s">
        <v>4</v>
      </c>
      <c r="U148" s="2">
        <f t="shared" si="20"/>
        <v>2176337.06</v>
      </c>
      <c r="V148" s="8">
        <f t="shared" si="16"/>
        <v>3.489214890504043</v>
      </c>
      <c r="W148" s="2"/>
      <c r="X148" s="2">
        <v>46722628.012559995</v>
      </c>
      <c r="Y148" s="2">
        <v>62373259.552541114</v>
      </c>
      <c r="Z148" s="2">
        <v>15650631.539981119</v>
      </c>
      <c r="AA148" s="9">
        <v>546084.16615094338</v>
      </c>
      <c r="AB148" s="2"/>
      <c r="AC148" s="112">
        <v>136.52412617984947</v>
      </c>
      <c r="AD148" s="8">
        <f t="shared" si="17"/>
        <v>132.32812026277668</v>
      </c>
      <c r="AE148" s="114">
        <f t="shared" si="18"/>
        <v>-4.1960059170727959</v>
      </c>
      <c r="AF148" s="2">
        <v>3</v>
      </c>
      <c r="AG148" s="2">
        <v>1</v>
      </c>
      <c r="AH148" s="115">
        <f t="shared" si="19"/>
        <v>132.32812026277668</v>
      </c>
      <c r="AI148" s="8"/>
      <c r="AJ148" s="8"/>
      <c r="AK148" s="107">
        <v>136.52412617984947</v>
      </c>
      <c r="AL148" s="108">
        <v>136.49938254270998</v>
      </c>
      <c r="AM148" s="108">
        <v>136.49938254270998</v>
      </c>
      <c r="AN148" s="108">
        <v>136.52412617984947</v>
      </c>
      <c r="AO148" s="108">
        <v>132.23573832731293</v>
      </c>
      <c r="AP148" s="108">
        <v>132.32805773228679</v>
      </c>
      <c r="AQ148" s="108">
        <v>132.32812026277668</v>
      </c>
      <c r="AR148" s="108"/>
      <c r="AS148" s="108"/>
      <c r="AT148" s="109">
        <f t="shared" si="21"/>
        <v>6.2530489884693452E-5</v>
      </c>
      <c r="AU148" s="108"/>
      <c r="AV148" s="93">
        <v>7.2042460405281448</v>
      </c>
      <c r="AW148" s="94">
        <v>3.7952116722987088</v>
      </c>
      <c r="AX148" s="110">
        <f t="shared" si="22"/>
        <v>-3.409034368229436</v>
      </c>
    </row>
    <row r="149" spans="1:50" ht="10" x14ac:dyDescent="0.2">
      <c r="A149" s="6">
        <v>140</v>
      </c>
      <c r="B149" s="5" t="s">
        <v>307</v>
      </c>
      <c r="C149" s="6">
        <v>0</v>
      </c>
      <c r="D149" s="10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9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f t="shared" si="20"/>
        <v>0</v>
      </c>
      <c r="V149" s="8">
        <f t="shared" si="16"/>
        <v>0</v>
      </c>
      <c r="W149" s="2"/>
      <c r="X149" s="2">
        <v>0</v>
      </c>
      <c r="Y149" s="2">
        <v>0</v>
      </c>
      <c r="Z149" s="2">
        <v>0</v>
      </c>
      <c r="AA149" s="9">
        <v>0</v>
      </c>
      <c r="AB149" s="2"/>
      <c r="AC149" s="112">
        <v>0</v>
      </c>
      <c r="AD149" s="8">
        <f t="shared" si="17"/>
        <v>0</v>
      </c>
      <c r="AE149" s="114">
        <f t="shared" si="18"/>
        <v>0</v>
      </c>
      <c r="AF149" s="2">
        <v>0</v>
      </c>
      <c r="AG149" s="2" t="s">
        <v>529</v>
      </c>
      <c r="AH149" s="115">
        <f t="shared" si="19"/>
        <v>0</v>
      </c>
      <c r="AI149" s="8"/>
      <c r="AJ149" s="8"/>
      <c r="AK149" s="107">
        <v>0</v>
      </c>
      <c r="AL149" s="108">
        <v>0</v>
      </c>
      <c r="AM149" s="108">
        <v>0</v>
      </c>
      <c r="AN149" s="108">
        <v>0</v>
      </c>
      <c r="AO149" s="108">
        <v>0</v>
      </c>
      <c r="AP149" s="108">
        <v>0</v>
      </c>
      <c r="AQ149" s="108">
        <v>0</v>
      </c>
      <c r="AR149" s="108"/>
      <c r="AS149" s="108"/>
      <c r="AT149" s="109">
        <f t="shared" si="21"/>
        <v>0</v>
      </c>
      <c r="AU149" s="108"/>
      <c r="AV149" s="93" t="s">
        <v>528</v>
      </c>
      <c r="AW149" s="94" t="s">
        <v>528</v>
      </c>
      <c r="AX149" s="110" t="str">
        <f t="shared" si="22"/>
        <v/>
      </c>
    </row>
    <row r="150" spans="1:50" ht="10" x14ac:dyDescent="0.2">
      <c r="A150" s="6">
        <v>141</v>
      </c>
      <c r="B150" s="5" t="s">
        <v>306</v>
      </c>
      <c r="C150" s="6">
        <v>1</v>
      </c>
      <c r="D150" s="10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1227443</v>
      </c>
      <c r="K150" s="9">
        <v>937558</v>
      </c>
      <c r="L150" s="2">
        <v>1680592</v>
      </c>
      <c r="M150" s="2">
        <v>29409</v>
      </c>
      <c r="N150" s="2">
        <v>19687</v>
      </c>
      <c r="O150" s="2">
        <v>279627.74000000005</v>
      </c>
      <c r="P150" s="2">
        <v>0</v>
      </c>
      <c r="Q150" s="2">
        <v>0</v>
      </c>
      <c r="R150" s="2">
        <v>0</v>
      </c>
      <c r="S150" s="2">
        <v>0</v>
      </c>
      <c r="T150" s="2" t="s">
        <v>4</v>
      </c>
      <c r="U150" s="2">
        <f t="shared" si="20"/>
        <v>4174316.74</v>
      </c>
      <c r="V150" s="8">
        <f t="shared" si="16"/>
        <v>8.509523052985557</v>
      </c>
      <c r="W150" s="2"/>
      <c r="X150" s="2">
        <v>31921911.970039997</v>
      </c>
      <c r="Y150" s="2">
        <v>49054649.878825411</v>
      </c>
      <c r="Z150" s="2">
        <v>17132737.908785414</v>
      </c>
      <c r="AA150" s="9">
        <v>1457914.2819556904</v>
      </c>
      <c r="AB150" s="2"/>
      <c r="AC150" s="112">
        <v>152.10796910915397</v>
      </c>
      <c r="AD150" s="8">
        <f t="shared" si="17"/>
        <v>149.10364905943348</v>
      </c>
      <c r="AE150" s="114">
        <f t="shared" si="18"/>
        <v>-3.0043200497204907</v>
      </c>
      <c r="AF150" s="2">
        <v>201.43</v>
      </c>
      <c r="AG150" s="2">
        <v>1</v>
      </c>
      <c r="AH150" s="115">
        <f t="shared" si="19"/>
        <v>149.10364905943348</v>
      </c>
      <c r="AI150" s="8"/>
      <c r="AJ150" s="8"/>
      <c r="AK150" s="107">
        <v>152.10796910915397</v>
      </c>
      <c r="AL150" s="108">
        <v>157.68270330160342</v>
      </c>
      <c r="AM150" s="108">
        <v>157.68270330160342</v>
      </c>
      <c r="AN150" s="108">
        <v>152.10796910915397</v>
      </c>
      <c r="AO150" s="108">
        <v>149.10295105310166</v>
      </c>
      <c r="AP150" s="108">
        <v>149.10364905943348</v>
      </c>
      <c r="AQ150" s="108">
        <v>149.10364905943348</v>
      </c>
      <c r="AR150" s="108"/>
      <c r="AS150" s="108"/>
      <c r="AT150" s="109">
        <f t="shared" si="21"/>
        <v>0</v>
      </c>
      <c r="AU150" s="108"/>
      <c r="AV150" s="93">
        <v>5.7589004002909423</v>
      </c>
      <c r="AW150" s="94">
        <v>3.9013775624136651</v>
      </c>
      <c r="AX150" s="110">
        <f t="shared" si="22"/>
        <v>-1.8575228378772772</v>
      </c>
    </row>
    <row r="151" spans="1:50" ht="10" x14ac:dyDescent="0.2">
      <c r="A151" s="6">
        <v>142</v>
      </c>
      <c r="B151" s="5" t="s">
        <v>305</v>
      </c>
      <c r="C151" s="6">
        <v>1</v>
      </c>
      <c r="D151" s="10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345311.41</v>
      </c>
      <c r="K151" s="9">
        <v>412340.59</v>
      </c>
      <c r="L151" s="2">
        <v>328492</v>
      </c>
      <c r="M151" s="2">
        <v>0</v>
      </c>
      <c r="N151" s="2">
        <v>0</v>
      </c>
      <c r="O151" s="2">
        <v>23029.02</v>
      </c>
      <c r="P151" s="2">
        <v>0</v>
      </c>
      <c r="Q151" s="2">
        <v>0</v>
      </c>
      <c r="R151" s="2">
        <v>0</v>
      </c>
      <c r="S151" s="2">
        <v>0</v>
      </c>
      <c r="T151" s="2" t="s">
        <v>4</v>
      </c>
      <c r="U151" s="2">
        <f t="shared" si="20"/>
        <v>1109173.02</v>
      </c>
      <c r="V151" s="8">
        <f t="shared" si="16"/>
        <v>5.4909960474460933</v>
      </c>
      <c r="W151" s="2"/>
      <c r="X151" s="2">
        <v>10651125.811000003</v>
      </c>
      <c r="Y151" s="2">
        <v>20199851</v>
      </c>
      <c r="Z151" s="2">
        <v>9548725.1889999975</v>
      </c>
      <c r="AA151" s="9">
        <v>524320.12270947942</v>
      </c>
      <c r="AB151" s="2"/>
      <c r="AC151" s="112">
        <v>186.86941274858177</v>
      </c>
      <c r="AD151" s="8">
        <f t="shared" si="17"/>
        <v>184.72724129284549</v>
      </c>
      <c r="AE151" s="114">
        <f t="shared" si="18"/>
        <v>-2.1421714557362748</v>
      </c>
      <c r="AF151" s="2">
        <v>17.32</v>
      </c>
      <c r="AG151" s="2">
        <v>1</v>
      </c>
      <c r="AH151" s="115">
        <f t="shared" si="19"/>
        <v>184.72724129284549</v>
      </c>
      <c r="AI151" s="8"/>
      <c r="AJ151" s="8"/>
      <c r="AK151" s="107">
        <v>186.86941274858177</v>
      </c>
      <c r="AL151" s="108">
        <v>187.21198924587804</v>
      </c>
      <c r="AM151" s="108">
        <v>187.21198924587804</v>
      </c>
      <c r="AN151" s="108">
        <v>186.86941274858177</v>
      </c>
      <c r="AO151" s="108">
        <v>184.35058361158221</v>
      </c>
      <c r="AP151" s="108">
        <v>184.72724129284549</v>
      </c>
      <c r="AQ151" s="108">
        <v>184.72724129284549</v>
      </c>
      <c r="AR151" s="108"/>
      <c r="AS151" s="108"/>
      <c r="AT151" s="109">
        <f t="shared" si="21"/>
        <v>0</v>
      </c>
      <c r="AU151" s="108"/>
      <c r="AV151" s="93">
        <v>3.2833150328811995</v>
      </c>
      <c r="AW151" s="94">
        <v>1.4078220446266987</v>
      </c>
      <c r="AX151" s="110">
        <f t="shared" si="22"/>
        <v>-1.8754929882545008</v>
      </c>
    </row>
    <row r="152" spans="1:50" ht="10" x14ac:dyDescent="0.2">
      <c r="A152" s="6">
        <v>143</v>
      </c>
      <c r="B152" s="5" t="s">
        <v>304</v>
      </c>
      <c r="C152" s="6">
        <v>0</v>
      </c>
      <c r="D152" s="10"/>
      <c r="E152" s="2"/>
      <c r="F152" s="2"/>
      <c r="G152" s="2"/>
      <c r="H152" s="2"/>
      <c r="I152" s="2"/>
      <c r="J152" s="2"/>
      <c r="K152" s="9"/>
      <c r="L152" s="2"/>
      <c r="M152" s="2"/>
      <c r="N152" s="2"/>
      <c r="O152" s="2"/>
      <c r="P152" s="2"/>
      <c r="Q152" s="2"/>
      <c r="R152" s="2"/>
      <c r="S152" s="2"/>
      <c r="T152" s="2">
        <v>0</v>
      </c>
      <c r="U152" s="2">
        <f t="shared" si="20"/>
        <v>0</v>
      </c>
      <c r="V152" s="8">
        <f t="shared" si="16"/>
        <v>0</v>
      </c>
      <c r="W152" s="2"/>
      <c r="X152" s="2">
        <v>437559.81000000006</v>
      </c>
      <c r="Y152" s="2">
        <v>467013.6</v>
      </c>
      <c r="Z152" s="2">
        <v>29453.789999999921</v>
      </c>
      <c r="AA152" s="9">
        <v>0</v>
      </c>
      <c r="AB152" s="2"/>
      <c r="AC152" s="112">
        <v>0</v>
      </c>
      <c r="AD152" s="8">
        <f t="shared" si="17"/>
        <v>0</v>
      </c>
      <c r="AE152" s="114">
        <f t="shared" si="18"/>
        <v>0</v>
      </c>
      <c r="AF152" s="2">
        <v>0</v>
      </c>
      <c r="AG152" s="2" t="s">
        <v>529</v>
      </c>
      <c r="AH152" s="115">
        <f t="shared" si="19"/>
        <v>0</v>
      </c>
      <c r="AI152" s="8"/>
      <c r="AJ152" s="8"/>
      <c r="AK152" s="107">
        <v>0</v>
      </c>
      <c r="AL152" s="108">
        <v>0</v>
      </c>
      <c r="AM152" s="108">
        <v>0</v>
      </c>
      <c r="AN152" s="108">
        <v>0</v>
      </c>
      <c r="AO152" s="108">
        <v>0</v>
      </c>
      <c r="AP152" s="108">
        <v>0</v>
      </c>
      <c r="AQ152" s="108">
        <v>0</v>
      </c>
      <c r="AR152" s="108"/>
      <c r="AS152" s="108"/>
      <c r="AT152" s="109">
        <f t="shared" si="21"/>
        <v>0</v>
      </c>
      <c r="AU152" s="108"/>
      <c r="AV152" s="93" t="s">
        <v>528</v>
      </c>
      <c r="AW152" s="94" t="s">
        <v>528</v>
      </c>
      <c r="AX152" s="110" t="str">
        <f t="shared" si="22"/>
        <v/>
      </c>
    </row>
    <row r="153" spans="1:50" ht="10" x14ac:dyDescent="0.2">
      <c r="A153" s="6">
        <v>144</v>
      </c>
      <c r="B153" s="5" t="s">
        <v>303</v>
      </c>
      <c r="C153" s="6">
        <v>1</v>
      </c>
      <c r="D153" s="10">
        <v>500000</v>
      </c>
      <c r="E153" s="2">
        <v>0</v>
      </c>
      <c r="F153" s="2">
        <v>0</v>
      </c>
      <c r="G153" s="2">
        <v>0</v>
      </c>
      <c r="H153" s="2">
        <v>0</v>
      </c>
      <c r="I153" s="2">
        <v>63079</v>
      </c>
      <c r="J153" s="2">
        <v>896910</v>
      </c>
      <c r="K153" s="9">
        <v>272364</v>
      </c>
      <c r="L153" s="2">
        <v>0</v>
      </c>
      <c r="M153" s="2">
        <v>16218</v>
      </c>
      <c r="N153" s="2">
        <v>7207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 t="s">
        <v>14</v>
      </c>
      <c r="U153" s="2">
        <f t="shared" si="20"/>
        <v>1455778</v>
      </c>
      <c r="V153" s="8">
        <f t="shared" si="16"/>
        <v>4.2695608849521598</v>
      </c>
      <c r="W153" s="2"/>
      <c r="X153" s="2">
        <v>19884295.035099998</v>
      </c>
      <c r="Y153" s="2">
        <v>34096668</v>
      </c>
      <c r="Z153" s="2">
        <v>14212372.964900002</v>
      </c>
      <c r="AA153" s="9">
        <v>606805.91693288612</v>
      </c>
      <c r="AB153" s="2"/>
      <c r="AC153" s="112">
        <v>171.51330406169959</v>
      </c>
      <c r="AD153" s="8">
        <f t="shared" si="17"/>
        <v>168.42368323317675</v>
      </c>
      <c r="AE153" s="114">
        <f t="shared" si="18"/>
        <v>-3.0896208285228397</v>
      </c>
      <c r="AF153" s="2">
        <v>0</v>
      </c>
      <c r="AG153" s="2">
        <v>1</v>
      </c>
      <c r="AH153" s="115">
        <f t="shared" si="19"/>
        <v>168.42368323317675</v>
      </c>
      <c r="AI153" s="8"/>
      <c r="AJ153" s="8"/>
      <c r="AK153" s="107">
        <v>171.51330406169959</v>
      </c>
      <c r="AL153" s="108">
        <v>171.51258737184097</v>
      </c>
      <c r="AM153" s="108">
        <v>171.51258737184097</v>
      </c>
      <c r="AN153" s="108">
        <v>171.51330406169959</v>
      </c>
      <c r="AO153" s="108">
        <v>168.42368323317675</v>
      </c>
      <c r="AP153" s="108">
        <v>168.42368323317675</v>
      </c>
      <c r="AQ153" s="108">
        <v>168.42368323317675</v>
      </c>
      <c r="AR153" s="108"/>
      <c r="AS153" s="108"/>
      <c r="AT153" s="109">
        <f t="shared" si="21"/>
        <v>0</v>
      </c>
      <c r="AU153" s="108"/>
      <c r="AV153" s="93">
        <v>8.3008866875645655</v>
      </c>
      <c r="AW153" s="94">
        <v>5.5163162579180947</v>
      </c>
      <c r="AX153" s="110">
        <f t="shared" si="22"/>
        <v>-2.7845704296464708</v>
      </c>
    </row>
    <row r="154" spans="1:50" ht="10" x14ac:dyDescent="0.2">
      <c r="A154" s="6">
        <v>145</v>
      </c>
      <c r="B154" s="5" t="s">
        <v>302</v>
      </c>
      <c r="C154" s="6">
        <v>1</v>
      </c>
      <c r="D154" s="10">
        <v>0</v>
      </c>
      <c r="E154" s="2">
        <v>2238476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9">
        <v>0</v>
      </c>
      <c r="L154" s="2">
        <v>243610</v>
      </c>
      <c r="M154" s="2">
        <v>0</v>
      </c>
      <c r="N154" s="2">
        <v>0</v>
      </c>
      <c r="O154" s="2">
        <v>16497.18</v>
      </c>
      <c r="P154" s="2">
        <v>0</v>
      </c>
      <c r="Q154" s="2">
        <v>0</v>
      </c>
      <c r="R154" s="2">
        <v>0</v>
      </c>
      <c r="S154" s="2">
        <v>0</v>
      </c>
      <c r="T154" s="2" t="s">
        <v>4</v>
      </c>
      <c r="U154" s="2">
        <f t="shared" si="20"/>
        <v>2498583.1800000002</v>
      </c>
      <c r="V154" s="8">
        <f t="shared" si="16"/>
        <v>16.315847879045695</v>
      </c>
      <c r="W154" s="2"/>
      <c r="X154" s="2">
        <v>13087068.680339999</v>
      </c>
      <c r="Y154" s="2">
        <v>15313842.090970395</v>
      </c>
      <c r="Z154" s="2">
        <v>2226773.4106303956</v>
      </c>
      <c r="AA154" s="9">
        <v>363316.96228949289</v>
      </c>
      <c r="AB154" s="2"/>
      <c r="AC154" s="112">
        <v>121.73993168391009</v>
      </c>
      <c r="AD154" s="8">
        <f t="shared" si="17"/>
        <v>114.23891395282637</v>
      </c>
      <c r="AE154" s="114">
        <f t="shared" si="18"/>
        <v>-7.5010177310837207</v>
      </c>
      <c r="AF154" s="2">
        <v>11.5</v>
      </c>
      <c r="AG154" s="2">
        <v>1</v>
      </c>
      <c r="AH154" s="115">
        <f t="shared" si="19"/>
        <v>114.23891395282637</v>
      </c>
      <c r="AI154" s="8"/>
      <c r="AJ154" s="8"/>
      <c r="AK154" s="107">
        <v>121.73993168391009</v>
      </c>
      <c r="AL154" s="108">
        <v>121.80688436702312</v>
      </c>
      <c r="AM154" s="108">
        <v>121.80688436702312</v>
      </c>
      <c r="AN154" s="108">
        <v>121.73993168391009</v>
      </c>
      <c r="AO154" s="108">
        <v>121.73993168391009</v>
      </c>
      <c r="AP154" s="108">
        <v>121.73993168391009</v>
      </c>
      <c r="AQ154" s="108">
        <v>114.23891395282637</v>
      </c>
      <c r="AR154" s="108"/>
      <c r="AS154" s="108"/>
      <c r="AT154" s="109">
        <f t="shared" si="21"/>
        <v>-7.5010177310837207</v>
      </c>
      <c r="AU154" s="108"/>
      <c r="AV154" s="93">
        <v>10.04967069112552</v>
      </c>
      <c r="AW154" s="94">
        <v>4.7352255335590314</v>
      </c>
      <c r="AX154" s="110">
        <f t="shared" si="22"/>
        <v>-5.3144451575664888</v>
      </c>
    </row>
    <row r="155" spans="1:50" ht="10" x14ac:dyDescent="0.2">
      <c r="A155" s="6">
        <v>146</v>
      </c>
      <c r="B155" s="5" t="s">
        <v>301</v>
      </c>
      <c r="C155" s="6">
        <v>0</v>
      </c>
      <c r="D155" s="13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12">
        <v>0</v>
      </c>
      <c r="L155" s="7">
        <v>252826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2">
        <f t="shared" si="20"/>
        <v>0</v>
      </c>
      <c r="V155" s="11">
        <f t="shared" si="16"/>
        <v>0</v>
      </c>
      <c r="W155" s="7"/>
      <c r="X155" s="7">
        <v>202094.16</v>
      </c>
      <c r="Y155" s="7">
        <v>2619316</v>
      </c>
      <c r="Z155" s="2">
        <v>2417221.84</v>
      </c>
      <c r="AA155" s="12">
        <v>0</v>
      </c>
      <c r="AB155" s="2"/>
      <c r="AC155" s="112">
        <v>0</v>
      </c>
      <c r="AD155" s="8">
        <f t="shared" si="17"/>
        <v>0</v>
      </c>
      <c r="AE155" s="114">
        <f t="shared" si="18"/>
        <v>0</v>
      </c>
      <c r="AF155" s="2">
        <v>0</v>
      </c>
      <c r="AG155" s="2" t="s">
        <v>529</v>
      </c>
      <c r="AH155" s="115">
        <f t="shared" si="19"/>
        <v>0</v>
      </c>
      <c r="AI155" s="8"/>
      <c r="AJ155" s="8"/>
      <c r="AK155" s="107">
        <v>0</v>
      </c>
      <c r="AL155" s="108">
        <v>0</v>
      </c>
      <c r="AM155" s="108">
        <v>0</v>
      </c>
      <c r="AN155" s="108">
        <v>0</v>
      </c>
      <c r="AO155" s="108">
        <v>0</v>
      </c>
      <c r="AP155" s="108">
        <v>0</v>
      </c>
      <c r="AQ155" s="108">
        <v>0</v>
      </c>
      <c r="AR155" s="108"/>
      <c r="AS155" s="108"/>
      <c r="AT155" s="109">
        <f t="shared" si="21"/>
        <v>0</v>
      </c>
      <c r="AU155" s="108"/>
      <c r="AV155" s="93" t="s">
        <v>528</v>
      </c>
      <c r="AW155" s="94" t="s">
        <v>528</v>
      </c>
      <c r="AX155" s="110" t="str">
        <f t="shared" si="22"/>
        <v/>
      </c>
    </row>
    <row r="156" spans="1:50" ht="10" x14ac:dyDescent="0.2">
      <c r="A156" s="6">
        <v>147</v>
      </c>
      <c r="B156" s="5" t="s">
        <v>300</v>
      </c>
      <c r="C156" s="6">
        <v>0</v>
      </c>
      <c r="D156" s="10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9">
        <v>0</v>
      </c>
      <c r="L156" s="2">
        <v>0</v>
      </c>
      <c r="M156" s="2">
        <v>53902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f t="shared" si="20"/>
        <v>53902</v>
      </c>
      <c r="V156" s="8">
        <f t="shared" si="16"/>
        <v>0</v>
      </c>
      <c r="W156" s="2"/>
      <c r="X156" s="2">
        <v>31395.420000000002</v>
      </c>
      <c r="Y156" s="2">
        <v>64378</v>
      </c>
      <c r="Z156" s="2">
        <v>32982.58</v>
      </c>
      <c r="AA156" s="9">
        <v>0</v>
      </c>
      <c r="AB156" s="2"/>
      <c r="AC156" s="112">
        <v>0</v>
      </c>
      <c r="AD156" s="8">
        <f t="shared" si="17"/>
        <v>0</v>
      </c>
      <c r="AE156" s="114">
        <f t="shared" si="18"/>
        <v>0</v>
      </c>
      <c r="AF156" s="2">
        <v>0</v>
      </c>
      <c r="AG156" s="2" t="s">
        <v>529</v>
      </c>
      <c r="AH156" s="115">
        <f t="shared" si="19"/>
        <v>0</v>
      </c>
      <c r="AI156" s="8"/>
      <c r="AJ156" s="8"/>
      <c r="AK156" s="107">
        <v>0</v>
      </c>
      <c r="AL156" s="108">
        <v>0</v>
      </c>
      <c r="AM156" s="108">
        <v>0</v>
      </c>
      <c r="AN156" s="108">
        <v>0</v>
      </c>
      <c r="AO156" s="108">
        <v>0</v>
      </c>
      <c r="AP156" s="108">
        <v>0</v>
      </c>
      <c r="AQ156" s="108">
        <v>0</v>
      </c>
      <c r="AR156" s="108"/>
      <c r="AS156" s="108"/>
      <c r="AT156" s="109">
        <f t="shared" si="21"/>
        <v>0</v>
      </c>
      <c r="AU156" s="108"/>
      <c r="AV156" s="93" t="s">
        <v>528</v>
      </c>
      <c r="AW156" s="94" t="s">
        <v>528</v>
      </c>
      <c r="AX156" s="110" t="str">
        <f t="shared" si="22"/>
        <v/>
      </c>
    </row>
    <row r="157" spans="1:50" ht="10" x14ac:dyDescent="0.2">
      <c r="A157" s="6">
        <v>148</v>
      </c>
      <c r="B157" s="5" t="s">
        <v>299</v>
      </c>
      <c r="C157" s="6">
        <v>0</v>
      </c>
      <c r="D157" s="10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9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f t="shared" si="20"/>
        <v>0</v>
      </c>
      <c r="V157" s="8">
        <f t="shared" si="16"/>
        <v>0</v>
      </c>
      <c r="W157" s="2"/>
      <c r="X157" s="2">
        <v>0</v>
      </c>
      <c r="Y157" s="2">
        <v>993.1</v>
      </c>
      <c r="Z157" s="2">
        <v>993.1</v>
      </c>
      <c r="AA157" s="9">
        <v>0</v>
      </c>
      <c r="AB157" s="2"/>
      <c r="AC157" s="112">
        <v>0</v>
      </c>
      <c r="AD157" s="8">
        <f t="shared" si="17"/>
        <v>0</v>
      </c>
      <c r="AE157" s="114">
        <f t="shared" si="18"/>
        <v>0</v>
      </c>
      <c r="AF157" s="2">
        <v>0</v>
      </c>
      <c r="AG157" s="2" t="s">
        <v>529</v>
      </c>
      <c r="AH157" s="115">
        <f t="shared" si="19"/>
        <v>0</v>
      </c>
      <c r="AI157" s="8"/>
      <c r="AJ157" s="8"/>
      <c r="AK157" s="107">
        <v>0</v>
      </c>
      <c r="AL157" s="108">
        <v>0</v>
      </c>
      <c r="AM157" s="108">
        <v>0</v>
      </c>
      <c r="AN157" s="108">
        <v>0</v>
      </c>
      <c r="AO157" s="108">
        <v>0</v>
      </c>
      <c r="AP157" s="108">
        <v>0</v>
      </c>
      <c r="AQ157" s="108">
        <v>0</v>
      </c>
      <c r="AR157" s="108"/>
      <c r="AS157" s="108"/>
      <c r="AT157" s="109">
        <f t="shared" si="21"/>
        <v>0</v>
      </c>
      <c r="AU157" s="108"/>
      <c r="AV157" s="93" t="s">
        <v>528</v>
      </c>
      <c r="AW157" s="94" t="s">
        <v>528</v>
      </c>
      <c r="AX157" s="110" t="str">
        <f t="shared" si="22"/>
        <v/>
      </c>
    </row>
    <row r="158" spans="1:50" ht="10" x14ac:dyDescent="0.2">
      <c r="A158" s="6">
        <v>149</v>
      </c>
      <c r="B158" s="5" t="s">
        <v>298</v>
      </c>
      <c r="C158" s="6">
        <v>1</v>
      </c>
      <c r="D158" s="10">
        <v>0</v>
      </c>
      <c r="E158" s="2">
        <v>473125</v>
      </c>
      <c r="F158" s="2">
        <v>0</v>
      </c>
      <c r="G158" s="2">
        <v>0</v>
      </c>
      <c r="H158" s="2">
        <v>0</v>
      </c>
      <c r="I158" s="2">
        <v>607850</v>
      </c>
      <c r="J158" s="2">
        <v>6037210</v>
      </c>
      <c r="K158" s="9">
        <v>1481070</v>
      </c>
      <c r="L158" s="2">
        <v>5168484</v>
      </c>
      <c r="M158" s="2">
        <v>90630</v>
      </c>
      <c r="N158" s="2">
        <v>0</v>
      </c>
      <c r="O158" s="2">
        <v>2540340.39</v>
      </c>
      <c r="P158" s="2">
        <v>0</v>
      </c>
      <c r="Q158" s="2">
        <v>0</v>
      </c>
      <c r="R158" s="2">
        <v>0</v>
      </c>
      <c r="S158" s="2">
        <v>0</v>
      </c>
      <c r="T158" s="2" t="s">
        <v>14</v>
      </c>
      <c r="U158" s="2">
        <f t="shared" si="20"/>
        <v>13297618.99</v>
      </c>
      <c r="V158" s="8">
        <f t="shared" si="16"/>
        <v>5.2001239845926071</v>
      </c>
      <c r="W158" s="2"/>
      <c r="X158" s="2">
        <v>253714474.64999995</v>
      </c>
      <c r="Y158" s="2">
        <v>255717344.99791497</v>
      </c>
      <c r="Z158" s="2">
        <v>2002870.3479150236</v>
      </c>
      <c r="AA158" s="9">
        <v>104151.74134222254</v>
      </c>
      <c r="AB158" s="2"/>
      <c r="AC158" s="112">
        <v>103.69567011110649</v>
      </c>
      <c r="AD158" s="8">
        <f t="shared" si="17"/>
        <v>100.74836826286403</v>
      </c>
      <c r="AE158" s="114">
        <f t="shared" si="18"/>
        <v>-2.9473018482424607</v>
      </c>
      <c r="AF158" s="2">
        <v>1914.0000000000007</v>
      </c>
      <c r="AG158" s="2">
        <v>1</v>
      </c>
      <c r="AH158" s="115">
        <f t="shared" si="19"/>
        <v>100.74836826286403</v>
      </c>
      <c r="AI158" s="8"/>
      <c r="AJ158" s="8"/>
      <c r="AK158" s="107">
        <v>103.69567011110649</v>
      </c>
      <c r="AL158" s="108">
        <v>103.69567011110649</v>
      </c>
      <c r="AM158" s="108">
        <v>103.69567011110649</v>
      </c>
      <c r="AN158" s="108">
        <v>103.69567011110649</v>
      </c>
      <c r="AO158" s="108">
        <v>100.72499508215355</v>
      </c>
      <c r="AP158" s="108">
        <v>100.48193489923986</v>
      </c>
      <c r="AQ158" s="108">
        <v>100.74836826286403</v>
      </c>
      <c r="AR158" s="108"/>
      <c r="AS158" s="108"/>
      <c r="AT158" s="109">
        <f t="shared" si="21"/>
        <v>0.26643336362417358</v>
      </c>
      <c r="AU158" s="108"/>
      <c r="AV158" s="93">
        <v>8.1512551461943072</v>
      </c>
      <c r="AW158" s="94">
        <v>8.3522461077697105</v>
      </c>
      <c r="AX158" s="110">
        <f t="shared" si="22"/>
        <v>0.2009909615754033</v>
      </c>
    </row>
    <row r="159" spans="1:50" ht="10" x14ac:dyDescent="0.2">
      <c r="A159" s="6">
        <v>150</v>
      </c>
      <c r="B159" s="5" t="s">
        <v>297</v>
      </c>
      <c r="C159" s="6">
        <v>1</v>
      </c>
      <c r="D159" s="10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313000</v>
      </c>
      <c r="K159" s="9">
        <v>0</v>
      </c>
      <c r="L159" s="2">
        <v>451841</v>
      </c>
      <c r="M159" s="2">
        <v>0</v>
      </c>
      <c r="N159" s="2">
        <v>97136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 t="s">
        <v>4</v>
      </c>
      <c r="U159" s="2">
        <f t="shared" si="20"/>
        <v>861977</v>
      </c>
      <c r="V159" s="8">
        <f t="shared" si="16"/>
        <v>6.4210956313277459</v>
      </c>
      <c r="W159" s="2"/>
      <c r="X159" s="2">
        <v>7917418.4799999995</v>
      </c>
      <c r="Y159" s="2">
        <v>13424142.07</v>
      </c>
      <c r="Z159" s="2">
        <v>5506723.5900000008</v>
      </c>
      <c r="AA159" s="9">
        <v>353591.98786678445</v>
      </c>
      <c r="AB159" s="2"/>
      <c r="AC159" s="112">
        <v>179.28524943002785</v>
      </c>
      <c r="AD159" s="8">
        <f t="shared" si="17"/>
        <v>165.08600770756803</v>
      </c>
      <c r="AE159" s="114">
        <f t="shared" si="18"/>
        <v>-14.199241722459817</v>
      </c>
      <c r="AF159" s="2">
        <v>0</v>
      </c>
      <c r="AG159" s="2">
        <v>1</v>
      </c>
      <c r="AH159" s="115">
        <f t="shared" si="19"/>
        <v>165.08600770756803</v>
      </c>
      <c r="AI159" s="8"/>
      <c r="AJ159" s="8"/>
      <c r="AK159" s="107">
        <v>179.28524943002785</v>
      </c>
      <c r="AL159" s="108">
        <v>181.87627127959632</v>
      </c>
      <c r="AM159" s="108">
        <v>181.87627127959632</v>
      </c>
      <c r="AN159" s="108">
        <v>179.28524943002785</v>
      </c>
      <c r="AO159" s="108">
        <v>165.08600685692417</v>
      </c>
      <c r="AP159" s="108">
        <v>165.08600770756803</v>
      </c>
      <c r="AQ159" s="108">
        <v>165.08600770756803</v>
      </c>
      <c r="AR159" s="108"/>
      <c r="AS159" s="108"/>
      <c r="AT159" s="109">
        <f t="shared" si="21"/>
        <v>0</v>
      </c>
      <c r="AU159" s="108"/>
      <c r="AV159" s="93">
        <v>7.5205377918835925</v>
      </c>
      <c r="AW159" s="94">
        <v>-0.71235980085170636</v>
      </c>
      <c r="AX159" s="110">
        <f t="shared" si="22"/>
        <v>-8.2328975927352985</v>
      </c>
    </row>
    <row r="160" spans="1:50" ht="10" x14ac:dyDescent="0.2">
      <c r="A160" s="6">
        <v>151</v>
      </c>
      <c r="B160" s="5" t="s">
        <v>296</v>
      </c>
      <c r="C160" s="6">
        <v>1</v>
      </c>
      <c r="D160" s="10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1242239</v>
      </c>
      <c r="K160" s="9">
        <v>4450</v>
      </c>
      <c r="L160" s="2">
        <v>397986</v>
      </c>
      <c r="M160" s="2">
        <v>0</v>
      </c>
      <c r="N160" s="2">
        <v>36386</v>
      </c>
      <c r="O160" s="2">
        <v>23349.06</v>
      </c>
      <c r="P160" s="2">
        <v>0</v>
      </c>
      <c r="Q160" s="2">
        <v>0</v>
      </c>
      <c r="R160" s="2">
        <v>0</v>
      </c>
      <c r="S160" s="2">
        <v>0</v>
      </c>
      <c r="T160" s="2" t="s">
        <v>4</v>
      </c>
      <c r="U160" s="2">
        <f t="shared" si="20"/>
        <v>1704410.06</v>
      </c>
      <c r="V160" s="8">
        <f t="shared" si="16"/>
        <v>8.0905659691104397</v>
      </c>
      <c r="W160" s="2"/>
      <c r="X160" s="2">
        <v>19402050.66</v>
      </c>
      <c r="Y160" s="2">
        <v>21066635.715071</v>
      </c>
      <c r="Z160" s="2">
        <v>1664585.055071</v>
      </c>
      <c r="AA160" s="9">
        <v>134674.3519924726</v>
      </c>
      <c r="AB160" s="2"/>
      <c r="AC160" s="112">
        <v>116.4811133459753</v>
      </c>
      <c r="AD160" s="8">
        <f t="shared" si="17"/>
        <v>107.88530413557082</v>
      </c>
      <c r="AE160" s="114">
        <f t="shared" si="18"/>
        <v>-8.5958092104044823</v>
      </c>
      <c r="AF160" s="2">
        <v>22.570000000000004</v>
      </c>
      <c r="AG160" s="2">
        <v>1</v>
      </c>
      <c r="AH160" s="115">
        <f t="shared" si="19"/>
        <v>107.88530413557082</v>
      </c>
      <c r="AI160" s="8"/>
      <c r="AJ160" s="8"/>
      <c r="AK160" s="107">
        <v>116.4811133459753</v>
      </c>
      <c r="AL160" s="108">
        <v>116.33024891207648</v>
      </c>
      <c r="AM160" s="108">
        <v>116.33024891207648</v>
      </c>
      <c r="AN160" s="108">
        <v>116.4811133459753</v>
      </c>
      <c r="AO160" s="108">
        <v>107.7788614234769</v>
      </c>
      <c r="AP160" s="108">
        <v>107.88530413557082</v>
      </c>
      <c r="AQ160" s="108">
        <v>107.88530413557082</v>
      </c>
      <c r="AR160" s="108"/>
      <c r="AS160" s="108"/>
      <c r="AT160" s="109">
        <f t="shared" si="21"/>
        <v>0</v>
      </c>
      <c r="AU160" s="108"/>
      <c r="AV160" s="93">
        <v>8.2818406166669334</v>
      </c>
      <c r="AW160" s="94">
        <v>-0.29219480454865637</v>
      </c>
      <c r="AX160" s="110">
        <f t="shared" si="22"/>
        <v>-8.5740354212155889</v>
      </c>
    </row>
    <row r="161" spans="1:50" ht="10" x14ac:dyDescent="0.2">
      <c r="A161" s="6">
        <v>152</v>
      </c>
      <c r="B161" s="5" t="s">
        <v>295</v>
      </c>
      <c r="C161" s="6">
        <v>1</v>
      </c>
      <c r="D161" s="10">
        <v>0</v>
      </c>
      <c r="E161" s="2">
        <v>26250</v>
      </c>
      <c r="F161" s="2">
        <v>0</v>
      </c>
      <c r="G161" s="2">
        <v>0</v>
      </c>
      <c r="H161" s="2">
        <v>0</v>
      </c>
      <c r="I161" s="2">
        <v>0</v>
      </c>
      <c r="J161" s="2">
        <v>130392</v>
      </c>
      <c r="K161" s="9">
        <v>0</v>
      </c>
      <c r="L161" s="2">
        <v>800409</v>
      </c>
      <c r="M161" s="2">
        <v>0</v>
      </c>
      <c r="N161" s="2">
        <v>70884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 t="s">
        <v>4</v>
      </c>
      <c r="U161" s="2">
        <f t="shared" si="20"/>
        <v>1027935</v>
      </c>
      <c r="V161" s="8">
        <f t="shared" si="16"/>
        <v>6.5431661612107765</v>
      </c>
      <c r="W161" s="2"/>
      <c r="X161" s="2">
        <v>6111653.4900000002</v>
      </c>
      <c r="Y161" s="2">
        <v>15710054.959230721</v>
      </c>
      <c r="Z161" s="2">
        <v>9598401.4692307208</v>
      </c>
      <c r="AA161" s="9">
        <v>628039.35695186257</v>
      </c>
      <c r="AB161" s="2"/>
      <c r="AC161" s="112">
        <v>229.58073095266425</v>
      </c>
      <c r="AD161" s="8">
        <f t="shared" si="17"/>
        <v>246.77471697235993</v>
      </c>
      <c r="AE161" s="114">
        <f t="shared" si="18"/>
        <v>17.193986019695672</v>
      </c>
      <c r="AF161" s="2">
        <v>0</v>
      </c>
      <c r="AG161" s="2">
        <v>1</v>
      </c>
      <c r="AH161" s="115">
        <f t="shared" si="19"/>
        <v>246.77471697235993</v>
      </c>
      <c r="AI161" s="8"/>
      <c r="AJ161" s="8"/>
      <c r="AK161" s="107">
        <v>229.58073095266425</v>
      </c>
      <c r="AL161" s="108">
        <v>230.09357424620129</v>
      </c>
      <c r="AM161" s="108">
        <v>230.09357424620129</v>
      </c>
      <c r="AN161" s="108">
        <v>229.58073095266425</v>
      </c>
      <c r="AO161" s="108">
        <v>249.7704493696545</v>
      </c>
      <c r="AP161" s="108">
        <v>246.77471697235993</v>
      </c>
      <c r="AQ161" s="108">
        <v>246.77471697235993</v>
      </c>
      <c r="AR161" s="108"/>
      <c r="AS161" s="108"/>
      <c r="AT161" s="109">
        <f t="shared" si="21"/>
        <v>0</v>
      </c>
      <c r="AU161" s="108"/>
      <c r="AV161" s="93">
        <v>3.9528720148360259</v>
      </c>
      <c r="AW161" s="94">
        <v>11.460949166795057</v>
      </c>
      <c r="AX161" s="110">
        <f t="shared" si="22"/>
        <v>7.5080771519590312</v>
      </c>
    </row>
    <row r="162" spans="1:50" ht="10" x14ac:dyDescent="0.2">
      <c r="A162" s="6">
        <v>153</v>
      </c>
      <c r="B162" s="5" t="s">
        <v>294</v>
      </c>
      <c r="C162" s="6">
        <v>1</v>
      </c>
      <c r="D162" s="10">
        <v>3403557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3553867</v>
      </c>
      <c r="K162" s="9">
        <v>1635000</v>
      </c>
      <c r="L162" s="2">
        <v>0</v>
      </c>
      <c r="M162" s="2">
        <v>0</v>
      </c>
      <c r="N162" s="2">
        <v>203304</v>
      </c>
      <c r="O162" s="2">
        <v>90257.23000000001</v>
      </c>
      <c r="P162" s="2">
        <v>0</v>
      </c>
      <c r="Q162" s="2">
        <v>0</v>
      </c>
      <c r="R162" s="2">
        <v>0</v>
      </c>
      <c r="S162" s="2">
        <v>0</v>
      </c>
      <c r="T162" s="2" t="s">
        <v>4</v>
      </c>
      <c r="U162" s="2">
        <f t="shared" si="20"/>
        <v>8885985.2300000004</v>
      </c>
      <c r="V162" s="8">
        <f t="shared" si="16"/>
        <v>9.7476832565085463</v>
      </c>
      <c r="W162" s="2"/>
      <c r="X162" s="2">
        <v>91159936.339999989</v>
      </c>
      <c r="Y162" s="2">
        <v>91159971.002000004</v>
      </c>
      <c r="Z162" s="2">
        <v>34.662000015377998</v>
      </c>
      <c r="AA162" s="9">
        <v>3.3787419718699909</v>
      </c>
      <c r="AB162" s="2"/>
      <c r="AC162" s="112">
        <v>100.25569336575823</v>
      </c>
      <c r="AD162" s="8">
        <f t="shared" si="17"/>
        <v>100.00003431689326</v>
      </c>
      <c r="AE162" s="114">
        <f t="shared" si="18"/>
        <v>-0.25565904886497037</v>
      </c>
      <c r="AF162" s="2">
        <v>91.049999999999983</v>
      </c>
      <c r="AG162" s="2">
        <v>1</v>
      </c>
      <c r="AH162" s="115">
        <f t="shared" si="19"/>
        <v>100.00003431689326</v>
      </c>
      <c r="AI162" s="8"/>
      <c r="AJ162" s="8"/>
      <c r="AK162" s="107">
        <v>100.25569336575823</v>
      </c>
      <c r="AL162" s="108">
        <v>100.48281052831737</v>
      </c>
      <c r="AM162" s="108">
        <v>100.48281052831737</v>
      </c>
      <c r="AN162" s="108">
        <v>100.25569336575823</v>
      </c>
      <c r="AO162" s="108">
        <v>99.111999884487872</v>
      </c>
      <c r="AP162" s="108">
        <v>99.144820225529358</v>
      </c>
      <c r="AQ162" s="108">
        <v>100.00003431689326</v>
      </c>
      <c r="AR162" s="108"/>
      <c r="AS162" s="108"/>
      <c r="AT162" s="109">
        <f t="shared" si="21"/>
        <v>0.85521409136390503</v>
      </c>
      <c r="AU162" s="108"/>
      <c r="AV162" s="93">
        <v>11.987121928975</v>
      </c>
      <c r="AW162" s="94">
        <v>10.710892848754623</v>
      </c>
      <c r="AX162" s="110">
        <f t="shared" si="22"/>
        <v>-1.2762290802203768</v>
      </c>
    </row>
    <row r="163" spans="1:50" ht="10" x14ac:dyDescent="0.2">
      <c r="A163" s="6">
        <v>154</v>
      </c>
      <c r="B163" s="5" t="s">
        <v>293</v>
      </c>
      <c r="C163" s="6">
        <v>1</v>
      </c>
      <c r="D163" s="10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9">
        <v>0</v>
      </c>
      <c r="L163" s="2">
        <v>12350</v>
      </c>
      <c r="M163" s="2">
        <v>2590</v>
      </c>
      <c r="N163" s="2">
        <v>55901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 t="s">
        <v>14</v>
      </c>
      <c r="U163" s="2">
        <f t="shared" si="20"/>
        <v>63431</v>
      </c>
      <c r="V163" s="8">
        <f t="shared" si="16"/>
        <v>2.1729436482267617</v>
      </c>
      <c r="W163" s="2"/>
      <c r="X163" s="2">
        <v>1361700.11</v>
      </c>
      <c r="Y163" s="2">
        <v>2919127.7027254291</v>
      </c>
      <c r="Z163" s="2">
        <v>1557427.592725429</v>
      </c>
      <c r="AA163" s="9">
        <v>33842.023951858166</v>
      </c>
      <c r="AB163" s="2"/>
      <c r="AC163" s="112">
        <v>241.39211315623311</v>
      </c>
      <c r="AD163" s="8">
        <f t="shared" si="17"/>
        <v>211.88848099406928</v>
      </c>
      <c r="AE163" s="114">
        <f t="shared" si="18"/>
        <v>-29.503632162163825</v>
      </c>
      <c r="AF163" s="2">
        <v>1</v>
      </c>
      <c r="AG163" s="2">
        <v>1</v>
      </c>
      <c r="AH163" s="115">
        <f t="shared" si="19"/>
        <v>211.88848099406928</v>
      </c>
      <c r="AI163" s="8"/>
      <c r="AJ163" s="8"/>
      <c r="AK163" s="107">
        <v>241.39211315623311</v>
      </c>
      <c r="AL163" s="108">
        <v>237.11877435249997</v>
      </c>
      <c r="AM163" s="108">
        <v>237.11877435249997</v>
      </c>
      <c r="AN163" s="108">
        <v>241.39211315623311</v>
      </c>
      <c r="AO163" s="108">
        <v>210.3849530724363</v>
      </c>
      <c r="AP163" s="108">
        <v>211.8778677882668</v>
      </c>
      <c r="AQ163" s="108">
        <v>211.88848099406928</v>
      </c>
      <c r="AR163" s="108"/>
      <c r="AS163" s="108"/>
      <c r="AT163" s="109">
        <f t="shared" si="21"/>
        <v>1.0613205802485481E-2</v>
      </c>
      <c r="AU163" s="108"/>
      <c r="AV163" s="93">
        <v>19.191793225985283</v>
      </c>
      <c r="AW163" s="94">
        <v>3.5563482915866551</v>
      </c>
      <c r="AX163" s="110">
        <f t="shared" si="22"/>
        <v>-15.635444934398627</v>
      </c>
    </row>
    <row r="164" spans="1:50" ht="10" x14ac:dyDescent="0.2">
      <c r="A164" s="6">
        <v>155</v>
      </c>
      <c r="B164" s="5" t="s">
        <v>292</v>
      </c>
      <c r="C164" s="6">
        <v>1</v>
      </c>
      <c r="D164" s="10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4955856</v>
      </c>
      <c r="K164" s="9">
        <v>4464591</v>
      </c>
      <c r="L164" s="2">
        <v>4610886</v>
      </c>
      <c r="M164" s="2">
        <v>0</v>
      </c>
      <c r="N164" s="2">
        <v>0</v>
      </c>
      <c r="O164" s="2">
        <v>10384.640000000001</v>
      </c>
      <c r="P164" s="2">
        <v>0</v>
      </c>
      <c r="Q164" s="2">
        <v>0</v>
      </c>
      <c r="R164" s="2">
        <v>0</v>
      </c>
      <c r="S164" s="2">
        <v>0</v>
      </c>
      <c r="T164" s="2" t="s">
        <v>4</v>
      </c>
      <c r="U164" s="2">
        <f t="shared" si="20"/>
        <v>14041717.640000001</v>
      </c>
      <c r="V164" s="8">
        <f t="shared" si="16"/>
        <v>8.9013531466211475</v>
      </c>
      <c r="W164" s="2"/>
      <c r="X164" s="2">
        <v>84119411.739810005</v>
      </c>
      <c r="Y164" s="2">
        <v>157748124.456</v>
      </c>
      <c r="Z164" s="2">
        <v>73628712.716189995</v>
      </c>
      <c r="AA164" s="9">
        <v>6553951.7361792233</v>
      </c>
      <c r="AB164" s="2"/>
      <c r="AC164" s="112">
        <v>181.26042700895252</v>
      </c>
      <c r="AD164" s="8">
        <f t="shared" si="17"/>
        <v>179.73755354766377</v>
      </c>
      <c r="AE164" s="114">
        <f t="shared" si="18"/>
        <v>-1.5228734612887536</v>
      </c>
      <c r="AF164" s="2">
        <v>2.1800000000000002</v>
      </c>
      <c r="AG164" s="2">
        <v>1</v>
      </c>
      <c r="AH164" s="115">
        <f t="shared" si="19"/>
        <v>179.73755354766377</v>
      </c>
      <c r="AI164" s="8"/>
      <c r="AJ164" s="8"/>
      <c r="AK164" s="107">
        <v>181.26042700895252</v>
      </c>
      <c r="AL164" s="108">
        <v>169.95513955046582</v>
      </c>
      <c r="AM164" s="108">
        <v>169.95513955046582</v>
      </c>
      <c r="AN164" s="108">
        <v>181.26042700895252</v>
      </c>
      <c r="AO164" s="108">
        <v>181.26042700895252</v>
      </c>
      <c r="AP164" s="108">
        <v>181.26042700895252</v>
      </c>
      <c r="AQ164" s="108">
        <v>179.73755354766377</v>
      </c>
      <c r="AR164" s="108"/>
      <c r="AS164" s="108"/>
      <c r="AT164" s="109">
        <f t="shared" si="21"/>
        <v>-1.5228734612887536</v>
      </c>
      <c r="AU164" s="108"/>
      <c r="AV164" s="93">
        <v>4.3431244437024352</v>
      </c>
      <c r="AW164" s="94">
        <v>2.9727489146294017</v>
      </c>
      <c r="AX164" s="110">
        <f t="shared" si="22"/>
        <v>-1.3703755290730335</v>
      </c>
    </row>
    <row r="165" spans="1:50" ht="10" x14ac:dyDescent="0.2">
      <c r="A165" s="6">
        <v>156</v>
      </c>
      <c r="B165" s="5" t="s">
        <v>291</v>
      </c>
      <c r="C165" s="6">
        <v>0</v>
      </c>
      <c r="D165" s="10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9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f t="shared" si="20"/>
        <v>0</v>
      </c>
      <c r="V165" s="8">
        <f t="shared" si="16"/>
        <v>0</v>
      </c>
      <c r="W165" s="2"/>
      <c r="X165" s="2">
        <v>0</v>
      </c>
      <c r="Y165" s="2">
        <v>0</v>
      </c>
      <c r="Z165" s="2">
        <v>0</v>
      </c>
      <c r="AA165" s="9">
        <v>0</v>
      </c>
      <c r="AB165" s="2"/>
      <c r="AC165" s="112">
        <v>0</v>
      </c>
      <c r="AD165" s="8">
        <f t="shared" si="17"/>
        <v>0</v>
      </c>
      <c r="AE165" s="114">
        <f t="shared" si="18"/>
        <v>0</v>
      </c>
      <c r="AF165" s="2">
        <v>0</v>
      </c>
      <c r="AG165" s="2" t="s">
        <v>529</v>
      </c>
      <c r="AH165" s="115">
        <f t="shared" si="19"/>
        <v>0</v>
      </c>
      <c r="AI165" s="8"/>
      <c r="AJ165" s="8"/>
      <c r="AK165" s="107">
        <v>0</v>
      </c>
      <c r="AL165" s="108">
        <v>0</v>
      </c>
      <c r="AM165" s="108">
        <v>0</v>
      </c>
      <c r="AN165" s="108">
        <v>0</v>
      </c>
      <c r="AO165" s="108">
        <v>0</v>
      </c>
      <c r="AP165" s="108">
        <v>0</v>
      </c>
      <c r="AQ165" s="108">
        <v>0</v>
      </c>
      <c r="AR165" s="108"/>
      <c r="AS165" s="108"/>
      <c r="AT165" s="109">
        <f t="shared" si="21"/>
        <v>0</v>
      </c>
      <c r="AU165" s="108"/>
      <c r="AV165" s="93" t="s">
        <v>528</v>
      </c>
      <c r="AW165" s="94" t="s">
        <v>528</v>
      </c>
      <c r="AX165" s="110" t="str">
        <f t="shared" si="22"/>
        <v/>
      </c>
    </row>
    <row r="166" spans="1:50" ht="10" x14ac:dyDescent="0.2">
      <c r="A166" s="6">
        <v>157</v>
      </c>
      <c r="B166" s="5" t="s">
        <v>290</v>
      </c>
      <c r="C166" s="6">
        <v>1</v>
      </c>
      <c r="D166" s="10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75000</v>
      </c>
      <c r="K166" s="9">
        <v>197250</v>
      </c>
      <c r="L166" s="2">
        <v>441451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 t="s">
        <v>4</v>
      </c>
      <c r="U166" s="2">
        <f t="shared" si="20"/>
        <v>713701</v>
      </c>
      <c r="V166" s="8">
        <f t="shared" si="16"/>
        <v>4.6579805747757028</v>
      </c>
      <c r="W166" s="2"/>
      <c r="X166" s="2">
        <v>7110979.0267200004</v>
      </c>
      <c r="Y166" s="2">
        <v>15322111.987003446</v>
      </c>
      <c r="Z166" s="2">
        <v>8211132.9602834452</v>
      </c>
      <c r="AA166" s="9">
        <v>382472.97825900803</v>
      </c>
      <c r="AB166" s="2"/>
      <c r="AC166" s="112">
        <v>223.87403256612293</v>
      </c>
      <c r="AD166" s="8">
        <f t="shared" si="17"/>
        <v>210.09257589718237</v>
      </c>
      <c r="AE166" s="114">
        <f t="shared" si="18"/>
        <v>-13.781456668940564</v>
      </c>
      <c r="AF166" s="2">
        <v>0</v>
      </c>
      <c r="AG166" s="2">
        <v>1</v>
      </c>
      <c r="AH166" s="115">
        <f t="shared" si="19"/>
        <v>210.09257589718237</v>
      </c>
      <c r="AI166" s="8"/>
      <c r="AJ166" s="8"/>
      <c r="AK166" s="107">
        <v>223.87403256612293</v>
      </c>
      <c r="AL166" s="108">
        <v>223.87403256612293</v>
      </c>
      <c r="AM166" s="108">
        <v>223.87403256612293</v>
      </c>
      <c r="AN166" s="108">
        <v>223.87403256612293</v>
      </c>
      <c r="AO166" s="108">
        <v>210.09257607599881</v>
      </c>
      <c r="AP166" s="108">
        <v>210.09257589718237</v>
      </c>
      <c r="AQ166" s="108">
        <v>210.09257589718237</v>
      </c>
      <c r="AR166" s="108"/>
      <c r="AS166" s="108"/>
      <c r="AT166" s="109">
        <f t="shared" si="21"/>
        <v>0</v>
      </c>
      <c r="AU166" s="108"/>
      <c r="AV166" s="93">
        <v>11.846603413573154</v>
      </c>
      <c r="AW166" s="94">
        <v>3.8805807484300106</v>
      </c>
      <c r="AX166" s="110">
        <f t="shared" si="22"/>
        <v>-7.9660226651431438</v>
      </c>
    </row>
    <row r="167" spans="1:50" ht="10" x14ac:dyDescent="0.2">
      <c r="A167" s="6">
        <v>158</v>
      </c>
      <c r="B167" s="5" t="s">
        <v>289</v>
      </c>
      <c r="C167" s="6">
        <v>1</v>
      </c>
      <c r="D167" s="10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1381261</v>
      </c>
      <c r="K167" s="9">
        <v>660203</v>
      </c>
      <c r="L167" s="2">
        <v>660291</v>
      </c>
      <c r="M167" s="2">
        <v>0</v>
      </c>
      <c r="N167" s="2">
        <v>26962</v>
      </c>
      <c r="O167" s="2">
        <v>76095.180000000008</v>
      </c>
      <c r="P167" s="2">
        <v>0</v>
      </c>
      <c r="Q167" s="2">
        <v>0</v>
      </c>
      <c r="R167" s="2">
        <v>0</v>
      </c>
      <c r="S167" s="2">
        <v>0</v>
      </c>
      <c r="T167" s="2" t="s">
        <v>4</v>
      </c>
      <c r="U167" s="2">
        <f t="shared" si="20"/>
        <v>2804812.18</v>
      </c>
      <c r="V167" s="8">
        <f t="shared" si="16"/>
        <v>9.7307765195328404</v>
      </c>
      <c r="W167" s="2"/>
      <c r="X167" s="2">
        <v>18465845.970000003</v>
      </c>
      <c r="Y167" s="2">
        <v>28824135.199999999</v>
      </c>
      <c r="Z167" s="2">
        <v>10358289.229999997</v>
      </c>
      <c r="AA167" s="9">
        <v>1007941.9762181388</v>
      </c>
      <c r="AB167" s="2"/>
      <c r="AC167" s="112">
        <v>160.4951306668799</v>
      </c>
      <c r="AD167" s="8">
        <f t="shared" si="17"/>
        <v>150.63589975229203</v>
      </c>
      <c r="AE167" s="114">
        <f t="shared" si="18"/>
        <v>-9.8592309145878687</v>
      </c>
      <c r="AF167" s="2">
        <v>49.830000000000005</v>
      </c>
      <c r="AG167" s="2">
        <v>1</v>
      </c>
      <c r="AH167" s="115">
        <f t="shared" si="19"/>
        <v>150.63589975229203</v>
      </c>
      <c r="AI167" s="8"/>
      <c r="AJ167" s="8"/>
      <c r="AK167" s="107">
        <v>160.4951306668799</v>
      </c>
      <c r="AL167" s="108">
        <v>158.75933895506654</v>
      </c>
      <c r="AM167" s="108">
        <v>158.75933895506654</v>
      </c>
      <c r="AN167" s="108">
        <v>160.4951306668799</v>
      </c>
      <c r="AO167" s="108">
        <v>150.63589873672967</v>
      </c>
      <c r="AP167" s="108">
        <v>150.63589975229203</v>
      </c>
      <c r="AQ167" s="108">
        <v>150.63589975229203</v>
      </c>
      <c r="AR167" s="108"/>
      <c r="AS167" s="108"/>
      <c r="AT167" s="109">
        <f t="shared" si="21"/>
        <v>0</v>
      </c>
      <c r="AU167" s="108"/>
      <c r="AV167" s="93">
        <v>13.79586423717018</v>
      </c>
      <c r="AW167" s="94">
        <v>5.5325046205036106</v>
      </c>
      <c r="AX167" s="110">
        <f t="shared" si="22"/>
        <v>-8.2633596166665697</v>
      </c>
    </row>
    <row r="168" spans="1:50" ht="10" x14ac:dyDescent="0.2">
      <c r="A168" s="6">
        <v>159</v>
      </c>
      <c r="B168" s="5" t="s">
        <v>288</v>
      </c>
      <c r="C168" s="6">
        <v>1</v>
      </c>
      <c r="D168" s="10">
        <v>0</v>
      </c>
      <c r="E168" s="2">
        <v>0</v>
      </c>
      <c r="F168" s="2">
        <v>0</v>
      </c>
      <c r="G168" s="2">
        <v>0</v>
      </c>
      <c r="H168" s="2">
        <v>0</v>
      </c>
      <c r="I168" s="2">
        <v>228275</v>
      </c>
      <c r="J168" s="2">
        <v>1203543</v>
      </c>
      <c r="K168" s="9">
        <v>404970</v>
      </c>
      <c r="L168" s="2">
        <v>1110550</v>
      </c>
      <c r="M168" s="2">
        <v>0</v>
      </c>
      <c r="N168" s="2">
        <v>13832</v>
      </c>
      <c r="O168" s="2">
        <v>9420.18</v>
      </c>
      <c r="P168" s="2">
        <v>0</v>
      </c>
      <c r="Q168" s="2">
        <v>0</v>
      </c>
      <c r="R168" s="2">
        <v>0</v>
      </c>
      <c r="S168" s="2">
        <v>0</v>
      </c>
      <c r="T168" s="2" t="s">
        <v>4</v>
      </c>
      <c r="U168" s="2">
        <f t="shared" si="20"/>
        <v>2970590.18</v>
      </c>
      <c r="V168" s="8">
        <f t="shared" si="16"/>
        <v>6.4880558736934306</v>
      </c>
      <c r="W168" s="2"/>
      <c r="X168" s="2">
        <v>31528951.400000002</v>
      </c>
      <c r="Y168" s="2">
        <v>45785520.93</v>
      </c>
      <c r="Z168" s="2">
        <v>14256569.529999997</v>
      </c>
      <c r="AA168" s="9">
        <v>924974.19677835284</v>
      </c>
      <c r="AB168" s="2"/>
      <c r="AC168" s="112">
        <v>148.28531176378146</v>
      </c>
      <c r="AD168" s="8">
        <f t="shared" si="17"/>
        <v>142.28366228894515</v>
      </c>
      <c r="AE168" s="114">
        <f t="shared" si="18"/>
        <v>-6.0016494748363129</v>
      </c>
      <c r="AF168" s="2">
        <v>6.66</v>
      </c>
      <c r="AG168" s="2">
        <v>1</v>
      </c>
      <c r="AH168" s="115">
        <f t="shared" si="19"/>
        <v>142.28366228894515</v>
      </c>
      <c r="AI168" s="8"/>
      <c r="AJ168" s="8"/>
      <c r="AK168" s="107">
        <v>148.28531176378146</v>
      </c>
      <c r="AL168" s="108">
        <v>148.8261655454331</v>
      </c>
      <c r="AM168" s="108">
        <v>148.8261655454331</v>
      </c>
      <c r="AN168" s="108">
        <v>148.28531176378146</v>
      </c>
      <c r="AO168" s="108">
        <v>142.28366250104395</v>
      </c>
      <c r="AP168" s="108">
        <v>142.28366228894515</v>
      </c>
      <c r="AQ168" s="108">
        <v>142.28366228894515</v>
      </c>
      <c r="AR168" s="108"/>
      <c r="AS168" s="108"/>
      <c r="AT168" s="109">
        <f t="shared" si="21"/>
        <v>0</v>
      </c>
      <c r="AU168" s="108"/>
      <c r="AV168" s="93">
        <v>8.2354097309072749</v>
      </c>
      <c r="AW168" s="94">
        <v>3.5517162623143013</v>
      </c>
      <c r="AX168" s="110">
        <f t="shared" si="22"/>
        <v>-4.6836934685929741</v>
      </c>
    </row>
    <row r="169" spans="1:50" ht="10" x14ac:dyDescent="0.2">
      <c r="A169" s="6">
        <v>160</v>
      </c>
      <c r="B169" s="5" t="s">
        <v>287</v>
      </c>
      <c r="C169" s="6">
        <v>1</v>
      </c>
      <c r="D169" s="10">
        <v>0</v>
      </c>
      <c r="E169" s="2">
        <v>0</v>
      </c>
      <c r="F169" s="2">
        <v>0</v>
      </c>
      <c r="G169" s="2">
        <v>0</v>
      </c>
      <c r="H169" s="2">
        <v>0</v>
      </c>
      <c r="I169" s="2">
        <v>32047.85</v>
      </c>
      <c r="J169" s="2">
        <v>4372123.2300000004</v>
      </c>
      <c r="K169" s="9">
        <v>2607947.91</v>
      </c>
      <c r="L169" s="2">
        <v>7912509</v>
      </c>
      <c r="M169" s="2">
        <v>14987</v>
      </c>
      <c r="N169" s="2">
        <v>107078</v>
      </c>
      <c r="O169" s="2">
        <v>2703893.64</v>
      </c>
      <c r="P169" s="2">
        <v>0</v>
      </c>
      <c r="Q169" s="2">
        <v>0</v>
      </c>
      <c r="R169" s="2">
        <v>0</v>
      </c>
      <c r="S169" s="2">
        <v>0</v>
      </c>
      <c r="T169" s="2" t="s">
        <v>4</v>
      </c>
      <c r="U169" s="2">
        <f t="shared" si="20"/>
        <v>17750586.629999999</v>
      </c>
      <c r="V169" s="8">
        <f t="shared" si="16"/>
        <v>6.8680363284319839</v>
      </c>
      <c r="W169" s="2"/>
      <c r="X169" s="2">
        <v>257876444.75999999</v>
      </c>
      <c r="Y169" s="2">
        <v>258452136.55200002</v>
      </c>
      <c r="Z169" s="2">
        <v>575691.79200002551</v>
      </c>
      <c r="AA169" s="9">
        <v>39538.721414362844</v>
      </c>
      <c r="AB169" s="2"/>
      <c r="AC169" s="112">
        <v>101.28956352297118</v>
      </c>
      <c r="AD169" s="8">
        <f t="shared" si="17"/>
        <v>100.20791083539432</v>
      </c>
      <c r="AE169" s="114">
        <f t="shared" si="18"/>
        <v>-1.0816526875768631</v>
      </c>
      <c r="AF169" s="2">
        <v>2232.4499999999966</v>
      </c>
      <c r="AG169" s="2">
        <v>1</v>
      </c>
      <c r="AH169" s="115">
        <f t="shared" si="19"/>
        <v>100.20791083539432</v>
      </c>
      <c r="AI169" s="8"/>
      <c r="AJ169" s="8"/>
      <c r="AK169" s="107">
        <v>101.28956352297118</v>
      </c>
      <c r="AL169" s="108">
        <v>101.16401401865069</v>
      </c>
      <c r="AM169" s="108">
        <v>101.16401401865069</v>
      </c>
      <c r="AN169" s="108">
        <v>101.28956352297118</v>
      </c>
      <c r="AO169" s="108">
        <v>100.20610712263</v>
      </c>
      <c r="AP169" s="108">
        <v>100.20791083539432</v>
      </c>
      <c r="AQ169" s="108">
        <v>100.20791083539432</v>
      </c>
      <c r="AR169" s="108"/>
      <c r="AS169" s="108"/>
      <c r="AT169" s="109">
        <f t="shared" si="21"/>
        <v>0</v>
      </c>
      <c r="AU169" s="108"/>
      <c r="AV169" s="93">
        <v>10.83807853636673</v>
      </c>
      <c r="AW169" s="94">
        <v>9.5692675143773531</v>
      </c>
      <c r="AX169" s="110">
        <f t="shared" si="22"/>
        <v>-1.2688110219893769</v>
      </c>
    </row>
    <row r="170" spans="1:50" ht="10" x14ac:dyDescent="0.2">
      <c r="A170" s="6">
        <v>161</v>
      </c>
      <c r="B170" s="5" t="s">
        <v>286</v>
      </c>
      <c r="C170" s="6">
        <v>1</v>
      </c>
      <c r="D170" s="10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938729</v>
      </c>
      <c r="K170" s="9">
        <v>1169854</v>
      </c>
      <c r="L170" s="2">
        <v>420510</v>
      </c>
      <c r="M170" s="2">
        <v>2714</v>
      </c>
      <c r="N170" s="2">
        <v>58833</v>
      </c>
      <c r="O170" s="2">
        <v>24204.250000000004</v>
      </c>
      <c r="P170" s="2">
        <v>0</v>
      </c>
      <c r="Q170" s="2">
        <v>0</v>
      </c>
      <c r="R170" s="2">
        <v>2309205</v>
      </c>
      <c r="S170" s="2">
        <v>1169855</v>
      </c>
      <c r="T170" s="2" t="s">
        <v>4</v>
      </c>
      <c r="U170" s="2">
        <f t="shared" si="20"/>
        <v>6093904.25</v>
      </c>
      <c r="V170" s="8">
        <f t="shared" si="16"/>
        <v>14.410925452909124</v>
      </c>
      <c r="W170" s="2"/>
      <c r="X170" s="2">
        <v>30691074.190000001</v>
      </c>
      <c r="Y170" s="2">
        <v>42286696.089804754</v>
      </c>
      <c r="Z170" s="2">
        <v>11595621.899804752</v>
      </c>
      <c r="AA170" s="9">
        <v>1671036.4277820676</v>
      </c>
      <c r="AB170" s="2"/>
      <c r="AC170" s="112">
        <v>142.13856863129058</v>
      </c>
      <c r="AD170" s="8">
        <f t="shared" si="17"/>
        <v>132.33704174243726</v>
      </c>
      <c r="AE170" s="114">
        <f t="shared" si="18"/>
        <v>-9.8015268888533171</v>
      </c>
      <c r="AF170" s="2">
        <v>24.47</v>
      </c>
      <c r="AG170" s="2">
        <v>0</v>
      </c>
      <c r="AH170" s="115">
        <f t="shared" si="19"/>
        <v>142.13856863129058</v>
      </c>
      <c r="AI170" s="8"/>
      <c r="AJ170" s="8"/>
      <c r="AK170" s="107">
        <v>142.13856863129058</v>
      </c>
      <c r="AL170" s="108">
        <v>142.02273969839155</v>
      </c>
      <c r="AM170" s="108">
        <v>142.02273969839155</v>
      </c>
      <c r="AN170" s="108">
        <v>142.13856863129058</v>
      </c>
      <c r="AO170" s="108">
        <v>151.79635735992042</v>
      </c>
      <c r="AP170" s="108">
        <v>142.13856863129058</v>
      </c>
      <c r="AQ170" s="108">
        <v>142.13856863129058</v>
      </c>
      <c r="AR170" s="108"/>
      <c r="AS170" s="108"/>
      <c r="AT170" s="109">
        <f t="shared" si="21"/>
        <v>0</v>
      </c>
      <c r="AU170" s="108"/>
      <c r="AV170" s="93">
        <v>6.4086066465211076</v>
      </c>
      <c r="AW170" s="94">
        <v>2.3472727631657664</v>
      </c>
      <c r="AX170" s="110">
        <f t="shared" si="22"/>
        <v>-4.0613338833553412</v>
      </c>
    </row>
    <row r="171" spans="1:50" ht="10" x14ac:dyDescent="0.2">
      <c r="A171" s="6">
        <v>162</v>
      </c>
      <c r="B171" s="5" t="s">
        <v>285</v>
      </c>
      <c r="C171" s="6">
        <v>1</v>
      </c>
      <c r="D171" s="10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303364</v>
      </c>
      <c r="K171" s="9">
        <v>186554</v>
      </c>
      <c r="L171" s="2">
        <v>1227011</v>
      </c>
      <c r="M171" s="2">
        <v>0</v>
      </c>
      <c r="N171" s="2">
        <v>65340</v>
      </c>
      <c r="O171" s="2">
        <v>34082.230000000003</v>
      </c>
      <c r="P171" s="2">
        <v>0</v>
      </c>
      <c r="Q171" s="2">
        <v>0</v>
      </c>
      <c r="R171" s="2">
        <v>0</v>
      </c>
      <c r="S171" s="2">
        <v>0</v>
      </c>
      <c r="T171" s="2" t="s">
        <v>4</v>
      </c>
      <c r="U171" s="2">
        <f t="shared" si="20"/>
        <v>1816351.23</v>
      </c>
      <c r="V171" s="8">
        <f t="shared" si="16"/>
        <v>7.3982097097214812</v>
      </c>
      <c r="W171" s="2"/>
      <c r="X171" s="2">
        <v>20056630.419999998</v>
      </c>
      <c r="Y171" s="2">
        <v>24551226.597608566</v>
      </c>
      <c r="Z171" s="2">
        <v>4494596.1776085682</v>
      </c>
      <c r="AA171" s="9">
        <v>332519.65082460764</v>
      </c>
      <c r="AB171" s="2"/>
      <c r="AC171" s="112">
        <v>125.81349266964195</v>
      </c>
      <c r="AD171" s="8">
        <f t="shared" si="17"/>
        <v>120.7516239748509</v>
      </c>
      <c r="AE171" s="114">
        <f t="shared" si="18"/>
        <v>-5.0618686947910447</v>
      </c>
      <c r="AF171" s="2">
        <v>30.16</v>
      </c>
      <c r="AG171" s="2">
        <v>1</v>
      </c>
      <c r="AH171" s="115">
        <f t="shared" si="19"/>
        <v>120.7516239748509</v>
      </c>
      <c r="AI171" s="8"/>
      <c r="AJ171" s="8"/>
      <c r="AK171" s="107">
        <v>125.81349266964195</v>
      </c>
      <c r="AL171" s="108">
        <v>126.33246541743833</v>
      </c>
      <c r="AM171" s="108">
        <v>126.33246541743833</v>
      </c>
      <c r="AN171" s="108">
        <v>125.81349266964195</v>
      </c>
      <c r="AO171" s="108">
        <v>120.74578425172081</v>
      </c>
      <c r="AP171" s="108">
        <v>120.75156776031642</v>
      </c>
      <c r="AQ171" s="108">
        <v>120.7516239748509</v>
      </c>
      <c r="AR171" s="108"/>
      <c r="AS171" s="108"/>
      <c r="AT171" s="109">
        <f t="shared" si="21"/>
        <v>5.621453448156899E-5</v>
      </c>
      <c r="AU171" s="108"/>
      <c r="AV171" s="93">
        <v>8.9531810150986111</v>
      </c>
      <c r="AW171" s="94">
        <v>4.0463046331611521</v>
      </c>
      <c r="AX171" s="110">
        <f t="shared" si="22"/>
        <v>-4.906876381937459</v>
      </c>
    </row>
    <row r="172" spans="1:50" ht="10" x14ac:dyDescent="0.2">
      <c r="A172" s="6">
        <v>163</v>
      </c>
      <c r="B172" s="5" t="s">
        <v>284</v>
      </c>
      <c r="C172" s="6">
        <v>1</v>
      </c>
      <c r="D172" s="10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4184079</v>
      </c>
      <c r="K172" s="9">
        <v>6276119</v>
      </c>
      <c r="L172" s="2">
        <v>6550466</v>
      </c>
      <c r="M172" s="2">
        <v>24347</v>
      </c>
      <c r="N172" s="2">
        <v>0</v>
      </c>
      <c r="O172" s="2">
        <v>2244044.81</v>
      </c>
      <c r="P172" s="2">
        <v>0</v>
      </c>
      <c r="Q172" s="2">
        <v>0</v>
      </c>
      <c r="R172" s="2">
        <v>0</v>
      </c>
      <c r="S172" s="2">
        <v>0</v>
      </c>
      <c r="T172" s="2" t="s">
        <v>110</v>
      </c>
      <c r="U172" s="2">
        <f t="shared" si="20"/>
        <v>19279055.809999999</v>
      </c>
      <c r="V172" s="8">
        <f t="shared" si="16"/>
        <v>6.3867545578941396</v>
      </c>
      <c r="W172" s="2"/>
      <c r="X172" s="2">
        <v>299740597.38000005</v>
      </c>
      <c r="Y172" s="2">
        <v>301859976.53801727</v>
      </c>
      <c r="Z172" s="2">
        <v>2119379.1580172181</v>
      </c>
      <c r="AA172" s="9">
        <v>135359.5449737231</v>
      </c>
      <c r="AB172" s="2"/>
      <c r="AC172" s="112">
        <v>98.104769977658833</v>
      </c>
      <c r="AD172" s="8">
        <f t="shared" si="17"/>
        <v>100.66191221021963</v>
      </c>
      <c r="AE172" s="114">
        <f t="shared" si="18"/>
        <v>2.5571422325607926</v>
      </c>
      <c r="AF172" s="2">
        <v>1887.7599999999998</v>
      </c>
      <c r="AG172" s="2">
        <v>1</v>
      </c>
      <c r="AH172" s="115">
        <f t="shared" si="19"/>
        <v>100.66191221021963</v>
      </c>
      <c r="AI172" s="8"/>
      <c r="AJ172" s="8"/>
      <c r="AK172" s="107">
        <v>98.104769977658833</v>
      </c>
      <c r="AL172" s="108">
        <v>98.782139233557658</v>
      </c>
      <c r="AM172" s="108">
        <v>98.782139233557658</v>
      </c>
      <c r="AN172" s="108">
        <v>98.104769977658833</v>
      </c>
      <c r="AO172" s="108">
        <v>100.86711624288169</v>
      </c>
      <c r="AP172" s="108">
        <v>100.66191221021963</v>
      </c>
      <c r="AQ172" s="108">
        <v>100.66191221021963</v>
      </c>
      <c r="AR172" s="108"/>
      <c r="AS172" s="108"/>
      <c r="AT172" s="109">
        <f t="shared" si="21"/>
        <v>0</v>
      </c>
      <c r="AU172" s="108"/>
      <c r="AV172" s="93">
        <v>11.699952273844042</v>
      </c>
      <c r="AW172" s="94">
        <v>14.662875605105308</v>
      </c>
      <c r="AX172" s="110">
        <f t="shared" si="22"/>
        <v>2.9629233312612655</v>
      </c>
    </row>
    <row r="173" spans="1:50" ht="10" x14ac:dyDescent="0.2">
      <c r="A173" s="6">
        <v>164</v>
      </c>
      <c r="B173" s="5" t="s">
        <v>283</v>
      </c>
      <c r="C173" s="6">
        <v>1</v>
      </c>
      <c r="D173" s="10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886086</v>
      </c>
      <c r="K173" s="9">
        <v>436769</v>
      </c>
      <c r="L173" s="2">
        <v>1050000</v>
      </c>
      <c r="M173" s="2">
        <v>0</v>
      </c>
      <c r="N173" s="2">
        <v>0</v>
      </c>
      <c r="O173" s="2">
        <v>11816.910000000002</v>
      </c>
      <c r="P173" s="2">
        <v>0</v>
      </c>
      <c r="Q173" s="2">
        <v>0</v>
      </c>
      <c r="R173" s="2">
        <v>0</v>
      </c>
      <c r="S173" s="2">
        <v>0</v>
      </c>
      <c r="T173" s="2" t="s">
        <v>14</v>
      </c>
      <c r="U173" s="2">
        <f t="shared" si="20"/>
        <v>1754671.9100000001</v>
      </c>
      <c r="V173" s="8">
        <f t="shared" si="16"/>
        <v>4.7052324391422777</v>
      </c>
      <c r="W173" s="2"/>
      <c r="X173" s="2">
        <v>25488528.222080003</v>
      </c>
      <c r="Y173" s="2">
        <v>37291928.351999998</v>
      </c>
      <c r="Z173" s="2">
        <v>11803400.129919995</v>
      </c>
      <c r="AA173" s="9">
        <v>555377.41183475731</v>
      </c>
      <c r="AB173" s="2"/>
      <c r="AC173" s="112">
        <v>147.8390952775151</v>
      </c>
      <c r="AD173" s="8">
        <f t="shared" si="17"/>
        <v>144.12974582165708</v>
      </c>
      <c r="AE173" s="114">
        <f t="shared" si="18"/>
        <v>-3.7093494558580176</v>
      </c>
      <c r="AF173" s="2">
        <v>8</v>
      </c>
      <c r="AG173" s="2">
        <v>1</v>
      </c>
      <c r="AH173" s="115">
        <f t="shared" si="19"/>
        <v>144.12974582165708</v>
      </c>
      <c r="AI173" s="8"/>
      <c r="AJ173" s="8"/>
      <c r="AK173" s="107">
        <v>147.8390952775151</v>
      </c>
      <c r="AL173" s="108">
        <v>147.65690569121469</v>
      </c>
      <c r="AM173" s="108">
        <v>147.65690569121469</v>
      </c>
      <c r="AN173" s="108">
        <v>147.8390952775151</v>
      </c>
      <c r="AO173" s="108">
        <v>133.93978902798759</v>
      </c>
      <c r="AP173" s="108">
        <v>133.93979035741273</v>
      </c>
      <c r="AQ173" s="108">
        <v>144.12974582165708</v>
      </c>
      <c r="AR173" s="108"/>
      <c r="AS173" s="108"/>
      <c r="AT173" s="109">
        <f t="shared" si="21"/>
        <v>10.189955464244349</v>
      </c>
      <c r="AU173" s="108"/>
      <c r="AV173" s="93">
        <v>6.518774949815791</v>
      </c>
      <c r="AW173" s="94">
        <v>-3.3633642894834774</v>
      </c>
      <c r="AX173" s="110">
        <f t="shared" si="22"/>
        <v>-9.8821392392992689</v>
      </c>
    </row>
    <row r="174" spans="1:50" ht="10" x14ac:dyDescent="0.2">
      <c r="A174" s="6">
        <v>165</v>
      </c>
      <c r="B174" s="5" t="s">
        <v>282</v>
      </c>
      <c r="C174" s="6">
        <v>1</v>
      </c>
      <c r="D174" s="10">
        <v>0</v>
      </c>
      <c r="E174" s="2">
        <v>102000</v>
      </c>
      <c r="F174" s="2">
        <v>0</v>
      </c>
      <c r="G174" s="2">
        <v>0</v>
      </c>
      <c r="H174" s="2">
        <v>0</v>
      </c>
      <c r="I174" s="2">
        <v>0</v>
      </c>
      <c r="J174" s="2">
        <v>3600000</v>
      </c>
      <c r="K174" s="9">
        <v>1200000</v>
      </c>
      <c r="L174" s="2">
        <v>3009492</v>
      </c>
      <c r="M174" s="2">
        <v>0</v>
      </c>
      <c r="N174" s="2">
        <v>0</v>
      </c>
      <c r="O174" s="2">
        <v>737790.9</v>
      </c>
      <c r="P174" s="2">
        <v>0</v>
      </c>
      <c r="Q174" s="2">
        <v>0</v>
      </c>
      <c r="R174" s="2">
        <v>0</v>
      </c>
      <c r="S174" s="2">
        <v>0</v>
      </c>
      <c r="T174" s="2" t="s">
        <v>4</v>
      </c>
      <c r="U174" s="2">
        <f t="shared" si="20"/>
        <v>8649282.9000000004</v>
      </c>
      <c r="V174" s="8">
        <f t="shared" si="16"/>
        <v>8.3420288407754324</v>
      </c>
      <c r="W174" s="2"/>
      <c r="X174" s="2">
        <v>105452144.24998</v>
      </c>
      <c r="Y174" s="2">
        <v>103683205.42986767</v>
      </c>
      <c r="Z174" s="2">
        <v>0</v>
      </c>
      <c r="AA174" s="9">
        <v>0</v>
      </c>
      <c r="AB174" s="2"/>
      <c r="AC174" s="112">
        <v>102.29765559755873</v>
      </c>
      <c r="AD174" s="8">
        <f t="shared" si="17"/>
        <v>98.322519819114376</v>
      </c>
      <c r="AE174" s="114">
        <f t="shared" si="18"/>
        <v>-3.9751357784443542</v>
      </c>
      <c r="AF174" s="2">
        <v>654.62999999999977</v>
      </c>
      <c r="AG174" s="2">
        <v>1</v>
      </c>
      <c r="AH174" s="115">
        <f t="shared" si="19"/>
        <v>98.322519819114376</v>
      </c>
      <c r="AI174" s="8"/>
      <c r="AJ174" s="8"/>
      <c r="AK174" s="107">
        <v>102.29765559755873</v>
      </c>
      <c r="AL174" s="108">
        <v>102.61039899157622</v>
      </c>
      <c r="AM174" s="108">
        <v>102.61039899157622</v>
      </c>
      <c r="AN174" s="108">
        <v>102.29765559755873</v>
      </c>
      <c r="AO174" s="108">
        <v>98.481673121615728</v>
      </c>
      <c r="AP174" s="108">
        <v>98.322519819114376</v>
      </c>
      <c r="AQ174" s="108">
        <v>98.322519819114376</v>
      </c>
      <c r="AR174" s="108"/>
      <c r="AS174" s="108"/>
      <c r="AT174" s="109">
        <f t="shared" si="21"/>
        <v>0</v>
      </c>
      <c r="AU174" s="108"/>
      <c r="AV174" s="93">
        <v>7.8064028339625127</v>
      </c>
      <c r="AW174" s="94">
        <v>3.3990821918650633</v>
      </c>
      <c r="AX174" s="110">
        <f t="shared" si="22"/>
        <v>-4.4073206420974493</v>
      </c>
    </row>
    <row r="175" spans="1:50" ht="10" x14ac:dyDescent="0.2">
      <c r="A175" s="6">
        <v>166</v>
      </c>
      <c r="B175" s="5" t="s">
        <v>281</v>
      </c>
      <c r="C175" s="6">
        <v>0</v>
      </c>
      <c r="D175" s="10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9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f t="shared" si="20"/>
        <v>0</v>
      </c>
      <c r="V175" s="8">
        <f t="shared" si="16"/>
        <v>0</v>
      </c>
      <c r="W175" s="2"/>
      <c r="X175" s="2">
        <v>0</v>
      </c>
      <c r="Y175" s="2">
        <v>0</v>
      </c>
      <c r="Z175" s="2">
        <v>0</v>
      </c>
      <c r="AA175" s="9">
        <v>0</v>
      </c>
      <c r="AB175" s="2"/>
      <c r="AC175" s="112">
        <v>0</v>
      </c>
      <c r="AD175" s="8">
        <f t="shared" si="17"/>
        <v>0</v>
      </c>
      <c r="AE175" s="114">
        <f t="shared" si="18"/>
        <v>0</v>
      </c>
      <c r="AF175" s="2">
        <v>0</v>
      </c>
      <c r="AG175" s="2" t="s">
        <v>529</v>
      </c>
      <c r="AH175" s="115">
        <f t="shared" si="19"/>
        <v>0</v>
      </c>
      <c r="AI175" s="8"/>
      <c r="AJ175" s="8"/>
      <c r="AK175" s="107">
        <v>0</v>
      </c>
      <c r="AL175" s="108">
        <v>0</v>
      </c>
      <c r="AM175" s="108">
        <v>0</v>
      </c>
      <c r="AN175" s="108">
        <v>0</v>
      </c>
      <c r="AO175" s="108">
        <v>0</v>
      </c>
      <c r="AP175" s="108">
        <v>0</v>
      </c>
      <c r="AQ175" s="108">
        <v>0</v>
      </c>
      <c r="AR175" s="108"/>
      <c r="AS175" s="108"/>
      <c r="AT175" s="109">
        <f t="shared" si="21"/>
        <v>0</v>
      </c>
      <c r="AU175" s="108"/>
      <c r="AV175" s="93" t="s">
        <v>528</v>
      </c>
      <c r="AW175" s="94" t="s">
        <v>528</v>
      </c>
      <c r="AX175" s="110" t="str">
        <f t="shared" si="22"/>
        <v/>
      </c>
    </row>
    <row r="176" spans="1:50" ht="10" x14ac:dyDescent="0.2">
      <c r="A176" s="6">
        <v>167</v>
      </c>
      <c r="B176" s="5" t="s">
        <v>280</v>
      </c>
      <c r="C176" s="6">
        <v>1</v>
      </c>
      <c r="D176" s="10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587670</v>
      </c>
      <c r="K176" s="9">
        <v>1250648</v>
      </c>
      <c r="L176" s="2">
        <v>2321002</v>
      </c>
      <c r="M176" s="2">
        <v>0</v>
      </c>
      <c r="N176" s="2">
        <v>0</v>
      </c>
      <c r="O176" s="2">
        <v>98709.8</v>
      </c>
      <c r="P176" s="2">
        <v>0</v>
      </c>
      <c r="Q176" s="2">
        <v>0</v>
      </c>
      <c r="R176" s="2">
        <v>0</v>
      </c>
      <c r="S176" s="2">
        <v>0</v>
      </c>
      <c r="T176" s="2" t="s">
        <v>14</v>
      </c>
      <c r="U176" s="2">
        <f t="shared" si="20"/>
        <v>2865428.5999999996</v>
      </c>
      <c r="V176" s="8">
        <f t="shared" si="16"/>
        <v>4.3591503995409013</v>
      </c>
      <c r="W176" s="2"/>
      <c r="X176" s="2">
        <v>43764978.669519998</v>
      </c>
      <c r="Y176" s="2">
        <v>65733648.472000003</v>
      </c>
      <c r="Z176" s="2">
        <v>21968669.802480005</v>
      </c>
      <c r="AA176" s="9">
        <v>957647.35746862856</v>
      </c>
      <c r="AB176" s="2"/>
      <c r="AC176" s="112">
        <v>150.54751477882914</v>
      </c>
      <c r="AD176" s="8">
        <f t="shared" si="17"/>
        <v>148.00875742147787</v>
      </c>
      <c r="AE176" s="114">
        <f t="shared" si="18"/>
        <v>-2.5387573573512725</v>
      </c>
      <c r="AF176" s="2">
        <v>50.410000000000004</v>
      </c>
      <c r="AG176" s="2">
        <v>1</v>
      </c>
      <c r="AH176" s="115">
        <f t="shared" si="19"/>
        <v>148.00875742147787</v>
      </c>
      <c r="AI176" s="8"/>
      <c r="AJ176" s="8"/>
      <c r="AK176" s="107">
        <v>150.54751477882914</v>
      </c>
      <c r="AL176" s="108">
        <v>150.82467365062251</v>
      </c>
      <c r="AM176" s="108">
        <v>150.82467365062251</v>
      </c>
      <c r="AN176" s="108">
        <v>150.54751477882914</v>
      </c>
      <c r="AO176" s="108">
        <v>148.57987490457063</v>
      </c>
      <c r="AP176" s="108">
        <v>148.01678438967539</v>
      </c>
      <c r="AQ176" s="108">
        <v>148.00875742147787</v>
      </c>
      <c r="AR176" s="108"/>
      <c r="AS176" s="108"/>
      <c r="AT176" s="109">
        <f t="shared" si="21"/>
        <v>-8.0269681975266849E-3</v>
      </c>
      <c r="AU176" s="108"/>
      <c r="AV176" s="93">
        <v>5.2417376631354875</v>
      </c>
      <c r="AW176" s="94">
        <v>2.6529155031450422</v>
      </c>
      <c r="AX176" s="110">
        <f t="shared" si="22"/>
        <v>-2.5888221599904453</v>
      </c>
    </row>
    <row r="177" spans="1:50" ht="10" x14ac:dyDescent="0.2">
      <c r="A177" s="6">
        <v>168</v>
      </c>
      <c r="B177" s="5" t="s">
        <v>279</v>
      </c>
      <c r="C177" s="6">
        <v>1</v>
      </c>
      <c r="D177" s="10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1767628</v>
      </c>
      <c r="K177" s="9">
        <v>633000</v>
      </c>
      <c r="L177" s="2">
        <v>2042566</v>
      </c>
      <c r="M177" s="2">
        <v>19888</v>
      </c>
      <c r="N177" s="2">
        <v>0</v>
      </c>
      <c r="O177" s="2">
        <v>154409.50000000003</v>
      </c>
      <c r="P177" s="2">
        <v>0</v>
      </c>
      <c r="Q177" s="2">
        <v>0</v>
      </c>
      <c r="R177" s="2">
        <v>0</v>
      </c>
      <c r="S177" s="2">
        <v>0</v>
      </c>
      <c r="T177" s="2" t="s">
        <v>4</v>
      </c>
      <c r="U177" s="2">
        <f t="shared" si="20"/>
        <v>4617491.5</v>
      </c>
      <c r="V177" s="8">
        <f t="shared" si="16"/>
        <v>8.3174693577479211</v>
      </c>
      <c r="W177" s="2"/>
      <c r="X177" s="2">
        <v>30912361.050000004</v>
      </c>
      <c r="Y177" s="2">
        <v>55515581.740000002</v>
      </c>
      <c r="Z177" s="2">
        <v>24603220.689999998</v>
      </c>
      <c r="AA177" s="9">
        <v>2046365.3419098465</v>
      </c>
      <c r="AB177" s="2"/>
      <c r="AC177" s="112">
        <v>168.81466455290376</v>
      </c>
      <c r="AD177" s="8">
        <f t="shared" si="17"/>
        <v>172.97034125476529</v>
      </c>
      <c r="AE177" s="114">
        <f t="shared" si="18"/>
        <v>4.1556767018615233</v>
      </c>
      <c r="AF177" s="2">
        <v>94.25</v>
      </c>
      <c r="AG177" s="2">
        <v>1</v>
      </c>
      <c r="AH177" s="115">
        <f t="shared" si="19"/>
        <v>172.97034125476529</v>
      </c>
      <c r="AI177" s="8"/>
      <c r="AJ177" s="8"/>
      <c r="AK177" s="107">
        <v>168.81466455290376</v>
      </c>
      <c r="AL177" s="108">
        <v>174.12222693849313</v>
      </c>
      <c r="AM177" s="108">
        <v>174.12222693849313</v>
      </c>
      <c r="AN177" s="108">
        <v>168.81466455290376</v>
      </c>
      <c r="AO177" s="108">
        <v>173.36933753179977</v>
      </c>
      <c r="AP177" s="108">
        <v>172.98256766580798</v>
      </c>
      <c r="AQ177" s="108">
        <v>172.97034125476529</v>
      </c>
      <c r="AR177" s="108"/>
      <c r="AS177" s="108"/>
      <c r="AT177" s="109">
        <f t="shared" si="21"/>
        <v>-1.2226411042689733E-2</v>
      </c>
      <c r="AU177" s="108"/>
      <c r="AV177" s="93">
        <v>2.2379164756068861</v>
      </c>
      <c r="AW177" s="94">
        <v>5.5289823128782114</v>
      </c>
      <c r="AX177" s="110">
        <f t="shared" si="22"/>
        <v>3.2910658372713253</v>
      </c>
    </row>
    <row r="178" spans="1:50" ht="10" x14ac:dyDescent="0.2">
      <c r="A178" s="6">
        <v>169</v>
      </c>
      <c r="B178" s="5" t="s">
        <v>278</v>
      </c>
      <c r="C178" s="6">
        <v>1</v>
      </c>
      <c r="D178" s="10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175000</v>
      </c>
      <c r="K178" s="9">
        <v>199941</v>
      </c>
      <c r="L178" s="2">
        <v>127446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 t="s">
        <v>14</v>
      </c>
      <c r="U178" s="2">
        <f t="shared" si="20"/>
        <v>425919.4</v>
      </c>
      <c r="V178" s="8">
        <f t="shared" si="16"/>
        <v>5.7250912478028155</v>
      </c>
      <c r="W178" s="2"/>
      <c r="X178" s="2">
        <v>4816493.6300000008</v>
      </c>
      <c r="Y178" s="2">
        <v>7439521.5999999996</v>
      </c>
      <c r="Z178" s="2">
        <v>2623027.9699999988</v>
      </c>
      <c r="AA178" s="9">
        <v>150170.74473788979</v>
      </c>
      <c r="AB178" s="2"/>
      <c r="AC178" s="112">
        <v>163.49902337250825</v>
      </c>
      <c r="AD178" s="8">
        <f t="shared" si="17"/>
        <v>151.34144079127762</v>
      </c>
      <c r="AE178" s="114">
        <f t="shared" si="18"/>
        <v>-12.157582581230628</v>
      </c>
      <c r="AF178" s="2">
        <v>0</v>
      </c>
      <c r="AG178" s="2">
        <v>1</v>
      </c>
      <c r="AH178" s="115">
        <f t="shared" si="19"/>
        <v>151.34144079127762</v>
      </c>
      <c r="AI178" s="8"/>
      <c r="AJ178" s="8"/>
      <c r="AK178" s="107">
        <v>163.49902337250825</v>
      </c>
      <c r="AL178" s="108">
        <v>154.31447702266385</v>
      </c>
      <c r="AM178" s="108">
        <v>154.31447702266385</v>
      </c>
      <c r="AN178" s="108">
        <v>163.49902337250825</v>
      </c>
      <c r="AO178" s="108">
        <v>151.34144878825387</v>
      </c>
      <c r="AP178" s="108">
        <v>151.34144079127762</v>
      </c>
      <c r="AQ178" s="108">
        <v>151.34144079127762</v>
      </c>
      <c r="AR178" s="108"/>
      <c r="AS178" s="108"/>
      <c r="AT178" s="109">
        <f t="shared" si="21"/>
        <v>0</v>
      </c>
      <c r="AU178" s="108"/>
      <c r="AV178" s="93">
        <v>10.108587007770826</v>
      </c>
      <c r="AW178" s="94">
        <v>1.2828708896625012</v>
      </c>
      <c r="AX178" s="110">
        <f t="shared" si="22"/>
        <v>-8.8257161181083248</v>
      </c>
    </row>
    <row r="179" spans="1:50" ht="10" x14ac:dyDescent="0.2">
      <c r="A179" s="6">
        <v>170</v>
      </c>
      <c r="B179" s="5" t="s">
        <v>277</v>
      </c>
      <c r="C179" s="6">
        <v>1</v>
      </c>
      <c r="D179" s="10">
        <v>0</v>
      </c>
      <c r="E179" s="2">
        <v>94000</v>
      </c>
      <c r="F179" s="2">
        <v>0</v>
      </c>
      <c r="G179" s="2">
        <v>0</v>
      </c>
      <c r="H179" s="2">
        <v>0</v>
      </c>
      <c r="I179" s="2">
        <v>0</v>
      </c>
      <c r="J179" s="2">
        <v>1716581</v>
      </c>
      <c r="K179" s="9">
        <v>102177</v>
      </c>
      <c r="L179" s="2">
        <v>2163712</v>
      </c>
      <c r="M179" s="2">
        <v>35278</v>
      </c>
      <c r="N179" s="2">
        <v>0</v>
      </c>
      <c r="O179" s="2">
        <v>595870.31000000006</v>
      </c>
      <c r="P179" s="2">
        <v>0</v>
      </c>
      <c r="Q179" s="2">
        <v>0</v>
      </c>
      <c r="R179" s="2">
        <v>0</v>
      </c>
      <c r="S179" s="2">
        <v>102177</v>
      </c>
      <c r="T179" s="2" t="s">
        <v>4</v>
      </c>
      <c r="U179" s="2">
        <f t="shared" si="20"/>
        <v>4809795.3100000005</v>
      </c>
      <c r="V179" s="8">
        <f t="shared" si="16"/>
        <v>5.3691909519950194</v>
      </c>
      <c r="W179" s="2"/>
      <c r="X179" s="2">
        <v>77315386.541280001</v>
      </c>
      <c r="Y179" s="2">
        <v>89581379.261857584</v>
      </c>
      <c r="Z179" s="2">
        <v>12265992.720577583</v>
      </c>
      <c r="AA179" s="9">
        <v>658584.57132561936</v>
      </c>
      <c r="AB179" s="2"/>
      <c r="AC179" s="112">
        <v>125.70028253071884</v>
      </c>
      <c r="AD179" s="8">
        <f t="shared" si="17"/>
        <v>115.01306359382239</v>
      </c>
      <c r="AE179" s="114">
        <f t="shared" si="18"/>
        <v>-10.687218936896443</v>
      </c>
      <c r="AF179" s="2">
        <v>529.89</v>
      </c>
      <c r="AG179" s="2">
        <v>1</v>
      </c>
      <c r="AH179" s="115">
        <f t="shared" si="19"/>
        <v>115.01306359382239</v>
      </c>
      <c r="AI179" s="8"/>
      <c r="AJ179" s="8"/>
      <c r="AK179" s="107">
        <v>125.70028253071884</v>
      </c>
      <c r="AL179" s="108">
        <v>125.63709900564332</v>
      </c>
      <c r="AM179" s="108">
        <v>125.63709900564332</v>
      </c>
      <c r="AN179" s="108">
        <v>125.70028253071884</v>
      </c>
      <c r="AO179" s="108">
        <v>114.9901543163635</v>
      </c>
      <c r="AP179" s="108">
        <v>115.01306359382239</v>
      </c>
      <c r="AQ179" s="108">
        <v>115.01306359382239</v>
      </c>
      <c r="AR179" s="108"/>
      <c r="AS179" s="108"/>
      <c r="AT179" s="109">
        <f t="shared" si="21"/>
        <v>0</v>
      </c>
      <c r="AU179" s="108"/>
      <c r="AV179" s="93">
        <v>12.403137751372226</v>
      </c>
      <c r="AW179" s="94">
        <v>2.0403904302274123</v>
      </c>
      <c r="AX179" s="110">
        <f t="shared" si="22"/>
        <v>-10.362747321144813</v>
      </c>
    </row>
    <row r="180" spans="1:50" ht="10" x14ac:dyDescent="0.2">
      <c r="A180" s="6">
        <v>171</v>
      </c>
      <c r="B180" s="5" t="s">
        <v>276</v>
      </c>
      <c r="C180" s="6">
        <v>1</v>
      </c>
      <c r="D180" s="10">
        <v>0</v>
      </c>
      <c r="E180" s="2">
        <v>399012</v>
      </c>
      <c r="F180" s="2">
        <v>0</v>
      </c>
      <c r="G180" s="2">
        <v>0</v>
      </c>
      <c r="H180" s="2">
        <v>0</v>
      </c>
      <c r="I180" s="2">
        <v>0</v>
      </c>
      <c r="J180" s="2">
        <v>1608435</v>
      </c>
      <c r="K180" s="9">
        <v>1574452</v>
      </c>
      <c r="L180" s="2">
        <v>1144971</v>
      </c>
      <c r="M180" s="2">
        <v>286</v>
      </c>
      <c r="N180" s="2">
        <v>0</v>
      </c>
      <c r="O180" s="2">
        <v>53495.12</v>
      </c>
      <c r="P180" s="2">
        <v>0</v>
      </c>
      <c r="Q180" s="2">
        <v>0</v>
      </c>
      <c r="R180" s="2">
        <v>0</v>
      </c>
      <c r="S180" s="2">
        <v>0</v>
      </c>
      <c r="T180" s="2" t="s">
        <v>14</v>
      </c>
      <c r="U180" s="2">
        <f t="shared" si="20"/>
        <v>4093668.52</v>
      </c>
      <c r="V180" s="8">
        <f t="shared" si="16"/>
        <v>6.7119826431480085</v>
      </c>
      <c r="W180" s="2"/>
      <c r="X180" s="2">
        <v>47025005.911919996</v>
      </c>
      <c r="Y180" s="2">
        <v>60990451.519999996</v>
      </c>
      <c r="Z180" s="2">
        <v>13965445.60808</v>
      </c>
      <c r="AA180" s="9">
        <v>937358.28525260533</v>
      </c>
      <c r="AB180" s="2"/>
      <c r="AC180" s="112">
        <v>133.41771896876736</v>
      </c>
      <c r="AD180" s="8">
        <f t="shared" si="17"/>
        <v>127.70459475800939</v>
      </c>
      <c r="AE180" s="114">
        <f t="shared" si="18"/>
        <v>-5.7131242107579681</v>
      </c>
      <c r="AF180" s="2">
        <v>40.130000000000003</v>
      </c>
      <c r="AG180" s="2">
        <v>1</v>
      </c>
      <c r="AH180" s="115">
        <f t="shared" si="19"/>
        <v>127.70459475800939</v>
      </c>
      <c r="AI180" s="8"/>
      <c r="AJ180" s="8"/>
      <c r="AK180" s="107">
        <v>133.41771896876736</v>
      </c>
      <c r="AL180" s="108">
        <v>133.61959481437248</v>
      </c>
      <c r="AM180" s="108">
        <v>133.61959481437248</v>
      </c>
      <c r="AN180" s="108">
        <v>133.41771896876736</v>
      </c>
      <c r="AO180" s="108">
        <v>127.70459572591906</v>
      </c>
      <c r="AP180" s="108">
        <v>127.70459475800939</v>
      </c>
      <c r="AQ180" s="108">
        <v>127.70459475800939</v>
      </c>
      <c r="AR180" s="108"/>
      <c r="AS180" s="108"/>
      <c r="AT180" s="109">
        <f t="shared" si="21"/>
        <v>0</v>
      </c>
      <c r="AU180" s="108"/>
      <c r="AV180" s="93">
        <v>8.6633348865498512</v>
      </c>
      <c r="AW180" s="94">
        <v>4.6600251776831438</v>
      </c>
      <c r="AX180" s="110">
        <f t="shared" si="22"/>
        <v>-4.0033097088667073</v>
      </c>
    </row>
    <row r="181" spans="1:50" ht="10" x14ac:dyDescent="0.2">
      <c r="A181" s="6">
        <v>172</v>
      </c>
      <c r="B181" s="5" t="s">
        <v>275</v>
      </c>
      <c r="C181" s="6">
        <v>1</v>
      </c>
      <c r="D181" s="10">
        <v>0</v>
      </c>
      <c r="E181" s="2">
        <v>56723</v>
      </c>
      <c r="F181" s="2">
        <v>0</v>
      </c>
      <c r="G181" s="2">
        <v>0</v>
      </c>
      <c r="H181" s="2">
        <v>0</v>
      </c>
      <c r="I181" s="2">
        <v>0</v>
      </c>
      <c r="J181" s="2">
        <v>583646</v>
      </c>
      <c r="K181" s="9">
        <v>530496</v>
      </c>
      <c r="L181" s="2">
        <v>1494894</v>
      </c>
      <c r="M181" s="2">
        <v>0</v>
      </c>
      <c r="N181" s="2">
        <v>114548</v>
      </c>
      <c r="O181" s="2">
        <v>86977.8</v>
      </c>
      <c r="P181" s="2">
        <v>0</v>
      </c>
      <c r="Q181" s="2">
        <v>0</v>
      </c>
      <c r="R181" s="2">
        <v>0</v>
      </c>
      <c r="S181" s="2">
        <v>0</v>
      </c>
      <c r="T181" s="2" t="s">
        <v>4</v>
      </c>
      <c r="U181" s="2">
        <f t="shared" si="20"/>
        <v>2867284.8</v>
      </c>
      <c r="V181" s="8">
        <f t="shared" si="16"/>
        <v>7.621395630116699</v>
      </c>
      <c r="W181" s="2"/>
      <c r="X181" s="2">
        <v>19613343.369999997</v>
      </c>
      <c r="Y181" s="2">
        <v>37621518.933745414</v>
      </c>
      <c r="Z181" s="2">
        <v>18008175.563745417</v>
      </c>
      <c r="AA181" s="9">
        <v>1372474.3054790364</v>
      </c>
      <c r="AB181" s="2"/>
      <c r="AC181" s="112">
        <v>172.70926315361979</v>
      </c>
      <c r="AD181" s="8">
        <f t="shared" si="17"/>
        <v>184.8182838817367</v>
      </c>
      <c r="AE181" s="114">
        <f t="shared" si="18"/>
        <v>12.109020728116917</v>
      </c>
      <c r="AF181" s="2">
        <v>44.800000000000004</v>
      </c>
      <c r="AG181" s="2">
        <v>1</v>
      </c>
      <c r="AH181" s="115">
        <f t="shared" si="19"/>
        <v>184.8182838817367</v>
      </c>
      <c r="AI181" s="8"/>
      <c r="AJ181" s="8"/>
      <c r="AK181" s="107">
        <v>172.70926315361979</v>
      </c>
      <c r="AL181" s="108">
        <v>173.77407078008136</v>
      </c>
      <c r="AM181" s="108">
        <v>173.77407078008136</v>
      </c>
      <c r="AN181" s="108">
        <v>172.70926315361979</v>
      </c>
      <c r="AO181" s="108">
        <v>184.98189458320985</v>
      </c>
      <c r="AP181" s="108">
        <v>184.82268048423475</v>
      </c>
      <c r="AQ181" s="108">
        <v>184.8182838817367</v>
      </c>
      <c r="AR181" s="108"/>
      <c r="AS181" s="108"/>
      <c r="AT181" s="109">
        <f t="shared" si="21"/>
        <v>-4.3966024980477414E-3</v>
      </c>
      <c r="AU181" s="108"/>
      <c r="AV181" s="93">
        <v>7.5817192336905661</v>
      </c>
      <c r="AW181" s="94">
        <v>15.142464811039519</v>
      </c>
      <c r="AX181" s="110">
        <f t="shared" si="22"/>
        <v>7.5607455773489525</v>
      </c>
    </row>
    <row r="182" spans="1:50" ht="10" x14ac:dyDescent="0.2">
      <c r="A182" s="6">
        <v>173</v>
      </c>
      <c r="B182" s="5" t="s">
        <v>274</v>
      </c>
      <c r="C182" s="6">
        <v>1</v>
      </c>
      <c r="D182" s="10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95000</v>
      </c>
      <c r="K182" s="9">
        <v>181680</v>
      </c>
      <c r="L182" s="2">
        <v>151796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 t="s">
        <v>14</v>
      </c>
      <c r="U182" s="2">
        <f t="shared" si="20"/>
        <v>337398.4</v>
      </c>
      <c r="V182" s="8">
        <f t="shared" si="16"/>
        <v>3.6742378551409085</v>
      </c>
      <c r="W182" s="2"/>
      <c r="X182" s="2">
        <v>4913934.4400000004</v>
      </c>
      <c r="Y182" s="2">
        <v>9182813.2337137628</v>
      </c>
      <c r="Z182" s="2">
        <v>4268878.7937137624</v>
      </c>
      <c r="AA182" s="9">
        <v>156848.76062871362</v>
      </c>
      <c r="AB182" s="2"/>
      <c r="AC182" s="112">
        <v>204.273526904639</v>
      </c>
      <c r="AD182" s="8">
        <f t="shared" si="17"/>
        <v>183.6810112811568</v>
      </c>
      <c r="AE182" s="114">
        <f t="shared" si="18"/>
        <v>-20.5925156234822</v>
      </c>
      <c r="AF182" s="2">
        <v>0</v>
      </c>
      <c r="AG182" s="2">
        <v>1</v>
      </c>
      <c r="AH182" s="115">
        <f t="shared" si="19"/>
        <v>183.6810112811568</v>
      </c>
      <c r="AI182" s="8"/>
      <c r="AJ182" s="8"/>
      <c r="AK182" s="107">
        <v>204.273526904639</v>
      </c>
      <c r="AL182" s="108">
        <v>189.86005822903095</v>
      </c>
      <c r="AM182" s="108">
        <v>189.86005822903095</v>
      </c>
      <c r="AN182" s="108">
        <v>204.273526904639</v>
      </c>
      <c r="AO182" s="108">
        <v>183.68044801378255</v>
      </c>
      <c r="AP182" s="108">
        <v>183.6810112811568</v>
      </c>
      <c r="AQ182" s="108">
        <v>183.6810112811568</v>
      </c>
      <c r="AR182" s="108"/>
      <c r="AS182" s="108"/>
      <c r="AT182" s="109">
        <f t="shared" si="21"/>
        <v>0</v>
      </c>
      <c r="AU182" s="108"/>
      <c r="AV182" s="93">
        <v>15.549060684709659</v>
      </c>
      <c r="AW182" s="94">
        <v>2.9111727520315891</v>
      </c>
      <c r="AX182" s="110">
        <f t="shared" si="22"/>
        <v>-12.637887932678069</v>
      </c>
    </row>
    <row r="183" spans="1:50" ht="10" x14ac:dyDescent="0.2">
      <c r="A183" s="6">
        <v>174</v>
      </c>
      <c r="B183" s="5" t="s">
        <v>273</v>
      </c>
      <c r="C183" s="6">
        <v>1</v>
      </c>
      <c r="D183" s="10">
        <v>0</v>
      </c>
      <c r="E183" s="2">
        <v>1842578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9">
        <v>51000</v>
      </c>
      <c r="L183" s="2">
        <v>259783</v>
      </c>
      <c r="M183" s="2">
        <v>15337</v>
      </c>
      <c r="N183" s="2">
        <v>207146</v>
      </c>
      <c r="O183" s="2">
        <v>106181.04000000001</v>
      </c>
      <c r="P183" s="2">
        <v>0</v>
      </c>
      <c r="Q183" s="2">
        <v>0</v>
      </c>
      <c r="R183" s="2">
        <v>0</v>
      </c>
      <c r="S183" s="2">
        <v>0</v>
      </c>
      <c r="T183" s="2" t="s">
        <v>14</v>
      </c>
      <c r="U183" s="2">
        <f t="shared" si="20"/>
        <v>2326155.2400000002</v>
      </c>
      <c r="V183" s="8">
        <f t="shared" si="16"/>
        <v>8.4041202031306952</v>
      </c>
      <c r="W183" s="2"/>
      <c r="X183" s="2">
        <v>16124411.021999998</v>
      </c>
      <c r="Y183" s="2">
        <v>27678747.84957815</v>
      </c>
      <c r="Z183" s="2">
        <v>11554336.827578152</v>
      </c>
      <c r="AA183" s="9">
        <v>971040.35566426569</v>
      </c>
      <c r="AB183" s="2"/>
      <c r="AC183" s="112">
        <v>171.62046684328209</v>
      </c>
      <c r="AD183" s="8">
        <f t="shared" si="17"/>
        <v>165.6352437150984</v>
      </c>
      <c r="AE183" s="114">
        <f t="shared" si="18"/>
        <v>-5.9852231281836907</v>
      </c>
      <c r="AF183" s="2">
        <v>71.56</v>
      </c>
      <c r="AG183" s="2">
        <v>1</v>
      </c>
      <c r="AH183" s="115">
        <f t="shared" si="19"/>
        <v>165.6352437150984</v>
      </c>
      <c r="AI183" s="8"/>
      <c r="AJ183" s="8"/>
      <c r="AK183" s="107">
        <v>171.62046684328209</v>
      </c>
      <c r="AL183" s="108">
        <v>179.951208219329</v>
      </c>
      <c r="AM183" s="108">
        <v>179.951208219329</v>
      </c>
      <c r="AN183" s="108">
        <v>171.62046684328209</v>
      </c>
      <c r="AO183" s="108">
        <v>165.63437757506571</v>
      </c>
      <c r="AP183" s="108">
        <v>165.6352437150984</v>
      </c>
      <c r="AQ183" s="108">
        <v>165.6352437150984</v>
      </c>
      <c r="AR183" s="108"/>
      <c r="AS183" s="108"/>
      <c r="AT183" s="109">
        <f t="shared" si="21"/>
        <v>0</v>
      </c>
      <c r="AU183" s="108"/>
      <c r="AV183" s="93">
        <v>8.4434905373901294</v>
      </c>
      <c r="AW183" s="94">
        <v>4.0405963904775346</v>
      </c>
      <c r="AX183" s="110">
        <f t="shared" si="22"/>
        <v>-4.4028941469125948</v>
      </c>
    </row>
    <row r="184" spans="1:50" ht="10" x14ac:dyDescent="0.2">
      <c r="A184" s="6">
        <v>175</v>
      </c>
      <c r="B184" s="5" t="s">
        <v>272</v>
      </c>
      <c r="C184" s="6">
        <v>1</v>
      </c>
      <c r="D184" s="10">
        <v>0</v>
      </c>
      <c r="E184" s="2">
        <v>201926</v>
      </c>
      <c r="F184" s="2">
        <v>0</v>
      </c>
      <c r="G184" s="2">
        <v>0</v>
      </c>
      <c r="H184" s="2">
        <v>0</v>
      </c>
      <c r="I184" s="2">
        <v>0</v>
      </c>
      <c r="J184" s="2">
        <v>807244</v>
      </c>
      <c r="K184" s="9">
        <v>56559</v>
      </c>
      <c r="L184" s="2">
        <v>690326</v>
      </c>
      <c r="M184" s="2">
        <v>0</v>
      </c>
      <c r="N184" s="2">
        <v>0</v>
      </c>
      <c r="O184" s="2">
        <v>7653.8700000000008</v>
      </c>
      <c r="P184" s="2">
        <v>0</v>
      </c>
      <c r="Q184" s="2">
        <v>0</v>
      </c>
      <c r="R184" s="2">
        <v>0</v>
      </c>
      <c r="S184" s="2">
        <v>0</v>
      </c>
      <c r="T184" s="2" t="s">
        <v>4</v>
      </c>
      <c r="U184" s="2">
        <f t="shared" si="20"/>
        <v>1763708.87</v>
      </c>
      <c r="V184" s="8">
        <f t="shared" si="16"/>
        <v>3.974865008547805</v>
      </c>
      <c r="W184" s="2"/>
      <c r="X184" s="2">
        <v>28101468.769180004</v>
      </c>
      <c r="Y184" s="2">
        <v>44371541.328000002</v>
      </c>
      <c r="Z184" s="2">
        <v>16270072.558819998</v>
      </c>
      <c r="AA184" s="9">
        <v>646713.42100587464</v>
      </c>
      <c r="AB184" s="2"/>
      <c r="AC184" s="112">
        <v>158.11129876213545</v>
      </c>
      <c r="AD184" s="8">
        <f t="shared" si="17"/>
        <v>155.59623685915264</v>
      </c>
      <c r="AE184" s="114">
        <f t="shared" si="18"/>
        <v>-2.5150619029828079</v>
      </c>
      <c r="AF184" s="2">
        <v>2</v>
      </c>
      <c r="AG184" s="2">
        <v>1</v>
      </c>
      <c r="AH184" s="115">
        <f t="shared" si="19"/>
        <v>155.59623685915264</v>
      </c>
      <c r="AI184" s="8"/>
      <c r="AJ184" s="8"/>
      <c r="AK184" s="107">
        <v>158.11129876213545</v>
      </c>
      <c r="AL184" s="108">
        <v>158.21579726308428</v>
      </c>
      <c r="AM184" s="108">
        <v>158.21579726308428</v>
      </c>
      <c r="AN184" s="108">
        <v>158.11129876213545</v>
      </c>
      <c r="AO184" s="108">
        <v>155.84930298688451</v>
      </c>
      <c r="AP184" s="108">
        <v>155.59643805834381</v>
      </c>
      <c r="AQ184" s="108">
        <v>155.59623685915264</v>
      </c>
      <c r="AR184" s="108"/>
      <c r="AS184" s="108"/>
      <c r="AT184" s="109">
        <f t="shared" si="21"/>
        <v>-2.0119919116723395E-4</v>
      </c>
      <c r="AU184" s="108"/>
      <c r="AV184" s="93">
        <v>6.3475467711348763</v>
      </c>
      <c r="AW184" s="94">
        <v>4.4918111209765188</v>
      </c>
      <c r="AX184" s="110">
        <f t="shared" si="22"/>
        <v>-1.8557356501583575</v>
      </c>
    </row>
    <row r="185" spans="1:50" ht="10" x14ac:dyDescent="0.2">
      <c r="A185" s="6">
        <v>176</v>
      </c>
      <c r="B185" s="5" t="s">
        <v>271</v>
      </c>
      <c r="C185" s="6">
        <v>1</v>
      </c>
      <c r="D185" s="10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1650000</v>
      </c>
      <c r="K185" s="9">
        <v>0</v>
      </c>
      <c r="L185" s="2">
        <v>0</v>
      </c>
      <c r="M185" s="2">
        <v>25262</v>
      </c>
      <c r="N185" s="2">
        <v>0</v>
      </c>
      <c r="O185" s="2">
        <v>587859.3889955054</v>
      </c>
      <c r="P185" s="2">
        <v>0</v>
      </c>
      <c r="Q185" s="2">
        <v>0</v>
      </c>
      <c r="R185" s="2">
        <v>0</v>
      </c>
      <c r="S185" s="2">
        <v>0</v>
      </c>
      <c r="T185" s="2" t="s">
        <v>4</v>
      </c>
      <c r="U185" s="2">
        <f t="shared" si="20"/>
        <v>2263121.3889955054</v>
      </c>
      <c r="V185" s="8">
        <f t="shared" si="16"/>
        <v>2.5827901353375653</v>
      </c>
      <c r="W185" s="2"/>
      <c r="X185" s="2">
        <v>64950374.201000012</v>
      </c>
      <c r="Y185" s="2">
        <v>87623123.459843948</v>
      </c>
      <c r="Z185" s="2">
        <v>22672749.258843936</v>
      </c>
      <c r="AA185" s="9">
        <v>585589.53126724216</v>
      </c>
      <c r="AB185" s="2"/>
      <c r="AC185" s="112">
        <v>142.09030469434236</v>
      </c>
      <c r="AD185" s="8">
        <f t="shared" si="17"/>
        <v>134.00620858507176</v>
      </c>
      <c r="AE185" s="114">
        <f t="shared" si="18"/>
        <v>-8.0840961092706038</v>
      </c>
      <c r="AF185" s="2">
        <v>383.82999999999993</v>
      </c>
      <c r="AG185" s="2">
        <v>1</v>
      </c>
      <c r="AH185" s="115">
        <f t="shared" si="19"/>
        <v>134.00620858507176</v>
      </c>
      <c r="AI185" s="8"/>
      <c r="AJ185" s="8"/>
      <c r="AK185" s="107">
        <v>142.09030469434236</v>
      </c>
      <c r="AL185" s="108">
        <v>149.7418380646148</v>
      </c>
      <c r="AM185" s="108">
        <v>149.7418380646148</v>
      </c>
      <c r="AN185" s="108">
        <v>142.09030469434236</v>
      </c>
      <c r="AO185" s="108">
        <v>142.09030469434236</v>
      </c>
      <c r="AP185" s="108">
        <v>134.2663150637747</v>
      </c>
      <c r="AQ185" s="108">
        <v>134.00620858507176</v>
      </c>
      <c r="AR185" s="108"/>
      <c r="AS185" s="108"/>
      <c r="AT185" s="109">
        <f t="shared" si="21"/>
        <v>-0.26010647870293724</v>
      </c>
      <c r="AU185" s="108"/>
      <c r="AV185" s="93">
        <v>9.7791779319207155</v>
      </c>
      <c r="AW185" s="94">
        <v>3.8841731304101672</v>
      </c>
      <c r="AX185" s="110">
        <f t="shared" si="22"/>
        <v>-5.8950048015105487</v>
      </c>
    </row>
    <row r="186" spans="1:50" ht="10" x14ac:dyDescent="0.2">
      <c r="A186" s="6">
        <v>177</v>
      </c>
      <c r="B186" s="5" t="s">
        <v>270</v>
      </c>
      <c r="C186" s="6">
        <v>1</v>
      </c>
      <c r="D186" s="10">
        <v>0</v>
      </c>
      <c r="E186" s="2">
        <v>105394</v>
      </c>
      <c r="F186" s="2">
        <v>0</v>
      </c>
      <c r="G186" s="2">
        <v>0</v>
      </c>
      <c r="H186" s="2">
        <v>0</v>
      </c>
      <c r="I186" s="2">
        <v>0</v>
      </c>
      <c r="J186" s="2">
        <v>529522</v>
      </c>
      <c r="K186" s="9">
        <v>435939</v>
      </c>
      <c r="L186" s="2">
        <v>718139</v>
      </c>
      <c r="M186" s="2">
        <v>0</v>
      </c>
      <c r="N186" s="2">
        <v>25400</v>
      </c>
      <c r="O186" s="2">
        <v>29732.500000000004</v>
      </c>
      <c r="P186" s="2">
        <v>0</v>
      </c>
      <c r="Q186" s="2">
        <v>0</v>
      </c>
      <c r="R186" s="2">
        <v>0</v>
      </c>
      <c r="S186" s="2">
        <v>0</v>
      </c>
      <c r="T186" s="2" t="s">
        <v>14</v>
      </c>
      <c r="U186" s="2">
        <f t="shared" si="20"/>
        <v>1413243.1</v>
      </c>
      <c r="V186" s="8">
        <f t="shared" si="16"/>
        <v>3.8581875665361447</v>
      </c>
      <c r="W186" s="2"/>
      <c r="X186" s="2">
        <v>25231553.767439991</v>
      </c>
      <c r="Y186" s="2">
        <v>36629714.746315464</v>
      </c>
      <c r="Z186" s="2">
        <v>11398160.978875473</v>
      </c>
      <c r="AA186" s="9">
        <v>439762.42970074806</v>
      </c>
      <c r="AB186" s="2"/>
      <c r="AC186" s="112">
        <v>150.15914978742398</v>
      </c>
      <c r="AD186" s="8">
        <f t="shared" si="17"/>
        <v>143.43132670377187</v>
      </c>
      <c r="AE186" s="114">
        <f t="shared" si="18"/>
        <v>-6.7278230836521118</v>
      </c>
      <c r="AF186" s="2">
        <v>17.12</v>
      </c>
      <c r="AG186" s="2">
        <v>1</v>
      </c>
      <c r="AH186" s="115">
        <f t="shared" si="19"/>
        <v>143.43132670377187</v>
      </c>
      <c r="AI186" s="8"/>
      <c r="AJ186" s="8"/>
      <c r="AK186" s="107">
        <v>150.15914978742398</v>
      </c>
      <c r="AL186" s="108">
        <v>150.49793999152649</v>
      </c>
      <c r="AM186" s="108">
        <v>150.49793999152649</v>
      </c>
      <c r="AN186" s="108">
        <v>150.15914978742398</v>
      </c>
      <c r="AO186" s="108">
        <v>143.65833238669993</v>
      </c>
      <c r="AP186" s="108">
        <v>143.43299334387166</v>
      </c>
      <c r="AQ186" s="108">
        <v>143.43132670377187</v>
      </c>
      <c r="AR186" s="108"/>
      <c r="AS186" s="108"/>
      <c r="AT186" s="109">
        <f t="shared" si="21"/>
        <v>-1.6666400997848996E-3</v>
      </c>
      <c r="AU186" s="108"/>
      <c r="AV186" s="93">
        <v>9.0660815098150991</v>
      </c>
      <c r="AW186" s="94">
        <v>3.5392532891472261</v>
      </c>
      <c r="AX186" s="110">
        <f t="shared" si="22"/>
        <v>-5.5268282206678734</v>
      </c>
    </row>
    <row r="187" spans="1:50" ht="10" x14ac:dyDescent="0.2">
      <c r="A187" s="6">
        <v>178</v>
      </c>
      <c r="B187" s="5" t="s">
        <v>269</v>
      </c>
      <c r="C187" s="6">
        <v>1</v>
      </c>
      <c r="D187" s="10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227236</v>
      </c>
      <c r="K187" s="9">
        <v>633246</v>
      </c>
      <c r="L187" s="2">
        <v>2546708</v>
      </c>
      <c r="M187" s="2">
        <v>0</v>
      </c>
      <c r="N187" s="2">
        <v>1789</v>
      </c>
      <c r="O187" s="2">
        <v>275222.64</v>
      </c>
      <c r="P187" s="2">
        <v>0</v>
      </c>
      <c r="Q187" s="2">
        <v>0</v>
      </c>
      <c r="R187" s="2">
        <v>0</v>
      </c>
      <c r="S187" s="2">
        <v>0</v>
      </c>
      <c r="T187" s="2" t="s">
        <v>4</v>
      </c>
      <c r="U187" s="2">
        <f t="shared" si="20"/>
        <v>3684201.64</v>
      </c>
      <c r="V187" s="8">
        <f t="shared" si="16"/>
        <v>6.9626220681924407</v>
      </c>
      <c r="W187" s="2"/>
      <c r="X187" s="2">
        <v>47377571.272</v>
      </c>
      <c r="Y187" s="2">
        <v>52913997.110810466</v>
      </c>
      <c r="Z187" s="2">
        <v>5536425.8388104662</v>
      </c>
      <c r="AA187" s="9">
        <v>385480.40724212595</v>
      </c>
      <c r="AB187" s="2"/>
      <c r="AC187" s="112">
        <v>121.4974209597504</v>
      </c>
      <c r="AD187" s="8">
        <f t="shared" si="17"/>
        <v>110.87211795217652</v>
      </c>
      <c r="AE187" s="114">
        <f t="shared" si="18"/>
        <v>-10.625303007573876</v>
      </c>
      <c r="AF187" s="2">
        <v>242.35</v>
      </c>
      <c r="AG187" s="2">
        <v>1</v>
      </c>
      <c r="AH187" s="115">
        <f t="shared" si="19"/>
        <v>110.87211795217652</v>
      </c>
      <c r="AI187" s="8"/>
      <c r="AJ187" s="8"/>
      <c r="AK187" s="107">
        <v>121.4974209597504</v>
      </c>
      <c r="AL187" s="108">
        <v>116.83137108712111</v>
      </c>
      <c r="AM187" s="108">
        <v>116.83137108712111</v>
      </c>
      <c r="AN187" s="108">
        <v>121.4974209597504</v>
      </c>
      <c r="AO187" s="108">
        <v>121.4974209597504</v>
      </c>
      <c r="AP187" s="108">
        <v>110.92303300621707</v>
      </c>
      <c r="AQ187" s="108">
        <v>110.87211795217652</v>
      </c>
      <c r="AR187" s="108"/>
      <c r="AS187" s="108"/>
      <c r="AT187" s="109">
        <f t="shared" si="21"/>
        <v>-5.0915054040544305E-2</v>
      </c>
      <c r="AU187" s="108"/>
      <c r="AV187" s="93">
        <v>6.8400528604976722</v>
      </c>
      <c r="AW187" s="94">
        <v>-3.6536027715876997</v>
      </c>
      <c r="AX187" s="110">
        <f t="shared" si="22"/>
        <v>-10.493655632085371</v>
      </c>
    </row>
    <row r="188" spans="1:50" ht="10" x14ac:dyDescent="0.2">
      <c r="A188" s="6">
        <v>179</v>
      </c>
      <c r="B188" s="5" t="s">
        <v>268</v>
      </c>
      <c r="C188" s="6">
        <v>0</v>
      </c>
      <c r="D188" s="10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9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f t="shared" si="20"/>
        <v>0</v>
      </c>
      <c r="V188" s="8">
        <f t="shared" si="16"/>
        <v>0</v>
      </c>
      <c r="W188" s="2"/>
      <c r="X188" s="2">
        <v>109883.97</v>
      </c>
      <c r="Y188" s="2">
        <v>123575.85</v>
      </c>
      <c r="Z188" s="2">
        <v>13691.880000000005</v>
      </c>
      <c r="AA188" s="9">
        <v>0</v>
      </c>
      <c r="AB188" s="2"/>
      <c r="AC188" s="112">
        <v>0</v>
      </c>
      <c r="AD188" s="8">
        <f t="shared" si="17"/>
        <v>0</v>
      </c>
      <c r="AE188" s="114">
        <f t="shared" si="18"/>
        <v>0</v>
      </c>
      <c r="AF188" s="2">
        <v>0</v>
      </c>
      <c r="AG188" s="2" t="s">
        <v>529</v>
      </c>
      <c r="AH188" s="115">
        <f t="shared" si="19"/>
        <v>0</v>
      </c>
      <c r="AI188" s="8"/>
      <c r="AJ188" s="8"/>
      <c r="AK188" s="107">
        <v>0</v>
      </c>
      <c r="AL188" s="108">
        <v>0</v>
      </c>
      <c r="AM188" s="108">
        <v>0</v>
      </c>
      <c r="AN188" s="108">
        <v>0</v>
      </c>
      <c r="AO188" s="108">
        <v>0</v>
      </c>
      <c r="AP188" s="108">
        <v>0</v>
      </c>
      <c r="AQ188" s="108">
        <v>0</v>
      </c>
      <c r="AR188" s="108"/>
      <c r="AS188" s="108"/>
      <c r="AT188" s="109">
        <f t="shared" si="21"/>
        <v>0</v>
      </c>
      <c r="AU188" s="108"/>
      <c r="AV188" s="93" t="s">
        <v>528</v>
      </c>
      <c r="AW188" s="94" t="s">
        <v>528</v>
      </c>
      <c r="AX188" s="110" t="str">
        <f t="shared" si="22"/>
        <v/>
      </c>
    </row>
    <row r="189" spans="1:50" ht="10" x14ac:dyDescent="0.2">
      <c r="A189" s="6">
        <v>180</v>
      </c>
      <c r="B189" s="5" t="s">
        <v>267</v>
      </c>
      <c r="C189" s="6">
        <v>0</v>
      </c>
      <c r="D189" s="10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9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f t="shared" si="20"/>
        <v>0</v>
      </c>
      <c r="V189" s="8">
        <f t="shared" si="16"/>
        <v>0</v>
      </c>
      <c r="W189" s="2"/>
      <c r="X189" s="2">
        <v>202094.16</v>
      </c>
      <c r="Y189" s="2">
        <v>209307.5</v>
      </c>
      <c r="Z189" s="2">
        <v>7213.3399999999965</v>
      </c>
      <c r="AA189" s="9">
        <v>0</v>
      </c>
      <c r="AB189" s="2"/>
      <c r="AC189" s="112">
        <v>0</v>
      </c>
      <c r="AD189" s="8">
        <f t="shared" si="17"/>
        <v>0</v>
      </c>
      <c r="AE189" s="114">
        <f t="shared" si="18"/>
        <v>0</v>
      </c>
      <c r="AF189" s="2">
        <v>0</v>
      </c>
      <c r="AG189" s="2" t="s">
        <v>529</v>
      </c>
      <c r="AH189" s="115">
        <f t="shared" si="19"/>
        <v>0</v>
      </c>
      <c r="AI189" s="8"/>
      <c r="AJ189" s="8"/>
      <c r="AK189" s="107">
        <v>0</v>
      </c>
      <c r="AL189" s="108">
        <v>0</v>
      </c>
      <c r="AM189" s="108">
        <v>0</v>
      </c>
      <c r="AN189" s="108">
        <v>0</v>
      </c>
      <c r="AO189" s="108">
        <v>0</v>
      </c>
      <c r="AP189" s="108">
        <v>0</v>
      </c>
      <c r="AQ189" s="108">
        <v>0</v>
      </c>
      <c r="AR189" s="108"/>
      <c r="AS189" s="108"/>
      <c r="AT189" s="109">
        <f t="shared" si="21"/>
        <v>0</v>
      </c>
      <c r="AU189" s="108"/>
      <c r="AV189" s="93" t="s">
        <v>528</v>
      </c>
      <c r="AW189" s="94" t="s">
        <v>528</v>
      </c>
      <c r="AX189" s="110" t="str">
        <f t="shared" si="22"/>
        <v/>
      </c>
    </row>
    <row r="190" spans="1:50" ht="10" x14ac:dyDescent="0.2">
      <c r="A190" s="6">
        <v>181</v>
      </c>
      <c r="B190" s="5" t="s">
        <v>266</v>
      </c>
      <c r="C190" s="6">
        <v>1</v>
      </c>
      <c r="D190" s="10">
        <v>0</v>
      </c>
      <c r="E190" s="2">
        <v>167600</v>
      </c>
      <c r="F190" s="2">
        <v>0</v>
      </c>
      <c r="G190" s="2">
        <v>0</v>
      </c>
      <c r="H190" s="2">
        <v>0</v>
      </c>
      <c r="I190" s="2">
        <v>1401682</v>
      </c>
      <c r="J190" s="2">
        <v>2707100</v>
      </c>
      <c r="K190" s="9">
        <v>4130395</v>
      </c>
      <c r="L190" s="2">
        <v>3879498</v>
      </c>
      <c r="M190" s="2">
        <v>12882</v>
      </c>
      <c r="N190" s="2">
        <v>0</v>
      </c>
      <c r="O190" s="2">
        <v>195231.68000000002</v>
      </c>
      <c r="P190" s="2">
        <v>0</v>
      </c>
      <c r="Q190" s="2">
        <v>0</v>
      </c>
      <c r="R190" s="2">
        <v>0</v>
      </c>
      <c r="S190" s="2">
        <v>0</v>
      </c>
      <c r="T190" s="2" t="s">
        <v>110</v>
      </c>
      <c r="U190" s="2">
        <f t="shared" si="20"/>
        <v>12494388.68</v>
      </c>
      <c r="V190" s="8">
        <f t="shared" si="16"/>
        <v>12.38189756813804</v>
      </c>
      <c r="W190" s="2"/>
      <c r="X190" s="2">
        <v>99305681.999999985</v>
      </c>
      <c r="Y190" s="2">
        <v>100908512.69963199</v>
      </c>
      <c r="Z190" s="2">
        <v>1602830.6996320039</v>
      </c>
      <c r="AA190" s="9">
        <v>198460.85541910504</v>
      </c>
      <c r="AB190" s="2"/>
      <c r="AC190" s="112">
        <v>103.47352643682466</v>
      </c>
      <c r="AD190" s="8">
        <f t="shared" si="17"/>
        <v>101.41418881168643</v>
      </c>
      <c r="AE190" s="114">
        <f t="shared" si="18"/>
        <v>-2.0593376251382267</v>
      </c>
      <c r="AF190" s="2">
        <v>190.68999999999997</v>
      </c>
      <c r="AG190" s="2">
        <v>1</v>
      </c>
      <c r="AH190" s="115">
        <f t="shared" si="19"/>
        <v>101.41418881168643</v>
      </c>
      <c r="AI190" s="8"/>
      <c r="AJ190" s="8"/>
      <c r="AK190" s="107">
        <v>103.47352643682466</v>
      </c>
      <c r="AL190" s="108">
        <v>103.15065987925034</v>
      </c>
      <c r="AM190" s="108">
        <v>103.15065987925034</v>
      </c>
      <c r="AN190" s="108">
        <v>103.47352643682466</v>
      </c>
      <c r="AO190" s="108">
        <v>101.87618803179477</v>
      </c>
      <c r="AP190" s="108">
        <v>101.87641480532201</v>
      </c>
      <c r="AQ190" s="108">
        <v>101.41418881168643</v>
      </c>
      <c r="AR190" s="108"/>
      <c r="AS190" s="108"/>
      <c r="AT190" s="109">
        <f t="shared" si="21"/>
        <v>-0.46222599363558459</v>
      </c>
      <c r="AU190" s="108"/>
      <c r="AV190" s="93">
        <v>11.106112566908283</v>
      </c>
      <c r="AW190" s="94">
        <v>9.2157682186191519</v>
      </c>
      <c r="AX190" s="110">
        <f t="shared" si="22"/>
        <v>-1.8903443482891316</v>
      </c>
    </row>
    <row r="191" spans="1:50" ht="10" x14ac:dyDescent="0.2">
      <c r="A191" s="6">
        <v>182</v>
      </c>
      <c r="B191" s="5" t="s">
        <v>265</v>
      </c>
      <c r="C191" s="6">
        <v>1</v>
      </c>
      <c r="D191" s="10">
        <v>0</v>
      </c>
      <c r="E191" s="2">
        <v>29000</v>
      </c>
      <c r="F191" s="2">
        <v>0</v>
      </c>
      <c r="G191" s="2">
        <v>0</v>
      </c>
      <c r="H191" s="2">
        <v>0</v>
      </c>
      <c r="I191" s="2">
        <v>0</v>
      </c>
      <c r="J191" s="2">
        <v>675574</v>
      </c>
      <c r="K191" s="9">
        <v>509787</v>
      </c>
      <c r="L191" s="2">
        <v>1835250</v>
      </c>
      <c r="M191" s="2">
        <v>0</v>
      </c>
      <c r="N191" s="2">
        <v>31085</v>
      </c>
      <c r="O191" s="2">
        <v>68523.77</v>
      </c>
      <c r="P191" s="2">
        <v>0</v>
      </c>
      <c r="Q191" s="2">
        <v>0</v>
      </c>
      <c r="R191" s="2">
        <v>0</v>
      </c>
      <c r="S191" s="2">
        <v>0</v>
      </c>
      <c r="T191" s="2" t="s">
        <v>4</v>
      </c>
      <c r="U191" s="2">
        <f t="shared" si="20"/>
        <v>3149219.77</v>
      </c>
      <c r="V191" s="8">
        <f t="shared" si="16"/>
        <v>6.371636169148176</v>
      </c>
      <c r="W191" s="2"/>
      <c r="X191" s="2">
        <v>40901731.939999998</v>
      </c>
      <c r="Y191" s="2">
        <v>49425605.706250161</v>
      </c>
      <c r="Z191" s="2">
        <v>8523873.7662501633</v>
      </c>
      <c r="AA191" s="9">
        <v>543110.22390292829</v>
      </c>
      <c r="AB191" s="2"/>
      <c r="AC191" s="112">
        <v>123.98828030248946</v>
      </c>
      <c r="AD191" s="8">
        <f t="shared" si="17"/>
        <v>119.51204304515628</v>
      </c>
      <c r="AE191" s="114">
        <f t="shared" si="18"/>
        <v>-4.4762372573331817</v>
      </c>
      <c r="AF191" s="2">
        <v>51.22999999999999</v>
      </c>
      <c r="AG191" s="2">
        <v>1</v>
      </c>
      <c r="AH191" s="115">
        <f t="shared" si="19"/>
        <v>119.51204304515628</v>
      </c>
      <c r="AI191" s="8"/>
      <c r="AJ191" s="8"/>
      <c r="AK191" s="107">
        <v>123.98828030248946</v>
      </c>
      <c r="AL191" s="108">
        <v>123.86319990418393</v>
      </c>
      <c r="AM191" s="108">
        <v>123.86319990418393</v>
      </c>
      <c r="AN191" s="108">
        <v>123.98828030248946</v>
      </c>
      <c r="AO191" s="108">
        <v>119.3958071077009</v>
      </c>
      <c r="AP191" s="108">
        <v>119.51204304515628</v>
      </c>
      <c r="AQ191" s="108">
        <v>119.51204304515628</v>
      </c>
      <c r="AR191" s="108"/>
      <c r="AS191" s="108"/>
      <c r="AT191" s="109">
        <f t="shared" si="21"/>
        <v>0</v>
      </c>
      <c r="AU191" s="108"/>
      <c r="AV191" s="93">
        <v>14.354835353763503</v>
      </c>
      <c r="AW191" s="94">
        <v>9.6193720395745874</v>
      </c>
      <c r="AX191" s="110">
        <f t="shared" si="22"/>
        <v>-4.735463314188916</v>
      </c>
    </row>
    <row r="192" spans="1:50" ht="10" x14ac:dyDescent="0.2">
      <c r="A192" s="6">
        <v>183</v>
      </c>
      <c r="B192" s="5" t="s">
        <v>264</v>
      </c>
      <c r="C192" s="6">
        <v>0</v>
      </c>
      <c r="D192" s="10"/>
      <c r="E192" s="2"/>
      <c r="F192" s="2"/>
      <c r="G192" s="2"/>
      <c r="H192" s="2"/>
      <c r="I192" s="2"/>
      <c r="J192" s="2"/>
      <c r="K192" s="9"/>
      <c r="L192" s="2"/>
      <c r="M192" s="2"/>
      <c r="N192" s="2"/>
      <c r="O192" s="2"/>
      <c r="P192" s="2"/>
      <c r="Q192" s="2"/>
      <c r="R192" s="2"/>
      <c r="S192" s="2"/>
      <c r="T192" s="2">
        <v>0</v>
      </c>
      <c r="U192" s="2">
        <f t="shared" si="20"/>
        <v>0</v>
      </c>
      <c r="V192" s="8">
        <f t="shared" si="16"/>
        <v>0</v>
      </c>
      <c r="W192" s="2"/>
      <c r="X192" s="2">
        <v>47093.130000000005</v>
      </c>
      <c r="Y192" s="2">
        <v>54656.9</v>
      </c>
      <c r="Z192" s="2">
        <v>7563.7699999999968</v>
      </c>
      <c r="AA192" s="9">
        <v>0</v>
      </c>
      <c r="AB192" s="2"/>
      <c r="AC192" s="112">
        <v>0</v>
      </c>
      <c r="AD192" s="8">
        <f t="shared" si="17"/>
        <v>0</v>
      </c>
      <c r="AE192" s="114">
        <f t="shared" si="18"/>
        <v>0</v>
      </c>
      <c r="AF192" s="2">
        <v>0</v>
      </c>
      <c r="AG192" s="2" t="s">
        <v>529</v>
      </c>
      <c r="AH192" s="115">
        <f t="shared" si="19"/>
        <v>0</v>
      </c>
      <c r="AI192" s="8"/>
      <c r="AJ192" s="8"/>
      <c r="AK192" s="107">
        <v>0</v>
      </c>
      <c r="AL192" s="108">
        <v>0</v>
      </c>
      <c r="AM192" s="108">
        <v>0</v>
      </c>
      <c r="AN192" s="108">
        <v>0</v>
      </c>
      <c r="AO192" s="108">
        <v>0</v>
      </c>
      <c r="AP192" s="108">
        <v>0</v>
      </c>
      <c r="AQ192" s="108">
        <v>0</v>
      </c>
      <c r="AR192" s="108"/>
      <c r="AS192" s="108"/>
      <c r="AT192" s="109">
        <f t="shared" si="21"/>
        <v>0</v>
      </c>
      <c r="AU192" s="108"/>
      <c r="AV192" s="93" t="s">
        <v>528</v>
      </c>
      <c r="AW192" s="94" t="s">
        <v>528</v>
      </c>
      <c r="AX192" s="110" t="str">
        <f t="shared" si="22"/>
        <v/>
      </c>
    </row>
    <row r="193" spans="1:50" ht="10" x14ac:dyDescent="0.2">
      <c r="A193" s="6">
        <v>184</v>
      </c>
      <c r="B193" s="5" t="s">
        <v>263</v>
      </c>
      <c r="C193" s="6">
        <v>1</v>
      </c>
      <c r="D193" s="10">
        <v>246180</v>
      </c>
      <c r="E193" s="2">
        <v>71000</v>
      </c>
      <c r="F193" s="2">
        <v>0</v>
      </c>
      <c r="G193" s="2">
        <v>0</v>
      </c>
      <c r="H193" s="2">
        <v>0</v>
      </c>
      <c r="I193" s="2">
        <v>0</v>
      </c>
      <c r="J193" s="2">
        <v>43400</v>
      </c>
      <c r="K193" s="9">
        <v>17344</v>
      </c>
      <c r="L193" s="2">
        <v>0</v>
      </c>
      <c r="M193" s="2">
        <v>0</v>
      </c>
      <c r="N193" s="2">
        <v>0</v>
      </c>
      <c r="O193" s="2">
        <v>1415.0500000000002</v>
      </c>
      <c r="P193" s="2">
        <v>0</v>
      </c>
      <c r="Q193" s="2">
        <v>0</v>
      </c>
      <c r="R193" s="2">
        <v>0</v>
      </c>
      <c r="S193" s="2">
        <v>0</v>
      </c>
      <c r="T193" s="2" t="s">
        <v>4</v>
      </c>
      <c r="U193" s="2">
        <f t="shared" si="20"/>
        <v>379339.05</v>
      </c>
      <c r="V193" s="8">
        <f t="shared" si="16"/>
        <v>2.6358936194245914</v>
      </c>
      <c r="W193" s="2"/>
      <c r="X193" s="2">
        <v>7809075.6739000008</v>
      </c>
      <c r="Y193" s="2">
        <v>14391288.298000762</v>
      </c>
      <c r="Z193" s="2">
        <v>6582212.6241007615</v>
      </c>
      <c r="AA193" s="9">
        <v>173500.12257563195</v>
      </c>
      <c r="AB193" s="2"/>
      <c r="AC193" s="112">
        <v>183.49032367545229</v>
      </c>
      <c r="AD193" s="8">
        <f t="shared" si="17"/>
        <v>182.067491328644</v>
      </c>
      <c r="AE193" s="114">
        <f t="shared" si="18"/>
        <v>-1.422832346808292</v>
      </c>
      <c r="AF193" s="2">
        <v>1</v>
      </c>
      <c r="AG193" s="2">
        <v>1</v>
      </c>
      <c r="AH193" s="115">
        <f t="shared" si="19"/>
        <v>182.067491328644</v>
      </c>
      <c r="AI193" s="8"/>
      <c r="AJ193" s="8"/>
      <c r="AK193" s="107">
        <v>183.49032367545229</v>
      </c>
      <c r="AL193" s="108">
        <v>183.61192829026314</v>
      </c>
      <c r="AM193" s="108">
        <v>183.61192829026314</v>
      </c>
      <c r="AN193" s="108">
        <v>183.49032367545229</v>
      </c>
      <c r="AO193" s="108">
        <v>182.06744969978155</v>
      </c>
      <c r="AP193" s="108">
        <v>182.067491328644</v>
      </c>
      <c r="AQ193" s="108">
        <v>182.067491328644</v>
      </c>
      <c r="AR193" s="108"/>
      <c r="AS193" s="108"/>
      <c r="AT193" s="109">
        <f t="shared" si="21"/>
        <v>0</v>
      </c>
      <c r="AU193" s="108"/>
      <c r="AV193" s="93">
        <v>12.73050596756358</v>
      </c>
      <c r="AW193" s="94">
        <v>11.1581647918951</v>
      </c>
      <c r="AX193" s="110">
        <f t="shared" si="22"/>
        <v>-1.5723411756684804</v>
      </c>
    </row>
    <row r="194" spans="1:50" ht="10" x14ac:dyDescent="0.2">
      <c r="A194" s="6">
        <v>185</v>
      </c>
      <c r="B194" s="5" t="s">
        <v>262</v>
      </c>
      <c r="C194" s="6">
        <v>1</v>
      </c>
      <c r="D194" s="10">
        <v>0</v>
      </c>
      <c r="E194" s="2">
        <v>137025</v>
      </c>
      <c r="F194" s="2">
        <v>0</v>
      </c>
      <c r="G194" s="2">
        <v>0</v>
      </c>
      <c r="H194" s="2">
        <v>0</v>
      </c>
      <c r="I194" s="2">
        <v>0</v>
      </c>
      <c r="J194" s="2">
        <v>1699590</v>
      </c>
      <c r="K194" s="9">
        <v>1747783</v>
      </c>
      <c r="L194" s="2">
        <v>1383190</v>
      </c>
      <c r="M194" s="2">
        <v>7340</v>
      </c>
      <c r="N194" s="2">
        <v>172155</v>
      </c>
      <c r="O194" s="2">
        <v>146025.60000000001</v>
      </c>
      <c r="P194" s="2">
        <v>0</v>
      </c>
      <c r="Q194" s="2">
        <v>0</v>
      </c>
      <c r="R194" s="2">
        <v>0</v>
      </c>
      <c r="S194" s="2">
        <v>0</v>
      </c>
      <c r="T194" s="2" t="s">
        <v>14</v>
      </c>
      <c r="U194" s="2">
        <f t="shared" si="20"/>
        <v>4463194.5999999996</v>
      </c>
      <c r="V194" s="8">
        <f t="shared" si="16"/>
        <v>5.909457265830822</v>
      </c>
      <c r="W194" s="2"/>
      <c r="X194" s="2">
        <v>66524190.045280002</v>
      </c>
      <c r="Y194" s="2">
        <v>75526302.995821908</v>
      </c>
      <c r="Z194" s="2">
        <v>9002112.9505419061</v>
      </c>
      <c r="AA194" s="9">
        <v>531976.0178340961</v>
      </c>
      <c r="AB194" s="2"/>
      <c r="AC194" s="112">
        <v>115.79583337223916</v>
      </c>
      <c r="AD194" s="8">
        <f t="shared" si="17"/>
        <v>112.73241647428188</v>
      </c>
      <c r="AE194" s="114">
        <f t="shared" si="18"/>
        <v>-3.063416897957282</v>
      </c>
      <c r="AF194" s="2">
        <v>130.76</v>
      </c>
      <c r="AG194" s="2">
        <v>1</v>
      </c>
      <c r="AH194" s="115">
        <f t="shared" si="19"/>
        <v>112.73241647428188</v>
      </c>
      <c r="AI194" s="8"/>
      <c r="AJ194" s="8"/>
      <c r="AK194" s="107">
        <v>115.79583337223916</v>
      </c>
      <c r="AL194" s="108">
        <v>116.96623290258439</v>
      </c>
      <c r="AM194" s="108">
        <v>116.96623290258439</v>
      </c>
      <c r="AN194" s="108">
        <v>115.79583337223916</v>
      </c>
      <c r="AO194" s="108">
        <v>112.71555781831199</v>
      </c>
      <c r="AP194" s="108">
        <v>112.73241647428188</v>
      </c>
      <c r="AQ194" s="108">
        <v>112.73241647428188</v>
      </c>
      <c r="AR194" s="108"/>
      <c r="AS194" s="108"/>
      <c r="AT194" s="109">
        <f t="shared" si="21"/>
        <v>0</v>
      </c>
      <c r="AU194" s="108"/>
      <c r="AV194" s="93">
        <v>13.665680653805994</v>
      </c>
      <c r="AW194" s="94">
        <v>10.449865513728332</v>
      </c>
      <c r="AX194" s="110">
        <f t="shared" si="22"/>
        <v>-3.2158151400776624</v>
      </c>
    </row>
    <row r="195" spans="1:50" ht="10" x14ac:dyDescent="0.2">
      <c r="A195" s="6">
        <v>186</v>
      </c>
      <c r="B195" s="5" t="s">
        <v>261</v>
      </c>
      <c r="C195" s="6">
        <v>1</v>
      </c>
      <c r="D195" s="10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1333250</v>
      </c>
      <c r="K195" s="9">
        <v>426818</v>
      </c>
      <c r="L195" s="2">
        <v>976035</v>
      </c>
      <c r="M195" s="2">
        <v>328</v>
      </c>
      <c r="N195" s="2">
        <v>36082</v>
      </c>
      <c r="O195" s="2">
        <v>16808.050000000003</v>
      </c>
      <c r="P195" s="2">
        <v>0</v>
      </c>
      <c r="Q195" s="2">
        <v>0</v>
      </c>
      <c r="R195" s="2">
        <v>0</v>
      </c>
      <c r="S195" s="2">
        <v>0</v>
      </c>
      <c r="T195" s="2" t="s">
        <v>4</v>
      </c>
      <c r="U195" s="2">
        <f t="shared" si="20"/>
        <v>2789321.05</v>
      </c>
      <c r="V195" s="8">
        <f t="shared" si="16"/>
        <v>9.6452557646149764</v>
      </c>
      <c r="W195" s="2"/>
      <c r="X195" s="2">
        <v>20670955.990000002</v>
      </c>
      <c r="Y195" s="2">
        <v>28919098.861359693</v>
      </c>
      <c r="Z195" s="2">
        <v>8248142.871359691</v>
      </c>
      <c r="AA195" s="9">
        <v>795554.47577349981</v>
      </c>
      <c r="AB195" s="2"/>
      <c r="AC195" s="112">
        <v>139.9535428481704</v>
      </c>
      <c r="AD195" s="8">
        <f t="shared" si="17"/>
        <v>136.0534287779991</v>
      </c>
      <c r="AE195" s="114">
        <f t="shared" si="18"/>
        <v>-3.9001140701712984</v>
      </c>
      <c r="AF195" s="2">
        <v>10.240000000000002</v>
      </c>
      <c r="AG195" s="2">
        <v>1</v>
      </c>
      <c r="AH195" s="115">
        <f t="shared" si="19"/>
        <v>136.0534287779991</v>
      </c>
      <c r="AI195" s="8"/>
      <c r="AJ195" s="8"/>
      <c r="AK195" s="107">
        <v>139.9535428481704</v>
      </c>
      <c r="AL195" s="108">
        <v>139.94123339299361</v>
      </c>
      <c r="AM195" s="108">
        <v>139.94123339299361</v>
      </c>
      <c r="AN195" s="108">
        <v>139.9535428481704</v>
      </c>
      <c r="AO195" s="108">
        <v>136.05317716840696</v>
      </c>
      <c r="AP195" s="108">
        <v>136.0534287779991</v>
      </c>
      <c r="AQ195" s="108">
        <v>136.0534287779991</v>
      </c>
      <c r="AR195" s="108"/>
      <c r="AS195" s="108"/>
      <c r="AT195" s="109">
        <f t="shared" si="21"/>
        <v>0</v>
      </c>
      <c r="AU195" s="108"/>
      <c r="AV195" s="93">
        <v>8.2017145432809535</v>
      </c>
      <c r="AW195" s="94">
        <v>4.6315455467207212</v>
      </c>
      <c r="AX195" s="110">
        <f t="shared" si="22"/>
        <v>-3.5701689965602323</v>
      </c>
    </row>
    <row r="196" spans="1:50" ht="10" x14ac:dyDescent="0.2">
      <c r="A196" s="6">
        <v>187</v>
      </c>
      <c r="B196" s="5" t="s">
        <v>260</v>
      </c>
      <c r="C196" s="6">
        <v>1</v>
      </c>
      <c r="D196" s="10">
        <v>0</v>
      </c>
      <c r="E196" s="2">
        <v>133900</v>
      </c>
      <c r="F196" s="2">
        <v>0</v>
      </c>
      <c r="G196" s="2">
        <v>0</v>
      </c>
      <c r="H196" s="2">
        <v>0</v>
      </c>
      <c r="I196" s="2">
        <v>0</v>
      </c>
      <c r="J196" s="2">
        <v>689385</v>
      </c>
      <c r="K196" s="9">
        <v>381005</v>
      </c>
      <c r="L196" s="2">
        <v>476025</v>
      </c>
      <c r="M196" s="2">
        <v>16192</v>
      </c>
      <c r="N196" s="2">
        <v>17892</v>
      </c>
      <c r="O196" s="2">
        <v>8716.61</v>
      </c>
      <c r="P196" s="2">
        <v>0</v>
      </c>
      <c r="Q196" s="2">
        <v>0</v>
      </c>
      <c r="R196" s="2">
        <v>0</v>
      </c>
      <c r="S196" s="2">
        <v>0</v>
      </c>
      <c r="T196" s="2" t="s">
        <v>4</v>
      </c>
      <c r="U196" s="2">
        <f t="shared" si="20"/>
        <v>1723115.61</v>
      </c>
      <c r="V196" s="8">
        <f t="shared" si="16"/>
        <v>7.8410519162416534</v>
      </c>
      <c r="W196" s="2"/>
      <c r="X196" s="2">
        <v>12954292.108449999</v>
      </c>
      <c r="Y196" s="2">
        <v>21975566.906154577</v>
      </c>
      <c r="Z196" s="2">
        <v>9021274.7977045774</v>
      </c>
      <c r="AA196" s="9">
        <v>707362.84039484011</v>
      </c>
      <c r="AB196" s="2"/>
      <c r="AC196" s="112">
        <v>167.72004120035621</v>
      </c>
      <c r="AD196" s="8">
        <f t="shared" si="17"/>
        <v>164.17882110197769</v>
      </c>
      <c r="AE196" s="114">
        <f t="shared" si="18"/>
        <v>-3.5412200983785169</v>
      </c>
      <c r="AF196" s="2">
        <v>6</v>
      </c>
      <c r="AG196" s="2">
        <v>1</v>
      </c>
      <c r="AH196" s="115">
        <f t="shared" si="19"/>
        <v>164.17882110197769</v>
      </c>
      <c r="AI196" s="8"/>
      <c r="AJ196" s="8"/>
      <c r="AK196" s="107">
        <v>167.72004120035621</v>
      </c>
      <c r="AL196" s="108">
        <v>173.08037196026206</v>
      </c>
      <c r="AM196" s="108">
        <v>173.08037196026206</v>
      </c>
      <c r="AN196" s="108">
        <v>167.72004120035621</v>
      </c>
      <c r="AO196" s="108">
        <v>164.1104831540348</v>
      </c>
      <c r="AP196" s="108">
        <v>164.17882110197769</v>
      </c>
      <c r="AQ196" s="108">
        <v>164.17882110197769</v>
      </c>
      <c r="AR196" s="108"/>
      <c r="AS196" s="108"/>
      <c r="AT196" s="109">
        <f t="shared" si="21"/>
        <v>0</v>
      </c>
      <c r="AU196" s="108"/>
      <c r="AV196" s="93">
        <v>9.3661155989391389</v>
      </c>
      <c r="AW196" s="94">
        <v>7.7819822388589008</v>
      </c>
      <c r="AX196" s="110">
        <f t="shared" si="22"/>
        <v>-1.5841333600802381</v>
      </c>
    </row>
    <row r="197" spans="1:50" ht="10" x14ac:dyDescent="0.2">
      <c r="A197" s="6">
        <v>188</v>
      </c>
      <c r="B197" s="5" t="s">
        <v>259</v>
      </c>
      <c r="C197" s="6">
        <v>0</v>
      </c>
      <c r="D197" s="10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9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f t="shared" si="20"/>
        <v>0</v>
      </c>
      <c r="V197" s="8">
        <f t="shared" si="16"/>
        <v>0</v>
      </c>
      <c r="W197" s="2"/>
      <c r="X197" s="2">
        <v>141279.39000000001</v>
      </c>
      <c r="Y197" s="2">
        <v>198256</v>
      </c>
      <c r="Z197" s="2">
        <v>56976.609999999986</v>
      </c>
      <c r="AA197" s="9">
        <v>0</v>
      </c>
      <c r="AB197" s="2"/>
      <c r="AC197" s="112">
        <v>0</v>
      </c>
      <c r="AD197" s="8">
        <f t="shared" si="17"/>
        <v>0</v>
      </c>
      <c r="AE197" s="114">
        <f t="shared" si="18"/>
        <v>0</v>
      </c>
      <c r="AF197" s="2">
        <v>0</v>
      </c>
      <c r="AG197" s="2" t="s">
        <v>529</v>
      </c>
      <c r="AH197" s="115">
        <f t="shared" si="19"/>
        <v>0</v>
      </c>
      <c r="AI197" s="8"/>
      <c r="AJ197" s="8"/>
      <c r="AK197" s="107">
        <v>0</v>
      </c>
      <c r="AL197" s="108">
        <v>0</v>
      </c>
      <c r="AM197" s="108">
        <v>0</v>
      </c>
      <c r="AN197" s="108">
        <v>0</v>
      </c>
      <c r="AO197" s="108">
        <v>0</v>
      </c>
      <c r="AP197" s="108">
        <v>0</v>
      </c>
      <c r="AQ197" s="108">
        <v>0</v>
      </c>
      <c r="AR197" s="108"/>
      <c r="AS197" s="108"/>
      <c r="AT197" s="109">
        <f t="shared" si="21"/>
        <v>0</v>
      </c>
      <c r="AU197" s="108"/>
      <c r="AV197" s="93" t="s">
        <v>528</v>
      </c>
      <c r="AW197" s="94" t="s">
        <v>528</v>
      </c>
      <c r="AX197" s="110" t="str">
        <f t="shared" si="22"/>
        <v/>
      </c>
    </row>
    <row r="198" spans="1:50" ht="10" x14ac:dyDescent="0.2">
      <c r="A198" s="6">
        <v>189</v>
      </c>
      <c r="B198" s="5" t="s">
        <v>258</v>
      </c>
      <c r="C198" s="6">
        <v>1</v>
      </c>
      <c r="D198" s="10">
        <v>0</v>
      </c>
      <c r="E198" s="2">
        <v>0</v>
      </c>
      <c r="F198" s="2">
        <v>0</v>
      </c>
      <c r="G198" s="2">
        <v>0</v>
      </c>
      <c r="H198" s="2">
        <v>0</v>
      </c>
      <c r="I198" s="2">
        <v>500000</v>
      </c>
      <c r="J198" s="2">
        <v>2300000</v>
      </c>
      <c r="K198" s="9">
        <v>600000</v>
      </c>
      <c r="L198" s="2">
        <v>1485005</v>
      </c>
      <c r="M198" s="2">
        <v>0</v>
      </c>
      <c r="N198" s="2">
        <v>0</v>
      </c>
      <c r="O198" s="2">
        <v>19049.800000000003</v>
      </c>
      <c r="P198" s="2">
        <v>0</v>
      </c>
      <c r="Q198" s="2">
        <v>0</v>
      </c>
      <c r="R198" s="2">
        <v>0</v>
      </c>
      <c r="S198" s="2">
        <v>0</v>
      </c>
      <c r="T198" s="2" t="s">
        <v>14</v>
      </c>
      <c r="U198" s="2">
        <f t="shared" si="20"/>
        <v>4013051.8</v>
      </c>
      <c r="V198" s="8">
        <f t="shared" si="16"/>
        <v>5.7305771606032643</v>
      </c>
      <c r="W198" s="2"/>
      <c r="X198" s="2">
        <v>51259127.086869985</v>
      </c>
      <c r="Y198" s="2">
        <v>70028754.304000005</v>
      </c>
      <c r="Z198" s="2">
        <v>18769627.21713002</v>
      </c>
      <c r="AA198" s="9">
        <v>1075607.970435227</v>
      </c>
      <c r="AB198" s="2"/>
      <c r="AC198" s="112">
        <v>135.90523895183065</v>
      </c>
      <c r="AD198" s="8">
        <f t="shared" si="17"/>
        <v>134.51876817314573</v>
      </c>
      <c r="AE198" s="114">
        <f t="shared" si="18"/>
        <v>-1.3864707786849237</v>
      </c>
      <c r="AF198" s="2">
        <v>16.46</v>
      </c>
      <c r="AG198" s="2">
        <v>1</v>
      </c>
      <c r="AH198" s="115">
        <f t="shared" si="19"/>
        <v>134.51876817314573</v>
      </c>
      <c r="AI198" s="8"/>
      <c r="AJ198" s="8"/>
      <c r="AK198" s="107">
        <v>135.90523895183065</v>
      </c>
      <c r="AL198" s="108">
        <v>135.82356337580867</v>
      </c>
      <c r="AM198" s="108">
        <v>135.82356337580867</v>
      </c>
      <c r="AN198" s="108">
        <v>135.90523895183065</v>
      </c>
      <c r="AO198" s="108">
        <v>134.50146226093582</v>
      </c>
      <c r="AP198" s="108">
        <v>134.51876817314573</v>
      </c>
      <c r="AQ198" s="108">
        <v>134.51876817314573</v>
      </c>
      <c r="AR198" s="108"/>
      <c r="AS198" s="108"/>
      <c r="AT198" s="109">
        <f t="shared" si="21"/>
        <v>0</v>
      </c>
      <c r="AU198" s="108"/>
      <c r="AV198" s="93">
        <v>6.5740006196005094</v>
      </c>
      <c r="AW198" s="94">
        <v>5.4530563273553412</v>
      </c>
      <c r="AX198" s="110">
        <f t="shared" si="22"/>
        <v>-1.1209442922451682</v>
      </c>
    </row>
    <row r="199" spans="1:50" ht="10" x14ac:dyDescent="0.2">
      <c r="A199" s="6">
        <v>190</v>
      </c>
      <c r="B199" s="5" t="s">
        <v>257</v>
      </c>
      <c r="C199" s="6">
        <v>0</v>
      </c>
      <c r="D199" s="10"/>
      <c r="E199" s="2"/>
      <c r="F199" s="2"/>
      <c r="G199" s="2"/>
      <c r="H199" s="2"/>
      <c r="I199" s="2"/>
      <c r="J199" s="2"/>
      <c r="K199" s="9"/>
      <c r="L199" s="2"/>
      <c r="M199" s="2"/>
      <c r="N199" s="2"/>
      <c r="O199" s="2"/>
      <c r="P199" s="2"/>
      <c r="Q199" s="2"/>
      <c r="R199" s="2"/>
      <c r="S199" s="2"/>
      <c r="T199" s="2">
        <v>0</v>
      </c>
      <c r="U199" s="2">
        <f t="shared" si="20"/>
        <v>0</v>
      </c>
      <c r="V199" s="8">
        <f t="shared" si="16"/>
        <v>0</v>
      </c>
      <c r="W199" s="2"/>
      <c r="X199" s="2">
        <v>226091.72999999998</v>
      </c>
      <c r="Y199" s="2">
        <v>307336.64</v>
      </c>
      <c r="Z199" s="2">
        <v>81244.910000000033</v>
      </c>
      <c r="AA199" s="9">
        <v>0</v>
      </c>
      <c r="AB199" s="2"/>
      <c r="AC199" s="112">
        <v>0</v>
      </c>
      <c r="AD199" s="8">
        <f t="shared" si="17"/>
        <v>0</v>
      </c>
      <c r="AE199" s="114">
        <f t="shared" si="18"/>
        <v>0</v>
      </c>
      <c r="AF199" s="2">
        <v>0</v>
      </c>
      <c r="AG199" s="2" t="s">
        <v>529</v>
      </c>
      <c r="AH199" s="115">
        <f t="shared" si="19"/>
        <v>0</v>
      </c>
      <c r="AI199" s="8"/>
      <c r="AJ199" s="8"/>
      <c r="AK199" s="107">
        <v>0</v>
      </c>
      <c r="AL199" s="108">
        <v>0</v>
      </c>
      <c r="AM199" s="108">
        <v>0</v>
      </c>
      <c r="AN199" s="108">
        <v>0</v>
      </c>
      <c r="AO199" s="108">
        <v>0</v>
      </c>
      <c r="AP199" s="108">
        <v>0</v>
      </c>
      <c r="AQ199" s="108">
        <v>0</v>
      </c>
      <c r="AR199" s="108"/>
      <c r="AS199" s="108"/>
      <c r="AT199" s="109">
        <f t="shared" si="21"/>
        <v>0</v>
      </c>
      <c r="AU199" s="108"/>
      <c r="AV199" s="93" t="s">
        <v>528</v>
      </c>
      <c r="AW199" s="94" t="s">
        <v>528</v>
      </c>
      <c r="AX199" s="110" t="str">
        <f t="shared" si="22"/>
        <v/>
      </c>
    </row>
    <row r="200" spans="1:50" ht="10" x14ac:dyDescent="0.2">
      <c r="A200" s="6">
        <v>191</v>
      </c>
      <c r="B200" s="5" t="s">
        <v>256</v>
      </c>
      <c r="C200" s="6">
        <v>1</v>
      </c>
      <c r="D200" s="10">
        <v>0</v>
      </c>
      <c r="E200" s="2">
        <v>7500</v>
      </c>
      <c r="F200" s="2">
        <v>0</v>
      </c>
      <c r="G200" s="2">
        <v>0</v>
      </c>
      <c r="H200" s="2">
        <v>0</v>
      </c>
      <c r="I200" s="2">
        <v>0</v>
      </c>
      <c r="J200" s="2">
        <v>479912</v>
      </c>
      <c r="K200" s="9">
        <v>183727</v>
      </c>
      <c r="L200" s="2">
        <v>615000</v>
      </c>
      <c r="M200" s="2">
        <v>0</v>
      </c>
      <c r="N200" s="2">
        <v>41713</v>
      </c>
      <c r="O200" s="2">
        <v>48807.360000000008</v>
      </c>
      <c r="P200" s="2">
        <v>0</v>
      </c>
      <c r="Q200" s="2">
        <v>0</v>
      </c>
      <c r="R200" s="2">
        <v>0</v>
      </c>
      <c r="S200" s="2">
        <v>0</v>
      </c>
      <c r="T200" s="2" t="s">
        <v>4</v>
      </c>
      <c r="U200" s="2">
        <f t="shared" si="20"/>
        <v>1376659.36</v>
      </c>
      <c r="V200" s="8">
        <f t="shared" si="16"/>
        <v>9.4236879608867063</v>
      </c>
      <c r="W200" s="2"/>
      <c r="X200" s="2">
        <v>11078294.98</v>
      </c>
      <c r="Y200" s="2">
        <v>14608498.983772226</v>
      </c>
      <c r="Z200" s="2">
        <v>3530204.0037722252</v>
      </c>
      <c r="AA200" s="9">
        <v>332675.4096982237</v>
      </c>
      <c r="AB200" s="2"/>
      <c r="AC200" s="112">
        <v>134.37438089794952</v>
      </c>
      <c r="AD200" s="8">
        <f t="shared" si="17"/>
        <v>128.86300283434048</v>
      </c>
      <c r="AE200" s="114">
        <f t="shared" si="18"/>
        <v>-5.5113780636090439</v>
      </c>
      <c r="AF200" s="2">
        <v>40.92</v>
      </c>
      <c r="AG200" s="2">
        <v>1</v>
      </c>
      <c r="AH200" s="115">
        <f t="shared" si="19"/>
        <v>128.86300283434048</v>
      </c>
      <c r="AI200" s="8"/>
      <c r="AJ200" s="8"/>
      <c r="AK200" s="107">
        <v>134.37438089794952</v>
      </c>
      <c r="AL200" s="108">
        <v>130.24953885967597</v>
      </c>
      <c r="AM200" s="108">
        <v>130.24953885967597</v>
      </c>
      <c r="AN200" s="108">
        <v>134.37438089794952</v>
      </c>
      <c r="AO200" s="108">
        <v>134.37438089794952</v>
      </c>
      <c r="AP200" s="108">
        <v>128.029447558513</v>
      </c>
      <c r="AQ200" s="108">
        <v>128.86300283434048</v>
      </c>
      <c r="AR200" s="108"/>
      <c r="AS200" s="108"/>
      <c r="AT200" s="109">
        <f t="shared" si="21"/>
        <v>0.83355527582747868</v>
      </c>
      <c r="AU200" s="108"/>
      <c r="AV200" s="93">
        <v>6.4894705860445168</v>
      </c>
      <c r="AW200" s="94">
        <v>0.81904099298874855</v>
      </c>
      <c r="AX200" s="110">
        <f t="shared" si="22"/>
        <v>-5.6704295930557684</v>
      </c>
    </row>
    <row r="201" spans="1:50" ht="10" x14ac:dyDescent="0.2">
      <c r="A201" s="6">
        <v>192</v>
      </c>
      <c r="B201" s="5" t="s">
        <v>255</v>
      </c>
      <c r="C201" s="6">
        <v>0</v>
      </c>
      <c r="D201" s="10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9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f t="shared" si="20"/>
        <v>0</v>
      </c>
      <c r="V201" s="8">
        <f t="shared" si="16"/>
        <v>0</v>
      </c>
      <c r="W201" s="2"/>
      <c r="X201" s="2">
        <v>0</v>
      </c>
      <c r="Y201" s="2">
        <v>0</v>
      </c>
      <c r="Z201" s="2">
        <v>0</v>
      </c>
      <c r="AA201" s="9">
        <v>0</v>
      </c>
      <c r="AB201" s="2"/>
      <c r="AC201" s="112">
        <v>0</v>
      </c>
      <c r="AD201" s="8">
        <f t="shared" si="17"/>
        <v>0</v>
      </c>
      <c r="AE201" s="114">
        <f t="shared" si="18"/>
        <v>0</v>
      </c>
      <c r="AF201" s="2">
        <v>0</v>
      </c>
      <c r="AG201" s="2" t="s">
        <v>529</v>
      </c>
      <c r="AH201" s="115">
        <f t="shared" si="19"/>
        <v>0</v>
      </c>
      <c r="AI201" s="8"/>
      <c r="AJ201" s="8"/>
      <c r="AK201" s="107">
        <v>0</v>
      </c>
      <c r="AL201" s="108">
        <v>0</v>
      </c>
      <c r="AM201" s="108">
        <v>0</v>
      </c>
      <c r="AN201" s="108">
        <v>0</v>
      </c>
      <c r="AO201" s="108">
        <v>0</v>
      </c>
      <c r="AP201" s="108">
        <v>0</v>
      </c>
      <c r="AQ201" s="108">
        <v>0</v>
      </c>
      <c r="AR201" s="108"/>
      <c r="AS201" s="108"/>
      <c r="AT201" s="109">
        <f t="shared" si="21"/>
        <v>0</v>
      </c>
      <c r="AU201" s="108"/>
      <c r="AV201" s="93" t="s">
        <v>528</v>
      </c>
      <c r="AW201" s="94" t="s">
        <v>528</v>
      </c>
      <c r="AX201" s="110" t="str">
        <f t="shared" si="22"/>
        <v/>
      </c>
    </row>
    <row r="202" spans="1:50" ht="10" x14ac:dyDescent="0.2">
      <c r="A202" s="6">
        <v>193</v>
      </c>
      <c r="B202" s="5" t="s">
        <v>254</v>
      </c>
      <c r="C202" s="6">
        <v>0</v>
      </c>
      <c r="D202" s="10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9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f t="shared" si="20"/>
        <v>0</v>
      </c>
      <c r="V202" s="8">
        <f t="shared" ref="V202:V265" si="23">IF(AND(C202=1,U202&gt;0),U202/Y202*100,0)</f>
        <v>0</v>
      </c>
      <c r="W202" s="2"/>
      <c r="X202" s="2">
        <v>0</v>
      </c>
      <c r="Y202" s="2">
        <v>0</v>
      </c>
      <c r="Z202" s="2">
        <v>0</v>
      </c>
      <c r="AA202" s="9">
        <v>0</v>
      </c>
      <c r="AB202" s="2"/>
      <c r="AC202" s="112">
        <v>0</v>
      </c>
      <c r="AD202" s="8">
        <f t="shared" ref="AD202:AD265" si="24">IFERROR(IF(C202=1,(Y202-AA202)/X202*100,0),"")</f>
        <v>0</v>
      </c>
      <c r="AE202" s="114">
        <f t="shared" ref="AE202:AE265" si="25">AD202-AC202</f>
        <v>0</v>
      </c>
      <c r="AF202" s="2">
        <v>0</v>
      </c>
      <c r="AG202" s="2" t="s">
        <v>529</v>
      </c>
      <c r="AH202" s="115">
        <f t="shared" ref="AH202:AH265" si="26">IF(AG202=1,AD202,AC202)</f>
        <v>0</v>
      </c>
      <c r="AI202" s="8"/>
      <c r="AJ202" s="8"/>
      <c r="AK202" s="107">
        <v>0</v>
      </c>
      <c r="AL202" s="108">
        <v>0</v>
      </c>
      <c r="AM202" s="108">
        <v>0</v>
      </c>
      <c r="AN202" s="108">
        <v>0</v>
      </c>
      <c r="AO202" s="108">
        <v>0</v>
      </c>
      <c r="AP202" s="108">
        <v>0</v>
      </c>
      <c r="AQ202" s="108">
        <v>0</v>
      </c>
      <c r="AR202" s="108"/>
      <c r="AS202" s="108"/>
      <c r="AT202" s="109">
        <f t="shared" si="21"/>
        <v>0</v>
      </c>
      <c r="AU202" s="108"/>
      <c r="AV202" s="93" t="s">
        <v>528</v>
      </c>
      <c r="AW202" s="94" t="s">
        <v>528</v>
      </c>
      <c r="AX202" s="110" t="str">
        <f t="shared" si="22"/>
        <v/>
      </c>
    </row>
    <row r="203" spans="1:50" ht="10" x14ac:dyDescent="0.2">
      <c r="A203" s="6">
        <v>194</v>
      </c>
      <c r="B203" s="5" t="s">
        <v>253</v>
      </c>
      <c r="C203" s="6">
        <v>0</v>
      </c>
      <c r="D203" s="10"/>
      <c r="E203" s="2"/>
      <c r="F203" s="2"/>
      <c r="G203" s="2"/>
      <c r="H203" s="2"/>
      <c r="I203" s="2"/>
      <c r="J203" s="2"/>
      <c r="K203" s="9"/>
      <c r="L203" s="2"/>
      <c r="M203" s="2"/>
      <c r="N203" s="2"/>
      <c r="O203" s="2"/>
      <c r="P203" s="2"/>
      <c r="Q203" s="2"/>
      <c r="R203" s="2"/>
      <c r="S203" s="2"/>
      <c r="T203" s="2">
        <v>0</v>
      </c>
      <c r="U203" s="2">
        <f t="shared" ref="U203:U266" si="27">IF(OR(T203="X",T203="X16",T203="X17"),SUM(D203:S203),
IF(T203="x18",SUM(D203:S203)-D203*0.6-L203*0.6,SUM(D203:S203)-D203-L203))</f>
        <v>0</v>
      </c>
      <c r="V203" s="8">
        <f t="shared" si="23"/>
        <v>0</v>
      </c>
      <c r="W203" s="2"/>
      <c r="X203" s="2">
        <v>47093.130000000005</v>
      </c>
      <c r="Y203" s="2">
        <v>84023</v>
      </c>
      <c r="Z203" s="2">
        <v>36929.869999999995</v>
      </c>
      <c r="AA203" s="9">
        <v>0</v>
      </c>
      <c r="AB203" s="2"/>
      <c r="AC203" s="112">
        <v>0</v>
      </c>
      <c r="AD203" s="8">
        <f t="shared" si="24"/>
        <v>0</v>
      </c>
      <c r="AE203" s="114">
        <f t="shared" si="25"/>
        <v>0</v>
      </c>
      <c r="AF203" s="2">
        <v>0</v>
      </c>
      <c r="AG203" s="2" t="s">
        <v>529</v>
      </c>
      <c r="AH203" s="115">
        <f t="shared" si="26"/>
        <v>0</v>
      </c>
      <c r="AI203" s="8"/>
      <c r="AJ203" s="8"/>
      <c r="AK203" s="107">
        <v>0</v>
      </c>
      <c r="AL203" s="108">
        <v>0</v>
      </c>
      <c r="AM203" s="108">
        <v>0</v>
      </c>
      <c r="AN203" s="108">
        <v>0</v>
      </c>
      <c r="AO203" s="108">
        <v>0</v>
      </c>
      <c r="AP203" s="108">
        <v>0</v>
      </c>
      <c r="AQ203" s="108">
        <v>0</v>
      </c>
      <c r="AR203" s="108"/>
      <c r="AS203" s="108"/>
      <c r="AT203" s="109">
        <f t="shared" ref="AT203:AT266" si="28">AQ203-AP203</f>
        <v>0</v>
      </c>
      <c r="AU203" s="108"/>
      <c r="AV203" s="93" t="s">
        <v>528</v>
      </c>
      <c r="AW203" s="94" t="s">
        <v>528</v>
      </c>
      <c r="AX203" s="110" t="str">
        <f t="shared" ref="AX203:AX266" si="29">IFERROR(AW203-AV203,"")</f>
        <v/>
      </c>
    </row>
    <row r="204" spans="1:50" ht="10" x14ac:dyDescent="0.2">
      <c r="A204" s="6">
        <v>195</v>
      </c>
      <c r="B204" s="5" t="s">
        <v>252</v>
      </c>
      <c r="C204" s="6">
        <v>0</v>
      </c>
      <c r="D204" s="10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9">
        <v>0</v>
      </c>
      <c r="L204" s="2">
        <v>0</v>
      </c>
      <c r="M204" s="2">
        <v>136799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f t="shared" si="27"/>
        <v>136799</v>
      </c>
      <c r="V204" s="8">
        <f t="shared" si="23"/>
        <v>0</v>
      </c>
      <c r="W204" s="2"/>
      <c r="X204" s="2">
        <v>47889.06</v>
      </c>
      <c r="Y204" s="2">
        <v>132294</v>
      </c>
      <c r="Z204" s="2">
        <v>84404.94</v>
      </c>
      <c r="AA204" s="9">
        <v>0</v>
      </c>
      <c r="AB204" s="2"/>
      <c r="AC204" s="112">
        <v>0</v>
      </c>
      <c r="AD204" s="8">
        <f t="shared" si="24"/>
        <v>0</v>
      </c>
      <c r="AE204" s="114">
        <f t="shared" si="25"/>
        <v>0</v>
      </c>
      <c r="AF204" s="2">
        <v>0</v>
      </c>
      <c r="AG204" s="2" t="s">
        <v>529</v>
      </c>
      <c r="AH204" s="115">
        <f t="shared" si="26"/>
        <v>0</v>
      </c>
      <c r="AI204" s="8"/>
      <c r="AJ204" s="8"/>
      <c r="AK204" s="107">
        <v>0</v>
      </c>
      <c r="AL204" s="108">
        <v>0</v>
      </c>
      <c r="AM204" s="108">
        <v>0</v>
      </c>
      <c r="AN204" s="108">
        <v>0</v>
      </c>
      <c r="AO204" s="108">
        <v>0</v>
      </c>
      <c r="AP204" s="108">
        <v>0</v>
      </c>
      <c r="AQ204" s="108">
        <v>0</v>
      </c>
      <c r="AR204" s="108"/>
      <c r="AS204" s="108"/>
      <c r="AT204" s="109">
        <f t="shared" si="28"/>
        <v>0</v>
      </c>
      <c r="AU204" s="108"/>
      <c r="AV204" s="93" t="s">
        <v>528</v>
      </c>
      <c r="AW204" s="94" t="s">
        <v>528</v>
      </c>
      <c r="AX204" s="110" t="str">
        <f t="shared" si="29"/>
        <v/>
      </c>
    </row>
    <row r="205" spans="1:50" ht="10" x14ac:dyDescent="0.2">
      <c r="A205" s="6">
        <v>196</v>
      </c>
      <c r="B205" s="5" t="s">
        <v>251</v>
      </c>
      <c r="C205" s="6">
        <v>1</v>
      </c>
      <c r="D205" s="10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447488</v>
      </c>
      <c r="K205" s="9">
        <v>10250</v>
      </c>
      <c r="L205" s="2">
        <v>90926</v>
      </c>
      <c r="M205" s="2">
        <v>18879</v>
      </c>
      <c r="N205" s="2">
        <v>0</v>
      </c>
      <c r="O205" s="2">
        <v>15492.12</v>
      </c>
      <c r="P205" s="2">
        <v>0</v>
      </c>
      <c r="Q205" s="2">
        <v>0</v>
      </c>
      <c r="R205" s="2">
        <v>0</v>
      </c>
      <c r="S205" s="2">
        <v>0</v>
      </c>
      <c r="T205" s="2" t="s">
        <v>14</v>
      </c>
      <c r="U205" s="2">
        <f t="shared" si="27"/>
        <v>528479.52</v>
      </c>
      <c r="V205" s="8">
        <f t="shared" si="23"/>
        <v>10.802512196487205</v>
      </c>
      <c r="W205" s="2"/>
      <c r="X205" s="2">
        <v>2856293.17</v>
      </c>
      <c r="Y205" s="2">
        <v>4892190.9125161888</v>
      </c>
      <c r="Z205" s="2">
        <v>2035897.7425161889</v>
      </c>
      <c r="AA205" s="9">
        <v>219928.10194331899</v>
      </c>
      <c r="AB205" s="2"/>
      <c r="AC205" s="112">
        <v>158.7066733669341</v>
      </c>
      <c r="AD205" s="8">
        <f t="shared" si="24"/>
        <v>163.57784486712441</v>
      </c>
      <c r="AE205" s="114">
        <f t="shared" si="25"/>
        <v>4.8711715001903144</v>
      </c>
      <c r="AF205" s="2">
        <v>12.59</v>
      </c>
      <c r="AG205" s="2">
        <v>1</v>
      </c>
      <c r="AH205" s="115">
        <f t="shared" si="26"/>
        <v>163.57784486712441</v>
      </c>
      <c r="AI205" s="8"/>
      <c r="AJ205" s="8"/>
      <c r="AK205" s="107">
        <v>158.7066733669341</v>
      </c>
      <c r="AL205" s="108">
        <v>163.82157698309982</v>
      </c>
      <c r="AM205" s="108">
        <v>163.82157698309982</v>
      </c>
      <c r="AN205" s="108">
        <v>158.7066733669341</v>
      </c>
      <c r="AO205" s="108">
        <v>163.98089192182078</v>
      </c>
      <c r="AP205" s="108">
        <v>163.57784486712441</v>
      </c>
      <c r="AQ205" s="108">
        <v>163.57784486712441</v>
      </c>
      <c r="AR205" s="108"/>
      <c r="AS205" s="108"/>
      <c r="AT205" s="109">
        <f t="shared" si="28"/>
        <v>0</v>
      </c>
      <c r="AU205" s="108"/>
      <c r="AV205" s="93">
        <v>0.37853901352698432</v>
      </c>
      <c r="AW205" s="94">
        <v>3.6548996975583723</v>
      </c>
      <c r="AX205" s="110">
        <f t="shared" si="29"/>
        <v>3.2763606840313879</v>
      </c>
    </row>
    <row r="206" spans="1:50" ht="10" x14ac:dyDescent="0.2">
      <c r="A206" s="6">
        <v>197</v>
      </c>
      <c r="B206" s="5" t="s">
        <v>250</v>
      </c>
      <c r="C206" s="6">
        <v>1</v>
      </c>
      <c r="D206" s="10">
        <v>0</v>
      </c>
      <c r="E206" s="2">
        <v>650000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9">
        <v>0</v>
      </c>
      <c r="L206" s="2">
        <v>1736425</v>
      </c>
      <c r="M206" s="2">
        <v>24818</v>
      </c>
      <c r="N206" s="2">
        <v>0</v>
      </c>
      <c r="O206" s="2">
        <v>3686.6200000000003</v>
      </c>
      <c r="P206" s="2">
        <v>0</v>
      </c>
      <c r="Q206" s="2">
        <v>0</v>
      </c>
      <c r="R206" s="2">
        <v>0</v>
      </c>
      <c r="S206" s="2">
        <v>0</v>
      </c>
      <c r="T206" s="2" t="s">
        <v>14</v>
      </c>
      <c r="U206" s="2">
        <f t="shared" si="27"/>
        <v>1373074.62</v>
      </c>
      <c r="V206" s="8">
        <f t="shared" si="23"/>
        <v>3.1467349419246511</v>
      </c>
      <c r="W206" s="2"/>
      <c r="X206" s="2">
        <v>22613557.840000004</v>
      </c>
      <c r="Y206" s="2">
        <v>43634899.200000003</v>
      </c>
      <c r="Z206" s="2">
        <v>21021341.359999999</v>
      </c>
      <c r="AA206" s="9">
        <v>661485.8938363787</v>
      </c>
      <c r="AB206" s="2"/>
      <c r="AC206" s="112">
        <v>200.61018696183487</v>
      </c>
      <c r="AD206" s="8">
        <f t="shared" si="24"/>
        <v>190.0338443433703</v>
      </c>
      <c r="AE206" s="114">
        <f t="shared" si="25"/>
        <v>-10.576342618464565</v>
      </c>
      <c r="AF206" s="2">
        <v>1.47</v>
      </c>
      <c r="AG206" s="2">
        <v>1</v>
      </c>
      <c r="AH206" s="115">
        <f t="shared" si="26"/>
        <v>190.0338443433703</v>
      </c>
      <c r="AI206" s="8"/>
      <c r="AJ206" s="8"/>
      <c r="AK206" s="107">
        <v>200.61018696183487</v>
      </c>
      <c r="AL206" s="108">
        <v>200.78874856532408</v>
      </c>
      <c r="AM206" s="108">
        <v>200.78874856532408</v>
      </c>
      <c r="AN206" s="108">
        <v>200.61018696183487</v>
      </c>
      <c r="AO206" s="108">
        <v>190.04333955484529</v>
      </c>
      <c r="AP206" s="108">
        <v>190.03384869338115</v>
      </c>
      <c r="AQ206" s="108">
        <v>190.0338443433703</v>
      </c>
      <c r="AR206" s="108"/>
      <c r="AS206" s="108"/>
      <c r="AT206" s="109">
        <f t="shared" si="28"/>
        <v>-4.3500108404259663E-6</v>
      </c>
      <c r="AU206" s="108"/>
      <c r="AV206" s="93">
        <v>12.50008788152962</v>
      </c>
      <c r="AW206" s="94">
        <v>6.3918839350277352</v>
      </c>
      <c r="AX206" s="110">
        <f t="shared" si="29"/>
        <v>-6.1082039465018845</v>
      </c>
    </row>
    <row r="207" spans="1:50" ht="10" x14ac:dyDescent="0.2">
      <c r="A207" s="6">
        <v>198</v>
      </c>
      <c r="B207" s="5" t="s">
        <v>249</v>
      </c>
      <c r="C207" s="6">
        <v>1</v>
      </c>
      <c r="D207" s="10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2763117</v>
      </c>
      <c r="K207" s="9">
        <v>0</v>
      </c>
      <c r="L207" s="2">
        <v>2089686</v>
      </c>
      <c r="M207" s="2">
        <v>0</v>
      </c>
      <c r="N207" s="2">
        <v>12435</v>
      </c>
      <c r="O207" s="2">
        <v>17540.460000000003</v>
      </c>
      <c r="P207" s="2">
        <v>0</v>
      </c>
      <c r="Q207" s="2">
        <v>0</v>
      </c>
      <c r="R207" s="2">
        <v>2763117</v>
      </c>
      <c r="S207" s="2">
        <v>15054</v>
      </c>
      <c r="T207" s="2" t="s">
        <v>4</v>
      </c>
      <c r="U207" s="2">
        <f t="shared" si="27"/>
        <v>7660949.46</v>
      </c>
      <c r="V207" s="8">
        <f t="shared" si="23"/>
        <v>7.9827100058575935</v>
      </c>
      <c r="W207" s="2"/>
      <c r="X207" s="2">
        <v>61356636.239639997</v>
      </c>
      <c r="Y207" s="2">
        <v>95969281.790000007</v>
      </c>
      <c r="Z207" s="2">
        <v>34612645.550360009</v>
      </c>
      <c r="AA207" s="9">
        <v>2763027.1196406116</v>
      </c>
      <c r="AB207" s="2"/>
      <c r="AC207" s="112">
        <v>151.10388749669943</v>
      </c>
      <c r="AD207" s="8">
        <f t="shared" si="24"/>
        <v>151.90900346349602</v>
      </c>
      <c r="AE207" s="114">
        <f t="shared" si="25"/>
        <v>0.80511596679659192</v>
      </c>
      <c r="AF207" s="2">
        <v>10</v>
      </c>
      <c r="AG207" s="2">
        <v>1</v>
      </c>
      <c r="AH207" s="115">
        <f t="shared" si="26"/>
        <v>151.90900346349602</v>
      </c>
      <c r="AI207" s="8"/>
      <c r="AJ207" s="8"/>
      <c r="AK207" s="107">
        <v>151.10388749669943</v>
      </c>
      <c r="AL207" s="108">
        <v>141.03301098885865</v>
      </c>
      <c r="AM207" s="108">
        <v>141.03301098885865</v>
      </c>
      <c r="AN207" s="108">
        <v>151.10388749669943</v>
      </c>
      <c r="AO207" s="108">
        <v>151.10388749669943</v>
      </c>
      <c r="AP207" s="108">
        <v>151.90771202328472</v>
      </c>
      <c r="AQ207" s="108">
        <v>151.90900346349602</v>
      </c>
      <c r="AR207" s="108"/>
      <c r="AS207" s="108"/>
      <c r="AT207" s="109">
        <f t="shared" si="28"/>
        <v>1.2914402113040069E-3</v>
      </c>
      <c r="AU207" s="108"/>
      <c r="AV207" s="93">
        <v>6.6516118045573354</v>
      </c>
      <c r="AW207" s="94">
        <v>7.7954363276165974</v>
      </c>
      <c r="AX207" s="110">
        <f t="shared" si="29"/>
        <v>1.1438245230592621</v>
      </c>
    </row>
    <row r="208" spans="1:50" ht="10" x14ac:dyDescent="0.2">
      <c r="A208" s="6">
        <v>199</v>
      </c>
      <c r="B208" s="5" t="s">
        <v>248</v>
      </c>
      <c r="C208" s="6">
        <v>1</v>
      </c>
      <c r="D208" s="10">
        <v>0</v>
      </c>
      <c r="E208" s="2">
        <v>5000.0000000000009</v>
      </c>
      <c r="F208" s="2">
        <v>0</v>
      </c>
      <c r="G208" s="2">
        <v>0</v>
      </c>
      <c r="H208" s="2">
        <v>0</v>
      </c>
      <c r="I208" s="2">
        <v>61282</v>
      </c>
      <c r="J208" s="2">
        <v>4063125</v>
      </c>
      <c r="K208" s="9">
        <v>869366</v>
      </c>
      <c r="L208" s="2">
        <v>2156997</v>
      </c>
      <c r="M208" s="2">
        <v>53148</v>
      </c>
      <c r="N208" s="2">
        <v>0</v>
      </c>
      <c r="O208" s="2">
        <v>5446.56</v>
      </c>
      <c r="P208" s="2">
        <v>0</v>
      </c>
      <c r="Q208" s="2">
        <v>0</v>
      </c>
      <c r="R208" s="2">
        <v>0</v>
      </c>
      <c r="S208" s="2">
        <v>0</v>
      </c>
      <c r="T208" s="2" t="s">
        <v>4</v>
      </c>
      <c r="U208" s="2">
        <f t="shared" si="27"/>
        <v>7214364.5599999996</v>
      </c>
      <c r="V208" s="8">
        <f t="shared" si="23"/>
        <v>6.0860864657026319</v>
      </c>
      <c r="W208" s="2"/>
      <c r="X208" s="2">
        <v>66681599.624000005</v>
      </c>
      <c r="Y208" s="2">
        <v>118538647.13647491</v>
      </c>
      <c r="Z208" s="2">
        <v>51857047.512474902</v>
      </c>
      <c r="AA208" s="9">
        <v>3156064.7501697186</v>
      </c>
      <c r="AB208" s="2"/>
      <c r="AC208" s="112">
        <v>173.72925288107623</v>
      </c>
      <c r="AD208" s="8">
        <f t="shared" si="24"/>
        <v>173.03511468968532</v>
      </c>
      <c r="AE208" s="114">
        <f t="shared" si="25"/>
        <v>-0.6941381913909197</v>
      </c>
      <c r="AF208" s="2">
        <v>3</v>
      </c>
      <c r="AG208" s="2">
        <v>1</v>
      </c>
      <c r="AH208" s="115">
        <f t="shared" si="26"/>
        <v>173.03511468968532</v>
      </c>
      <c r="AI208" s="8"/>
      <c r="AJ208" s="8"/>
      <c r="AK208" s="107">
        <v>173.72925288107623</v>
      </c>
      <c r="AL208" s="108">
        <v>167.09468885935951</v>
      </c>
      <c r="AM208" s="108">
        <v>167.09468885935951</v>
      </c>
      <c r="AN208" s="108">
        <v>173.72925288107623</v>
      </c>
      <c r="AO208" s="108">
        <v>173.01517987766925</v>
      </c>
      <c r="AP208" s="108">
        <v>173.03510310311376</v>
      </c>
      <c r="AQ208" s="108">
        <v>173.03511468968532</v>
      </c>
      <c r="AR208" s="108"/>
      <c r="AS208" s="108"/>
      <c r="AT208" s="109">
        <f t="shared" si="28"/>
        <v>1.1586571559973891E-5</v>
      </c>
      <c r="AU208" s="108"/>
      <c r="AV208" s="93">
        <v>6.2520090087487281</v>
      </c>
      <c r="AW208" s="94">
        <v>5.6381452397738476</v>
      </c>
      <c r="AX208" s="110">
        <f t="shared" si="29"/>
        <v>-0.61386376897488049</v>
      </c>
    </row>
    <row r="209" spans="1:50" s="2" customFormat="1" ht="10" x14ac:dyDescent="0.2">
      <c r="A209" s="6">
        <v>200</v>
      </c>
      <c r="B209" s="5" t="s">
        <v>247</v>
      </c>
      <c r="C209" s="6">
        <v>0</v>
      </c>
      <c r="D209" s="10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9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f t="shared" si="27"/>
        <v>0</v>
      </c>
      <c r="V209" s="8">
        <f t="shared" si="23"/>
        <v>0</v>
      </c>
      <c r="X209" s="2">
        <v>236678.27999999997</v>
      </c>
      <c r="Y209" s="2">
        <v>409373</v>
      </c>
      <c r="Z209" s="2">
        <v>172694.72000000003</v>
      </c>
      <c r="AA209" s="9">
        <v>0</v>
      </c>
      <c r="AC209" s="112">
        <v>0</v>
      </c>
      <c r="AD209" s="8">
        <f t="shared" si="24"/>
        <v>0</v>
      </c>
      <c r="AE209" s="114">
        <f t="shared" si="25"/>
        <v>0</v>
      </c>
      <c r="AF209" s="2">
        <v>0</v>
      </c>
      <c r="AG209" s="2" t="s">
        <v>529</v>
      </c>
      <c r="AH209" s="115">
        <f t="shared" si="26"/>
        <v>0</v>
      </c>
      <c r="AI209" s="8"/>
      <c r="AJ209" s="8"/>
      <c r="AK209" s="107">
        <v>0</v>
      </c>
      <c r="AL209" s="108">
        <v>0</v>
      </c>
      <c r="AM209" s="108">
        <v>0</v>
      </c>
      <c r="AN209" s="108">
        <v>0</v>
      </c>
      <c r="AO209" s="108">
        <v>0</v>
      </c>
      <c r="AP209" s="108">
        <v>0</v>
      </c>
      <c r="AQ209" s="108">
        <v>0</v>
      </c>
      <c r="AR209" s="108"/>
      <c r="AS209" s="108"/>
      <c r="AT209" s="109">
        <f t="shared" si="28"/>
        <v>0</v>
      </c>
      <c r="AU209" s="108"/>
      <c r="AV209" s="93" t="s">
        <v>528</v>
      </c>
      <c r="AW209" s="94" t="s">
        <v>528</v>
      </c>
      <c r="AX209" s="110" t="str">
        <f t="shared" si="29"/>
        <v/>
      </c>
    </row>
    <row r="210" spans="1:50" s="2" customFormat="1" ht="10" x14ac:dyDescent="0.2">
      <c r="A210" s="6">
        <v>201</v>
      </c>
      <c r="B210" s="5" t="s">
        <v>246</v>
      </c>
      <c r="C210" s="6">
        <v>1</v>
      </c>
      <c r="D210" s="10">
        <v>8865167</v>
      </c>
      <c r="E210" s="2">
        <v>0</v>
      </c>
      <c r="F210" s="2">
        <v>0</v>
      </c>
      <c r="G210" s="2">
        <v>0</v>
      </c>
      <c r="H210" s="2">
        <v>0</v>
      </c>
      <c r="I210" s="2">
        <v>550000</v>
      </c>
      <c r="J210" s="2">
        <v>2500000</v>
      </c>
      <c r="K210" s="9">
        <v>2250000</v>
      </c>
      <c r="L210" s="2">
        <v>0</v>
      </c>
      <c r="M210" s="2">
        <v>77528</v>
      </c>
      <c r="N210" s="2">
        <v>153246</v>
      </c>
      <c r="O210" s="2">
        <v>1897394.1</v>
      </c>
      <c r="P210" s="2">
        <v>0</v>
      </c>
      <c r="Q210" s="2">
        <v>0</v>
      </c>
      <c r="R210" s="2">
        <v>0</v>
      </c>
      <c r="S210" s="2">
        <v>0</v>
      </c>
      <c r="T210" s="2" t="s">
        <v>4</v>
      </c>
      <c r="U210" s="2">
        <f t="shared" si="27"/>
        <v>16293335.1</v>
      </c>
      <c r="V210" s="8">
        <f t="shared" si="23"/>
        <v>6.944823361724711</v>
      </c>
      <c r="X210" s="2">
        <v>233389315.13999999</v>
      </c>
      <c r="Y210" s="2">
        <v>234611224.09243873</v>
      </c>
      <c r="Z210" s="2">
        <v>1221908.9524387419</v>
      </c>
      <c r="AA210" s="9">
        <v>84859.41838797144</v>
      </c>
      <c r="AC210" s="112">
        <v>102.46061449787913</v>
      </c>
      <c r="AD210" s="8">
        <f t="shared" si="24"/>
        <v>100.48719005553819</v>
      </c>
      <c r="AE210" s="114">
        <f t="shared" si="25"/>
        <v>-1.9734244423409422</v>
      </c>
      <c r="AF210" s="2">
        <v>1553.46</v>
      </c>
      <c r="AG210" s="2">
        <v>1</v>
      </c>
      <c r="AH210" s="115">
        <f t="shared" si="26"/>
        <v>100.48719005553819</v>
      </c>
      <c r="AI210" s="8"/>
      <c r="AJ210" s="8"/>
      <c r="AK210" s="107">
        <v>102.46061449787913</v>
      </c>
      <c r="AL210" s="108">
        <v>102.0853235468517</v>
      </c>
      <c r="AM210" s="108">
        <v>102.0853235468517</v>
      </c>
      <c r="AN210" s="108">
        <v>102.46061449787913</v>
      </c>
      <c r="AO210" s="108">
        <v>100.5713657611941</v>
      </c>
      <c r="AP210" s="108">
        <v>100.51311695764558</v>
      </c>
      <c r="AQ210" s="108">
        <v>100.48719005553819</v>
      </c>
      <c r="AR210" s="108"/>
      <c r="AS210" s="108"/>
      <c r="AT210" s="109">
        <f t="shared" si="28"/>
        <v>-2.592690210738624E-2</v>
      </c>
      <c r="AU210" s="108"/>
      <c r="AV210" s="93">
        <v>13.191972931800414</v>
      </c>
      <c r="AW210" s="94">
        <v>10.889570838651965</v>
      </c>
      <c r="AX210" s="110">
        <f t="shared" si="29"/>
        <v>-2.3024020931484497</v>
      </c>
    </row>
    <row r="211" spans="1:50" s="2" customFormat="1" ht="10" x14ac:dyDescent="0.2">
      <c r="A211" s="6">
        <v>202</v>
      </c>
      <c r="B211" s="5" t="s">
        <v>245</v>
      </c>
      <c r="C211" s="6">
        <v>0</v>
      </c>
      <c r="D211" s="10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9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f t="shared" si="27"/>
        <v>0</v>
      </c>
      <c r="V211" s="8">
        <f t="shared" si="23"/>
        <v>0</v>
      </c>
      <c r="X211" s="2">
        <v>31395.420000000002</v>
      </c>
      <c r="Y211" s="2">
        <v>57261</v>
      </c>
      <c r="Z211" s="2">
        <v>25865.579999999998</v>
      </c>
      <c r="AA211" s="9">
        <v>0</v>
      </c>
      <c r="AC211" s="112">
        <v>0</v>
      </c>
      <c r="AD211" s="8">
        <f t="shared" si="24"/>
        <v>0</v>
      </c>
      <c r="AE211" s="114">
        <f t="shared" si="25"/>
        <v>0</v>
      </c>
      <c r="AF211" s="2">
        <v>0</v>
      </c>
      <c r="AG211" s="2" t="s">
        <v>529</v>
      </c>
      <c r="AH211" s="115">
        <f t="shared" si="26"/>
        <v>0</v>
      </c>
      <c r="AI211" s="8"/>
      <c r="AJ211" s="8"/>
      <c r="AK211" s="107">
        <v>0</v>
      </c>
      <c r="AL211" s="108">
        <v>0</v>
      </c>
      <c r="AM211" s="108">
        <v>0</v>
      </c>
      <c r="AN211" s="108">
        <v>0</v>
      </c>
      <c r="AO211" s="108">
        <v>0</v>
      </c>
      <c r="AP211" s="108">
        <v>0</v>
      </c>
      <c r="AQ211" s="108">
        <v>0</v>
      </c>
      <c r="AR211" s="108"/>
      <c r="AS211" s="108"/>
      <c r="AT211" s="109">
        <f t="shared" si="28"/>
        <v>0</v>
      </c>
      <c r="AU211" s="108"/>
      <c r="AV211" s="93" t="s">
        <v>528</v>
      </c>
      <c r="AW211" s="94" t="s">
        <v>528</v>
      </c>
      <c r="AX211" s="110" t="str">
        <f t="shared" si="29"/>
        <v/>
      </c>
    </row>
    <row r="212" spans="1:50" s="2" customFormat="1" ht="10" x14ac:dyDescent="0.2">
      <c r="A212" s="6">
        <v>203</v>
      </c>
      <c r="B212" s="5" t="s">
        <v>244</v>
      </c>
      <c r="C212" s="6">
        <v>0</v>
      </c>
      <c r="D212" s="10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9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f t="shared" si="27"/>
        <v>0</v>
      </c>
      <c r="V212" s="8">
        <f t="shared" si="23"/>
        <v>0</v>
      </c>
      <c r="X212" s="2">
        <v>32378.457899999998</v>
      </c>
      <c r="Y212" s="2">
        <v>44185.85</v>
      </c>
      <c r="Z212" s="2">
        <v>11807.392100000001</v>
      </c>
      <c r="AA212" s="9">
        <v>0</v>
      </c>
      <c r="AC212" s="112">
        <v>0</v>
      </c>
      <c r="AD212" s="8">
        <f t="shared" si="24"/>
        <v>0</v>
      </c>
      <c r="AE212" s="114">
        <f t="shared" si="25"/>
        <v>0</v>
      </c>
      <c r="AF212" s="2">
        <v>0</v>
      </c>
      <c r="AG212" s="2" t="s">
        <v>529</v>
      </c>
      <c r="AH212" s="115">
        <f t="shared" si="26"/>
        <v>0</v>
      </c>
      <c r="AI212" s="8"/>
      <c r="AJ212" s="8"/>
      <c r="AK212" s="107">
        <v>0</v>
      </c>
      <c r="AL212" s="108">
        <v>0</v>
      </c>
      <c r="AM212" s="108">
        <v>0</v>
      </c>
      <c r="AN212" s="108">
        <v>0</v>
      </c>
      <c r="AO212" s="108">
        <v>0</v>
      </c>
      <c r="AP212" s="108">
        <v>0</v>
      </c>
      <c r="AQ212" s="108">
        <v>0</v>
      </c>
      <c r="AR212" s="108"/>
      <c r="AS212" s="108"/>
      <c r="AT212" s="109">
        <f t="shared" si="28"/>
        <v>0</v>
      </c>
      <c r="AU212" s="108"/>
      <c r="AV212" s="93" t="s">
        <v>528</v>
      </c>
      <c r="AW212" s="94" t="s">
        <v>528</v>
      </c>
      <c r="AX212" s="110" t="str">
        <f t="shared" si="29"/>
        <v/>
      </c>
    </row>
    <row r="213" spans="1:50" s="2" customFormat="1" ht="10" x14ac:dyDescent="0.2">
      <c r="A213" s="6">
        <v>204</v>
      </c>
      <c r="B213" s="5" t="s">
        <v>243</v>
      </c>
      <c r="C213" s="6">
        <v>1</v>
      </c>
      <c r="D213" s="10">
        <v>0</v>
      </c>
      <c r="E213" s="2">
        <v>0</v>
      </c>
      <c r="F213" s="2">
        <v>0</v>
      </c>
      <c r="G213" s="2">
        <v>0</v>
      </c>
      <c r="H213" s="2">
        <v>0</v>
      </c>
      <c r="I213" s="2">
        <v>976858</v>
      </c>
      <c r="J213" s="2">
        <v>976858</v>
      </c>
      <c r="K213" s="9">
        <v>0</v>
      </c>
      <c r="L213" s="2">
        <v>859870</v>
      </c>
      <c r="M213" s="2">
        <v>0</v>
      </c>
      <c r="N213" s="2">
        <v>20989</v>
      </c>
      <c r="O213" s="2">
        <v>154526.68000000002</v>
      </c>
      <c r="P213" s="2">
        <v>0</v>
      </c>
      <c r="Q213" s="2">
        <v>0</v>
      </c>
      <c r="R213" s="2">
        <v>0</v>
      </c>
      <c r="S213" s="2">
        <v>0</v>
      </c>
      <c r="T213" s="2" t="s">
        <v>4</v>
      </c>
      <c r="U213" s="2">
        <f t="shared" si="27"/>
        <v>2989101.68</v>
      </c>
      <c r="V213" s="8">
        <f t="shared" si="23"/>
        <v>7.0353050918599154</v>
      </c>
      <c r="X213" s="2">
        <v>25407534.990000002</v>
      </c>
      <c r="Y213" s="2">
        <v>42487164.962589771</v>
      </c>
      <c r="Z213" s="2">
        <v>17079629.972589768</v>
      </c>
      <c r="AA213" s="9">
        <v>1201604.0771324402</v>
      </c>
      <c r="AC213" s="112">
        <v>165.25923183423214</v>
      </c>
      <c r="AD213" s="8">
        <f t="shared" si="24"/>
        <v>162.49337411797981</v>
      </c>
      <c r="AE213" s="114">
        <f t="shared" si="25"/>
        <v>-2.7658577162523272</v>
      </c>
      <c r="AF213" s="2">
        <v>117.26</v>
      </c>
      <c r="AG213" s="2">
        <v>1</v>
      </c>
      <c r="AH213" s="115">
        <f t="shared" si="26"/>
        <v>162.49337411797981</v>
      </c>
      <c r="AI213" s="8"/>
      <c r="AJ213" s="8"/>
      <c r="AK213" s="112">
        <v>165.25923183423214</v>
      </c>
      <c r="AL213" s="8">
        <v>165.53216127297722</v>
      </c>
      <c r="AM213" s="108">
        <v>165.53216127297722</v>
      </c>
      <c r="AN213" s="108">
        <v>165.25923183423214</v>
      </c>
      <c r="AO213" s="108">
        <v>162.54407733535018</v>
      </c>
      <c r="AP213" s="108">
        <v>162.49565512289294</v>
      </c>
      <c r="AQ213" s="108">
        <v>162.49337411797981</v>
      </c>
      <c r="AR213" s="108"/>
      <c r="AS213" s="108"/>
      <c r="AT213" s="109">
        <f t="shared" si="28"/>
        <v>-2.2810049131294363E-3</v>
      </c>
      <c r="AU213" s="108"/>
      <c r="AV213" s="93">
        <v>5.6569665866161651</v>
      </c>
      <c r="AW213" s="94">
        <v>3.5537947437475506</v>
      </c>
      <c r="AX213" s="110">
        <f t="shared" si="29"/>
        <v>-2.1031718428686146</v>
      </c>
    </row>
    <row r="214" spans="1:50" s="2" customFormat="1" ht="10" x14ac:dyDescent="0.2">
      <c r="A214" s="6">
        <v>205</v>
      </c>
      <c r="B214" s="5" t="s">
        <v>242</v>
      </c>
      <c r="C214" s="6">
        <v>0</v>
      </c>
      <c r="D214" s="10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9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f t="shared" si="27"/>
        <v>0</v>
      </c>
      <c r="V214" s="8">
        <f t="shared" si="23"/>
        <v>0</v>
      </c>
      <c r="X214" s="2">
        <v>0</v>
      </c>
      <c r="Y214" s="2">
        <v>0</v>
      </c>
      <c r="Z214" s="2">
        <v>0</v>
      </c>
      <c r="AA214" s="9">
        <v>0</v>
      </c>
      <c r="AC214" s="112">
        <v>0</v>
      </c>
      <c r="AD214" s="8">
        <f t="shared" si="24"/>
        <v>0</v>
      </c>
      <c r="AE214" s="114">
        <f t="shared" si="25"/>
        <v>0</v>
      </c>
      <c r="AF214" s="2">
        <v>0</v>
      </c>
      <c r="AG214" s="2" t="s">
        <v>529</v>
      </c>
      <c r="AH214" s="115">
        <f t="shared" si="26"/>
        <v>0</v>
      </c>
      <c r="AI214" s="8"/>
      <c r="AJ214" s="8"/>
      <c r="AK214" s="107">
        <v>0</v>
      </c>
      <c r="AL214" s="108">
        <v>0</v>
      </c>
      <c r="AM214" s="108">
        <v>0</v>
      </c>
      <c r="AN214" s="108">
        <v>0</v>
      </c>
      <c r="AO214" s="108">
        <v>0</v>
      </c>
      <c r="AP214" s="108">
        <v>0</v>
      </c>
      <c r="AQ214" s="108">
        <v>0</v>
      </c>
      <c r="AR214" s="108"/>
      <c r="AS214" s="108"/>
      <c r="AT214" s="109">
        <f t="shared" si="28"/>
        <v>0</v>
      </c>
      <c r="AU214" s="108"/>
      <c r="AV214" s="93" t="s">
        <v>528</v>
      </c>
      <c r="AW214" s="94" t="s">
        <v>528</v>
      </c>
      <c r="AX214" s="110" t="str">
        <f t="shared" si="29"/>
        <v/>
      </c>
    </row>
    <row r="215" spans="1:50" s="2" customFormat="1" ht="10" x14ac:dyDescent="0.2">
      <c r="A215" s="6">
        <v>206</v>
      </c>
      <c r="B215" s="5" t="s">
        <v>241</v>
      </c>
      <c r="C215" s="6">
        <v>0</v>
      </c>
      <c r="D215" s="10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9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f t="shared" si="27"/>
        <v>0</v>
      </c>
      <c r="V215" s="8">
        <f t="shared" si="23"/>
        <v>0</v>
      </c>
      <c r="X215" s="2">
        <v>0</v>
      </c>
      <c r="Y215" s="2">
        <v>691.85</v>
      </c>
      <c r="Z215" s="2">
        <v>691.85</v>
      </c>
      <c r="AA215" s="9">
        <v>0</v>
      </c>
      <c r="AC215" s="112">
        <v>0</v>
      </c>
      <c r="AD215" s="8">
        <f t="shared" si="24"/>
        <v>0</v>
      </c>
      <c r="AE215" s="114">
        <f t="shared" si="25"/>
        <v>0</v>
      </c>
      <c r="AF215" s="2">
        <v>0</v>
      </c>
      <c r="AG215" s="2" t="s">
        <v>529</v>
      </c>
      <c r="AH215" s="115">
        <f t="shared" si="26"/>
        <v>0</v>
      </c>
      <c r="AI215" s="8"/>
      <c r="AJ215" s="8"/>
      <c r="AK215" s="107">
        <v>0</v>
      </c>
      <c r="AL215" s="108">
        <v>0</v>
      </c>
      <c r="AM215" s="108">
        <v>0</v>
      </c>
      <c r="AN215" s="108">
        <v>0</v>
      </c>
      <c r="AO215" s="108">
        <v>0</v>
      </c>
      <c r="AP215" s="108">
        <v>0</v>
      </c>
      <c r="AQ215" s="108">
        <v>0</v>
      </c>
      <c r="AR215" s="108"/>
      <c r="AS215" s="108"/>
      <c r="AT215" s="109">
        <f t="shared" si="28"/>
        <v>0</v>
      </c>
      <c r="AU215" s="108"/>
      <c r="AV215" s="93" t="s">
        <v>528</v>
      </c>
      <c r="AW215" s="94" t="s">
        <v>528</v>
      </c>
      <c r="AX215" s="110" t="str">
        <f t="shared" si="29"/>
        <v/>
      </c>
    </row>
    <row r="216" spans="1:50" s="2" customFormat="1" ht="10" x14ac:dyDescent="0.2">
      <c r="A216" s="6">
        <v>207</v>
      </c>
      <c r="B216" s="5" t="s">
        <v>240</v>
      </c>
      <c r="C216" s="6">
        <v>1</v>
      </c>
      <c r="D216" s="10">
        <v>10121783</v>
      </c>
      <c r="E216" s="2">
        <v>7422</v>
      </c>
      <c r="F216" s="2">
        <v>0</v>
      </c>
      <c r="G216" s="2">
        <v>0</v>
      </c>
      <c r="H216" s="2">
        <v>0</v>
      </c>
      <c r="I216" s="2">
        <v>66155</v>
      </c>
      <c r="J216" s="2">
        <v>3782316</v>
      </c>
      <c r="K216" s="9">
        <v>165962</v>
      </c>
      <c r="L216" s="2">
        <v>2717515</v>
      </c>
      <c r="M216" s="2">
        <v>40682</v>
      </c>
      <c r="N216" s="2">
        <v>0</v>
      </c>
      <c r="O216" s="2">
        <v>4176.2000000000007</v>
      </c>
      <c r="P216" s="2">
        <v>0</v>
      </c>
      <c r="Q216" s="2">
        <v>0</v>
      </c>
      <c r="R216" s="2">
        <v>0</v>
      </c>
      <c r="S216" s="2">
        <v>0</v>
      </c>
      <c r="T216" s="2" t="s">
        <v>4</v>
      </c>
      <c r="U216" s="2">
        <f t="shared" si="27"/>
        <v>16906011.199999999</v>
      </c>
      <c r="V216" s="8">
        <f t="shared" si="23"/>
        <v>6.3240650109548922</v>
      </c>
      <c r="X216" s="2">
        <v>148413207.17159998</v>
      </c>
      <c r="Y216" s="2">
        <v>267328232.248</v>
      </c>
      <c r="Z216" s="2">
        <v>118915025.07640001</v>
      </c>
      <c r="AA216" s="9">
        <v>7520263.4936248492</v>
      </c>
      <c r="AC216" s="112">
        <v>177.88724141505404</v>
      </c>
      <c r="AD216" s="8">
        <f t="shared" si="24"/>
        <v>175.05717564204178</v>
      </c>
      <c r="AE216" s="114">
        <f t="shared" si="25"/>
        <v>-2.8300657730122509</v>
      </c>
      <c r="AF216" s="2">
        <v>3.87</v>
      </c>
      <c r="AG216" s="2">
        <v>1</v>
      </c>
      <c r="AH216" s="115">
        <f t="shared" si="26"/>
        <v>175.05717564204178</v>
      </c>
      <c r="AI216" s="8"/>
      <c r="AJ216" s="8"/>
      <c r="AK216" s="107">
        <v>177.88724141505404</v>
      </c>
      <c r="AL216" s="108">
        <v>177.97856280684215</v>
      </c>
      <c r="AM216" s="108">
        <v>177.97856280684215</v>
      </c>
      <c r="AN216" s="108">
        <v>177.88724141505404</v>
      </c>
      <c r="AO216" s="108">
        <v>175.00366647839365</v>
      </c>
      <c r="AP216" s="108">
        <v>175.05716003873161</v>
      </c>
      <c r="AQ216" s="108">
        <v>175.05717564204178</v>
      </c>
      <c r="AR216" s="108"/>
      <c r="AS216" s="108"/>
      <c r="AT216" s="109">
        <f t="shared" si="28"/>
        <v>1.5603310174583385E-5</v>
      </c>
      <c r="AU216" s="108"/>
      <c r="AV216" s="93">
        <v>5.4126998924178267</v>
      </c>
      <c r="AW216" s="94">
        <v>3.311091088402307</v>
      </c>
      <c r="AX216" s="110">
        <f t="shared" si="29"/>
        <v>-2.1016088040155196</v>
      </c>
    </row>
    <row r="217" spans="1:50" s="2" customFormat="1" ht="10" x14ac:dyDescent="0.2">
      <c r="A217" s="6">
        <v>208</v>
      </c>
      <c r="B217" s="5" t="s">
        <v>239</v>
      </c>
      <c r="C217" s="6">
        <v>1</v>
      </c>
      <c r="D217" s="10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53132</v>
      </c>
      <c r="K217" s="9">
        <v>60444</v>
      </c>
      <c r="L217" s="2">
        <v>217921</v>
      </c>
      <c r="M217" s="2">
        <v>0</v>
      </c>
      <c r="N217" s="2">
        <v>0</v>
      </c>
      <c r="O217" s="2">
        <v>19850.88</v>
      </c>
      <c r="P217" s="2">
        <v>0</v>
      </c>
      <c r="Q217" s="2">
        <v>0</v>
      </c>
      <c r="R217" s="2">
        <v>0</v>
      </c>
      <c r="S217" s="2">
        <v>0</v>
      </c>
      <c r="T217" s="2" t="s">
        <v>4</v>
      </c>
      <c r="U217" s="2">
        <f t="shared" si="27"/>
        <v>351347.88</v>
      </c>
      <c r="V217" s="8">
        <f t="shared" si="23"/>
        <v>2.1165590087841633</v>
      </c>
      <c r="X217" s="2">
        <v>11453635.647089999</v>
      </c>
      <c r="Y217" s="2">
        <v>16599956.747807771</v>
      </c>
      <c r="Z217" s="2">
        <v>5146321.1007177718</v>
      </c>
      <c r="AA217" s="9">
        <v>108924.9228782023</v>
      </c>
      <c r="AC217" s="112">
        <v>153.58524803169752</v>
      </c>
      <c r="AD217" s="8">
        <f t="shared" si="24"/>
        <v>143.98076150710634</v>
      </c>
      <c r="AE217" s="114">
        <f t="shared" si="25"/>
        <v>-9.6044865245911808</v>
      </c>
      <c r="AF217" s="2">
        <v>16</v>
      </c>
      <c r="AG217" s="2">
        <v>1</v>
      </c>
      <c r="AH217" s="115">
        <f t="shared" si="26"/>
        <v>143.98076150710634</v>
      </c>
      <c r="AI217" s="8"/>
      <c r="AJ217" s="8"/>
      <c r="AK217" s="107">
        <v>153.58524803169752</v>
      </c>
      <c r="AL217" s="108">
        <v>153.75259156590559</v>
      </c>
      <c r="AM217" s="108">
        <v>153.75259156590559</v>
      </c>
      <c r="AN217" s="108">
        <v>153.58524803169752</v>
      </c>
      <c r="AO217" s="108">
        <v>143.97950758811322</v>
      </c>
      <c r="AP217" s="108">
        <v>143.98076150710634</v>
      </c>
      <c r="AQ217" s="108">
        <v>143.98076150710634</v>
      </c>
      <c r="AR217" s="108"/>
      <c r="AS217" s="108"/>
      <c r="AT217" s="109">
        <f t="shared" si="28"/>
        <v>0</v>
      </c>
      <c r="AU217" s="108"/>
      <c r="AV217" s="93">
        <v>12.391734412188287</v>
      </c>
      <c r="AW217" s="94">
        <v>5.1485963913671551</v>
      </c>
      <c r="AX217" s="110">
        <f t="shared" si="29"/>
        <v>-7.2431380208211316</v>
      </c>
    </row>
    <row r="218" spans="1:50" s="2" customFormat="1" ht="10" x14ac:dyDescent="0.2">
      <c r="A218" s="6">
        <v>209</v>
      </c>
      <c r="B218" s="5" t="s">
        <v>238</v>
      </c>
      <c r="C218" s="6">
        <v>1</v>
      </c>
      <c r="D218" s="10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254458</v>
      </c>
      <c r="K218" s="9">
        <v>0</v>
      </c>
      <c r="L218" s="2">
        <v>1449477</v>
      </c>
      <c r="M218" s="2">
        <v>2699</v>
      </c>
      <c r="N218" s="2">
        <v>66855</v>
      </c>
      <c r="O218" s="2">
        <v>96231.1</v>
      </c>
      <c r="P218" s="2">
        <v>0</v>
      </c>
      <c r="Q218" s="2">
        <v>0</v>
      </c>
      <c r="R218" s="2">
        <v>0</v>
      </c>
      <c r="S218" s="2">
        <v>0</v>
      </c>
      <c r="T218" s="2" t="s">
        <v>14</v>
      </c>
      <c r="U218" s="2">
        <f t="shared" si="27"/>
        <v>1000033.9000000001</v>
      </c>
      <c r="V218" s="8">
        <f t="shared" si="23"/>
        <v>4.1614707783849267</v>
      </c>
      <c r="X218" s="2">
        <v>20196370.640000001</v>
      </c>
      <c r="Y218" s="2">
        <v>24030780.299942773</v>
      </c>
      <c r="Z218" s="2">
        <v>3834409.6599427722</v>
      </c>
      <c r="AA218" s="9">
        <v>159567.83752208733</v>
      </c>
      <c r="AC218" s="112">
        <v>126.31624020110847</v>
      </c>
      <c r="AD218" s="8">
        <f t="shared" si="24"/>
        <v>118.1955554684784</v>
      </c>
      <c r="AE218" s="114">
        <f t="shared" si="25"/>
        <v>-8.1206847326300675</v>
      </c>
      <c r="AF218" s="2">
        <v>86.4</v>
      </c>
      <c r="AG218" s="2">
        <v>1</v>
      </c>
      <c r="AH218" s="115">
        <f t="shared" si="26"/>
        <v>118.1955554684784</v>
      </c>
      <c r="AI218" s="8"/>
      <c r="AJ218" s="8"/>
      <c r="AK218" s="107">
        <v>126.31624020110847</v>
      </c>
      <c r="AL218" s="108">
        <v>126.16866199525614</v>
      </c>
      <c r="AM218" s="108">
        <v>126.16866199525614</v>
      </c>
      <c r="AN218" s="108">
        <v>126.31624020110847</v>
      </c>
      <c r="AO218" s="108">
        <v>118.19513833088595</v>
      </c>
      <c r="AP218" s="108">
        <v>118.1955554684784</v>
      </c>
      <c r="AQ218" s="108">
        <v>118.1955554684784</v>
      </c>
      <c r="AR218" s="108"/>
      <c r="AS218" s="108"/>
      <c r="AT218" s="109">
        <f t="shared" si="28"/>
        <v>0</v>
      </c>
      <c r="AU218" s="108"/>
      <c r="AV218" s="93">
        <v>12.846525177552518</v>
      </c>
      <c r="AW218" s="94">
        <v>5.2352018659908381</v>
      </c>
      <c r="AX218" s="110">
        <f t="shared" si="29"/>
        <v>-7.6113233115616801</v>
      </c>
    </row>
    <row r="219" spans="1:50" s="2" customFormat="1" ht="10" x14ac:dyDescent="0.2">
      <c r="A219" s="6">
        <v>210</v>
      </c>
      <c r="B219" s="5" t="s">
        <v>237</v>
      </c>
      <c r="C219" s="6">
        <v>1</v>
      </c>
      <c r="D219" s="10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58090</v>
      </c>
      <c r="K219" s="9">
        <v>10581</v>
      </c>
      <c r="L219" s="2">
        <v>1542959</v>
      </c>
      <c r="M219" s="2">
        <v>10593</v>
      </c>
      <c r="N219" s="2">
        <v>223844</v>
      </c>
      <c r="O219" s="2">
        <v>199888.01</v>
      </c>
      <c r="P219" s="2">
        <v>0</v>
      </c>
      <c r="Q219" s="2">
        <v>0</v>
      </c>
      <c r="R219" s="2">
        <v>0</v>
      </c>
      <c r="S219" s="2">
        <v>0</v>
      </c>
      <c r="T219" s="7" t="s">
        <v>92</v>
      </c>
      <c r="U219" s="2">
        <f t="shared" si="27"/>
        <v>2045955.01</v>
      </c>
      <c r="V219" s="8">
        <f t="shared" si="23"/>
        <v>4.5036612417972215</v>
      </c>
      <c r="X219" s="2">
        <v>33723796.18</v>
      </c>
      <c r="Y219" s="2">
        <v>45428705.671999998</v>
      </c>
      <c r="Z219" s="2">
        <v>11704909.491999999</v>
      </c>
      <c r="AA219" s="9">
        <v>527149.47217864799</v>
      </c>
      <c r="AC219" s="112">
        <v>141.02466666583473</v>
      </c>
      <c r="AD219" s="8">
        <f t="shared" si="24"/>
        <v>133.14502305778481</v>
      </c>
      <c r="AE219" s="114">
        <f t="shared" si="25"/>
        <v>-7.8796436080499177</v>
      </c>
      <c r="AF219" s="2">
        <v>168.9</v>
      </c>
      <c r="AG219" s="2">
        <v>1</v>
      </c>
      <c r="AH219" s="115">
        <f t="shared" si="26"/>
        <v>133.14502305778481</v>
      </c>
      <c r="AI219" s="8"/>
      <c r="AJ219" s="8"/>
      <c r="AK219" s="107">
        <v>141.02466666583473</v>
      </c>
      <c r="AL219" s="108">
        <v>141.32259629495792</v>
      </c>
      <c r="AM219" s="108">
        <v>141.32259629495792</v>
      </c>
      <c r="AN219" s="108">
        <v>141.02466666583473</v>
      </c>
      <c r="AO219" s="108">
        <v>132.55313018066948</v>
      </c>
      <c r="AP219" s="108">
        <v>132.66647509868358</v>
      </c>
      <c r="AQ219" s="108">
        <v>133.14502305778481</v>
      </c>
      <c r="AR219" s="108"/>
      <c r="AS219" s="108"/>
      <c r="AT219" s="109">
        <f t="shared" si="28"/>
        <v>0.47854795910123471</v>
      </c>
      <c r="AU219" s="108"/>
      <c r="AV219" s="93">
        <v>9.9262718956258524</v>
      </c>
      <c r="AW219" s="94">
        <v>3.1792992302414294</v>
      </c>
      <c r="AX219" s="110">
        <f t="shared" si="29"/>
        <v>-6.7469726653844226</v>
      </c>
    </row>
    <row r="220" spans="1:50" s="2" customFormat="1" ht="10" x14ac:dyDescent="0.2">
      <c r="A220" s="6">
        <v>211</v>
      </c>
      <c r="B220" s="5" t="s">
        <v>236</v>
      </c>
      <c r="C220" s="6">
        <v>1</v>
      </c>
      <c r="D220" s="10">
        <v>0</v>
      </c>
      <c r="E220" s="2">
        <v>755422</v>
      </c>
      <c r="F220" s="2">
        <v>0</v>
      </c>
      <c r="G220" s="2">
        <v>0</v>
      </c>
      <c r="H220" s="2">
        <v>0</v>
      </c>
      <c r="I220" s="2">
        <v>0</v>
      </c>
      <c r="J220" s="2">
        <v>1835000</v>
      </c>
      <c r="K220" s="9">
        <v>468000</v>
      </c>
      <c r="L220" s="2">
        <v>2046238</v>
      </c>
      <c r="M220" s="2">
        <v>20775</v>
      </c>
      <c r="N220" s="2">
        <v>0</v>
      </c>
      <c r="O220" s="2">
        <v>10580.43</v>
      </c>
      <c r="P220" s="2">
        <v>0</v>
      </c>
      <c r="Q220" s="2">
        <v>0</v>
      </c>
      <c r="R220" s="2">
        <v>29517</v>
      </c>
      <c r="S220" s="2">
        <v>0</v>
      </c>
      <c r="T220" s="2" t="s">
        <v>4</v>
      </c>
      <c r="U220" s="2">
        <f t="shared" si="27"/>
        <v>5165532.43</v>
      </c>
      <c r="V220" s="8">
        <f t="shared" si="23"/>
        <v>7.4991352345668405</v>
      </c>
      <c r="X220" s="2">
        <v>54375769.079999991</v>
      </c>
      <c r="Y220" s="2">
        <v>68881707.936000004</v>
      </c>
      <c r="Z220" s="2">
        <v>14505938.856000014</v>
      </c>
      <c r="AA220" s="9">
        <v>1087819.9718550192</v>
      </c>
      <c r="AC220" s="112">
        <v>125.2339671204663</v>
      </c>
      <c r="AD220" s="8">
        <f t="shared" si="24"/>
        <v>124.6766512201486</v>
      </c>
      <c r="AE220" s="114">
        <f t="shared" si="25"/>
        <v>-0.55731590031770395</v>
      </c>
      <c r="AF220" s="2">
        <v>11.31</v>
      </c>
      <c r="AG220" s="2">
        <v>1</v>
      </c>
      <c r="AH220" s="115">
        <f t="shared" si="26"/>
        <v>124.6766512201486</v>
      </c>
      <c r="AI220" s="8"/>
      <c r="AJ220" s="8"/>
      <c r="AK220" s="107">
        <v>125.2339671204663</v>
      </c>
      <c r="AL220" s="108">
        <v>125.29739169801421</v>
      </c>
      <c r="AM220" s="108">
        <v>125.29739169801421</v>
      </c>
      <c r="AN220" s="108">
        <v>125.2339671204663</v>
      </c>
      <c r="AO220" s="108">
        <v>124.6419825249617</v>
      </c>
      <c r="AP220" s="108">
        <v>124.6766512201486</v>
      </c>
      <c r="AQ220" s="108">
        <v>124.6766512201486</v>
      </c>
      <c r="AR220" s="108"/>
      <c r="AS220" s="108"/>
      <c r="AT220" s="109">
        <f t="shared" si="28"/>
        <v>0</v>
      </c>
      <c r="AU220" s="108"/>
      <c r="AV220" s="93">
        <v>6.1422069665415258</v>
      </c>
      <c r="AW220" s="94">
        <v>5.7810128716034432</v>
      </c>
      <c r="AX220" s="110">
        <f t="shared" si="29"/>
        <v>-0.36119409493808252</v>
      </c>
    </row>
    <row r="221" spans="1:50" s="2" customFormat="1" ht="10" x14ac:dyDescent="0.2">
      <c r="A221" s="6">
        <v>212</v>
      </c>
      <c r="B221" s="5" t="s">
        <v>235</v>
      </c>
      <c r="C221" s="6">
        <v>1</v>
      </c>
      <c r="D221" s="10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1234803</v>
      </c>
      <c r="K221" s="9">
        <v>0</v>
      </c>
      <c r="L221" s="2">
        <v>3217872</v>
      </c>
      <c r="M221" s="2">
        <v>26521</v>
      </c>
      <c r="N221" s="2">
        <v>42097</v>
      </c>
      <c r="O221" s="2">
        <v>165662.91</v>
      </c>
      <c r="P221" s="2">
        <v>0</v>
      </c>
      <c r="Q221" s="2">
        <v>0</v>
      </c>
      <c r="R221" s="2">
        <v>0</v>
      </c>
      <c r="S221" s="2">
        <v>0</v>
      </c>
      <c r="T221" s="2" t="s">
        <v>4</v>
      </c>
      <c r="U221" s="2">
        <f t="shared" si="27"/>
        <v>4686955.91</v>
      </c>
      <c r="V221" s="8">
        <f t="shared" si="23"/>
        <v>7.5526605420623909</v>
      </c>
      <c r="X221" s="2">
        <v>49368540.359999999</v>
      </c>
      <c r="Y221" s="2">
        <v>62057017.972638048</v>
      </c>
      <c r="Z221" s="2">
        <v>12688477.612638049</v>
      </c>
      <c r="AA221" s="9">
        <v>958317.64203813393</v>
      </c>
      <c r="AC221" s="112">
        <v>125.51403656975954</v>
      </c>
      <c r="AD221" s="8">
        <f t="shared" si="24"/>
        <v>123.76039454491159</v>
      </c>
      <c r="AE221" s="114">
        <f t="shared" si="25"/>
        <v>-1.7536420248479487</v>
      </c>
      <c r="AF221" s="2">
        <v>125.63999999999999</v>
      </c>
      <c r="AG221" s="2">
        <v>1</v>
      </c>
      <c r="AH221" s="115">
        <f t="shared" si="26"/>
        <v>123.76039454491159</v>
      </c>
      <c r="AI221" s="8"/>
      <c r="AJ221" s="8"/>
      <c r="AK221" s="107">
        <v>125.51403656975954</v>
      </c>
      <c r="AL221" s="108">
        <v>123.55497784128724</v>
      </c>
      <c r="AM221" s="108">
        <v>123.55497784128724</v>
      </c>
      <c r="AN221" s="108">
        <v>125.51403656975954</v>
      </c>
      <c r="AO221" s="108">
        <v>125.51403656975954</v>
      </c>
      <c r="AP221" s="108">
        <v>123.81141793319384</v>
      </c>
      <c r="AQ221" s="108">
        <v>123.76039454491159</v>
      </c>
      <c r="AR221" s="108"/>
      <c r="AS221" s="108"/>
      <c r="AT221" s="109">
        <f t="shared" si="28"/>
        <v>-5.1023388282246174E-2</v>
      </c>
      <c r="AU221" s="108"/>
      <c r="AV221" s="93">
        <v>8.067611590401679</v>
      </c>
      <c r="AW221" s="94">
        <v>6.498049716576733</v>
      </c>
      <c r="AX221" s="110">
        <f t="shared" si="29"/>
        <v>-1.5695618738249459</v>
      </c>
    </row>
    <row r="222" spans="1:50" s="2" customFormat="1" ht="10" x14ac:dyDescent="0.2">
      <c r="A222" s="6">
        <v>213</v>
      </c>
      <c r="B222" s="5" t="s">
        <v>234</v>
      </c>
      <c r="C222" s="6">
        <v>1</v>
      </c>
      <c r="D222" s="10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612310</v>
      </c>
      <c r="K222" s="9">
        <v>58713</v>
      </c>
      <c r="L222" s="2">
        <v>730925</v>
      </c>
      <c r="M222" s="2">
        <v>0</v>
      </c>
      <c r="N222" s="2">
        <v>0</v>
      </c>
      <c r="O222" s="2">
        <v>2666.5800000000004</v>
      </c>
      <c r="P222" s="2">
        <v>0</v>
      </c>
      <c r="Q222" s="2">
        <v>0</v>
      </c>
      <c r="R222" s="2">
        <v>0</v>
      </c>
      <c r="S222" s="2">
        <v>0</v>
      </c>
      <c r="T222" s="2" t="s">
        <v>4</v>
      </c>
      <c r="U222" s="2">
        <f t="shared" si="27"/>
        <v>1404614.58</v>
      </c>
      <c r="V222" s="8">
        <f t="shared" si="23"/>
        <v>4.4514854851238708</v>
      </c>
      <c r="X222" s="2">
        <v>18027328.710000005</v>
      </c>
      <c r="Y222" s="2">
        <v>31553839.380000003</v>
      </c>
      <c r="Z222" s="2">
        <v>13526510.669999998</v>
      </c>
      <c r="AA222" s="9">
        <v>602130.65911878156</v>
      </c>
      <c r="AC222" s="112">
        <v>180.67884954658805</v>
      </c>
      <c r="AD222" s="8">
        <f t="shared" si="24"/>
        <v>171.69326204004861</v>
      </c>
      <c r="AE222" s="114">
        <f t="shared" si="25"/>
        <v>-8.9855875065394457</v>
      </c>
      <c r="AF222" s="2">
        <v>3</v>
      </c>
      <c r="AG222" s="2">
        <v>1</v>
      </c>
      <c r="AH222" s="115">
        <f t="shared" si="26"/>
        <v>171.69326204004861</v>
      </c>
      <c r="AI222" s="8"/>
      <c r="AJ222" s="8"/>
      <c r="AK222" s="107">
        <v>180.67884954658805</v>
      </c>
      <c r="AL222" s="108">
        <v>180.65459304223972</v>
      </c>
      <c r="AM222" s="108">
        <v>180.65459304223972</v>
      </c>
      <c r="AN222" s="108">
        <v>180.67884954658805</v>
      </c>
      <c r="AO222" s="108">
        <v>171.67349549864534</v>
      </c>
      <c r="AP222" s="108">
        <v>171.69326204004861</v>
      </c>
      <c r="AQ222" s="108">
        <v>171.69326204004861</v>
      </c>
      <c r="AR222" s="108"/>
      <c r="AS222" s="108"/>
      <c r="AT222" s="109">
        <f t="shared" si="28"/>
        <v>0</v>
      </c>
      <c r="AU222" s="108"/>
      <c r="AV222" s="93">
        <v>8.918272796981066</v>
      </c>
      <c r="AW222" s="94">
        <v>2.9205304899628084</v>
      </c>
      <c r="AX222" s="110">
        <f t="shared" si="29"/>
        <v>-5.9977423070182576</v>
      </c>
    </row>
    <row r="223" spans="1:50" s="2" customFormat="1" ht="10" x14ac:dyDescent="0.2">
      <c r="A223" s="6">
        <v>214</v>
      </c>
      <c r="B223" s="5" t="s">
        <v>233</v>
      </c>
      <c r="C223" s="6">
        <v>1</v>
      </c>
      <c r="D223" s="10">
        <v>0</v>
      </c>
      <c r="E223" s="2">
        <v>82424</v>
      </c>
      <c r="F223" s="2">
        <v>0</v>
      </c>
      <c r="G223" s="2">
        <v>0</v>
      </c>
      <c r="H223" s="2">
        <v>0</v>
      </c>
      <c r="I223" s="2">
        <v>0</v>
      </c>
      <c r="J223" s="2">
        <v>235372</v>
      </c>
      <c r="K223" s="9">
        <v>71789</v>
      </c>
      <c r="L223" s="2">
        <v>1018785</v>
      </c>
      <c r="M223" s="2">
        <v>0</v>
      </c>
      <c r="N223" s="2">
        <v>271153</v>
      </c>
      <c r="O223" s="2">
        <v>5642.77</v>
      </c>
      <c r="P223" s="2">
        <v>0</v>
      </c>
      <c r="Q223" s="2">
        <v>0</v>
      </c>
      <c r="R223" s="2">
        <v>0</v>
      </c>
      <c r="S223" s="2">
        <v>0</v>
      </c>
      <c r="T223" s="2" t="s">
        <v>4</v>
      </c>
      <c r="U223" s="2">
        <f t="shared" si="27"/>
        <v>1685165.77</v>
      </c>
      <c r="V223" s="8">
        <f t="shared" si="23"/>
        <v>5.4534994613282892</v>
      </c>
      <c r="X223" s="2">
        <v>26403426.609999999</v>
      </c>
      <c r="Y223" s="2">
        <v>30900631.456</v>
      </c>
      <c r="Z223" s="2">
        <v>4497204.8460000008</v>
      </c>
      <c r="AA223" s="9">
        <v>245255.04205143976</v>
      </c>
      <c r="AC223" s="112">
        <v>124.21891945693983</v>
      </c>
      <c r="AD223" s="8">
        <f t="shared" si="24"/>
        <v>116.10378026592269</v>
      </c>
      <c r="AE223" s="114">
        <f t="shared" si="25"/>
        <v>-8.1151391910171355</v>
      </c>
      <c r="AF223" s="2">
        <v>3.2800000000000002</v>
      </c>
      <c r="AG223" s="2">
        <v>1</v>
      </c>
      <c r="AH223" s="115">
        <f t="shared" si="26"/>
        <v>116.10378026592269</v>
      </c>
      <c r="AI223" s="8"/>
      <c r="AJ223" s="8"/>
      <c r="AK223" s="107">
        <v>124.21891945693983</v>
      </c>
      <c r="AL223" s="108">
        <v>124.58112763465363</v>
      </c>
      <c r="AM223" s="108">
        <v>124.58112763465363</v>
      </c>
      <c r="AN223" s="108">
        <v>124.21891945693983</v>
      </c>
      <c r="AO223" s="108">
        <v>116.1037786193513</v>
      </c>
      <c r="AP223" s="108">
        <v>116.10378026592269</v>
      </c>
      <c r="AQ223" s="108">
        <v>116.10378026592269</v>
      </c>
      <c r="AR223" s="108"/>
      <c r="AS223" s="108"/>
      <c r="AT223" s="109">
        <f t="shared" si="28"/>
        <v>0</v>
      </c>
      <c r="AU223" s="108"/>
      <c r="AV223" s="93">
        <v>9.711019096823378</v>
      </c>
      <c r="AW223" s="94">
        <v>1.8093794662598546</v>
      </c>
      <c r="AX223" s="110">
        <f t="shared" si="29"/>
        <v>-7.9016396305635235</v>
      </c>
    </row>
    <row r="224" spans="1:50" s="2" customFormat="1" ht="10" x14ac:dyDescent="0.2">
      <c r="A224" s="6">
        <v>215</v>
      </c>
      <c r="B224" s="5" t="s">
        <v>232</v>
      </c>
      <c r="C224" s="6">
        <v>1</v>
      </c>
      <c r="D224" s="10">
        <v>0</v>
      </c>
      <c r="E224" s="2">
        <v>178578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9">
        <v>0</v>
      </c>
      <c r="L224" s="2">
        <v>440800</v>
      </c>
      <c r="M224" s="2">
        <v>0</v>
      </c>
      <c r="N224" s="2">
        <v>119801</v>
      </c>
      <c r="O224" s="2">
        <v>18693.920000000002</v>
      </c>
      <c r="P224" s="2">
        <v>0</v>
      </c>
      <c r="Q224" s="2">
        <v>0</v>
      </c>
      <c r="R224" s="2">
        <v>0</v>
      </c>
      <c r="S224" s="2">
        <v>0</v>
      </c>
      <c r="T224" s="2" t="s">
        <v>4</v>
      </c>
      <c r="U224" s="2">
        <f t="shared" si="27"/>
        <v>757872.92</v>
      </c>
      <c r="V224" s="8">
        <f t="shared" si="23"/>
        <v>8.9881690664462077</v>
      </c>
      <c r="X224" s="2">
        <v>7789173.0300000003</v>
      </c>
      <c r="Y224" s="2">
        <v>8431894.3535365891</v>
      </c>
      <c r="Z224" s="2">
        <v>642721.32353658881</v>
      </c>
      <c r="AA224" s="9">
        <v>57768.879185569327</v>
      </c>
      <c r="AC224" s="112">
        <v>123.55663587372676</v>
      </c>
      <c r="AD224" s="8">
        <f t="shared" si="24"/>
        <v>107.50981448348978</v>
      </c>
      <c r="AE224" s="114">
        <f t="shared" si="25"/>
        <v>-16.046821390236985</v>
      </c>
      <c r="AF224" s="2">
        <v>15.58</v>
      </c>
      <c r="AG224" s="2">
        <v>1</v>
      </c>
      <c r="AH224" s="115">
        <f t="shared" si="26"/>
        <v>107.50981448348978</v>
      </c>
      <c r="AI224" s="8"/>
      <c r="AJ224" s="8"/>
      <c r="AK224" s="107">
        <v>123.55663587372676</v>
      </c>
      <c r="AL224" s="108">
        <v>117.81429111354996</v>
      </c>
      <c r="AM224" s="108">
        <v>117.81429111354996</v>
      </c>
      <c r="AN224" s="108">
        <v>123.55663587372676</v>
      </c>
      <c r="AO224" s="108">
        <v>107.50924524851246</v>
      </c>
      <c r="AP224" s="108">
        <v>107.50981448348978</v>
      </c>
      <c r="AQ224" s="108">
        <v>107.50981448348978</v>
      </c>
      <c r="AR224" s="108"/>
      <c r="AS224" s="108"/>
      <c r="AT224" s="109">
        <f t="shared" si="28"/>
        <v>0</v>
      </c>
      <c r="AU224" s="108"/>
      <c r="AV224" s="93">
        <v>13.485592444071267</v>
      </c>
      <c r="AW224" s="94">
        <v>-2.6250697892112713</v>
      </c>
      <c r="AX224" s="110">
        <f t="shared" si="29"/>
        <v>-16.11066223328254</v>
      </c>
    </row>
    <row r="225" spans="1:50" ht="10" x14ac:dyDescent="0.2">
      <c r="A225" s="6">
        <v>216</v>
      </c>
      <c r="B225" s="5" t="s">
        <v>231</v>
      </c>
      <c r="C225" s="6">
        <v>0</v>
      </c>
      <c r="D225" s="10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9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f t="shared" si="27"/>
        <v>0</v>
      </c>
      <c r="V225" s="8">
        <f t="shared" si="23"/>
        <v>0</v>
      </c>
      <c r="W225" s="2"/>
      <c r="X225" s="2">
        <v>15697.710000000001</v>
      </c>
      <c r="Y225" s="2">
        <v>15698</v>
      </c>
      <c r="Z225" s="2">
        <v>0.28999999999905413</v>
      </c>
      <c r="AA225" s="9">
        <v>0</v>
      </c>
      <c r="AB225" s="2"/>
      <c r="AC225" s="112">
        <v>0</v>
      </c>
      <c r="AD225" s="8">
        <f t="shared" si="24"/>
        <v>0</v>
      </c>
      <c r="AE225" s="114">
        <f t="shared" si="25"/>
        <v>0</v>
      </c>
      <c r="AF225" s="2">
        <v>0</v>
      </c>
      <c r="AG225" s="2" t="s">
        <v>529</v>
      </c>
      <c r="AH225" s="115">
        <f t="shared" si="26"/>
        <v>0</v>
      </c>
      <c r="AI225" s="8"/>
      <c r="AJ225" s="8"/>
      <c r="AK225" s="107">
        <v>0</v>
      </c>
      <c r="AL225" s="108">
        <v>0</v>
      </c>
      <c r="AM225" s="108">
        <v>0</v>
      </c>
      <c r="AN225" s="108">
        <v>0</v>
      </c>
      <c r="AO225" s="108">
        <v>0</v>
      </c>
      <c r="AP225" s="108">
        <v>0</v>
      </c>
      <c r="AQ225" s="108">
        <v>0</v>
      </c>
      <c r="AR225" s="108"/>
      <c r="AS225" s="108"/>
      <c r="AT225" s="109">
        <f t="shared" si="28"/>
        <v>0</v>
      </c>
      <c r="AU225" s="108"/>
      <c r="AV225" s="93" t="s">
        <v>528</v>
      </c>
      <c r="AW225" s="94" t="s">
        <v>528</v>
      </c>
      <c r="AX225" s="110" t="str">
        <f t="shared" si="29"/>
        <v/>
      </c>
    </row>
    <row r="226" spans="1:50" ht="10" x14ac:dyDescent="0.2">
      <c r="A226" s="6">
        <v>217</v>
      </c>
      <c r="B226" s="5" t="s">
        <v>230</v>
      </c>
      <c r="C226" s="6">
        <v>1</v>
      </c>
      <c r="D226" s="10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1157505</v>
      </c>
      <c r="K226" s="9">
        <v>727101</v>
      </c>
      <c r="L226" s="2">
        <v>1009085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 t="s">
        <v>14</v>
      </c>
      <c r="U226" s="2">
        <f t="shared" si="27"/>
        <v>2288240</v>
      </c>
      <c r="V226" s="8">
        <f t="shared" si="23"/>
        <v>5.2863298164367061</v>
      </c>
      <c r="W226" s="2"/>
      <c r="X226" s="2">
        <v>27056349.750239998</v>
      </c>
      <c r="Y226" s="2">
        <v>43285986.29781308</v>
      </c>
      <c r="Z226" s="2">
        <v>16229636.547573082</v>
      </c>
      <c r="AA226" s="9">
        <v>857952.11591366469</v>
      </c>
      <c r="AB226" s="2"/>
      <c r="AC226" s="112">
        <v>160.26451139114636</v>
      </c>
      <c r="AD226" s="8">
        <f t="shared" si="24"/>
        <v>156.81359301442009</v>
      </c>
      <c r="AE226" s="114">
        <f t="shared" si="25"/>
        <v>-3.4509183767262641</v>
      </c>
      <c r="AF226" s="2">
        <v>0</v>
      </c>
      <c r="AG226" s="2">
        <v>1</v>
      </c>
      <c r="AH226" s="115">
        <f t="shared" si="26"/>
        <v>156.81359301442009</v>
      </c>
      <c r="AI226" s="8"/>
      <c r="AJ226" s="8"/>
      <c r="AK226" s="107">
        <v>160.26451139114636</v>
      </c>
      <c r="AL226" s="108">
        <v>160.26298308517005</v>
      </c>
      <c r="AM226" s="108">
        <v>160.26298308517005</v>
      </c>
      <c r="AN226" s="108">
        <v>160.26451139114636</v>
      </c>
      <c r="AO226" s="108">
        <v>156.81348116028272</v>
      </c>
      <c r="AP226" s="108">
        <v>156.81359301442009</v>
      </c>
      <c r="AQ226" s="108">
        <v>156.81359301442009</v>
      </c>
      <c r="AR226" s="108"/>
      <c r="AS226" s="108"/>
      <c r="AT226" s="109">
        <f t="shared" si="28"/>
        <v>0</v>
      </c>
      <c r="AU226" s="108"/>
      <c r="AV226" s="93">
        <v>7.6961043786575036</v>
      </c>
      <c r="AW226" s="94">
        <v>5.3360203901435685</v>
      </c>
      <c r="AX226" s="110">
        <f t="shared" si="29"/>
        <v>-2.3600839885139351</v>
      </c>
    </row>
    <row r="227" spans="1:50" ht="10" x14ac:dyDescent="0.2">
      <c r="A227" s="6">
        <v>218</v>
      </c>
      <c r="B227" s="5" t="s">
        <v>229</v>
      </c>
      <c r="C227" s="6">
        <v>1</v>
      </c>
      <c r="D227" s="10">
        <v>0</v>
      </c>
      <c r="E227" s="2">
        <v>50779</v>
      </c>
      <c r="F227" s="2">
        <v>0</v>
      </c>
      <c r="G227" s="2">
        <v>0</v>
      </c>
      <c r="H227" s="2">
        <v>0</v>
      </c>
      <c r="I227" s="2">
        <v>0</v>
      </c>
      <c r="J227" s="2">
        <v>755614</v>
      </c>
      <c r="K227" s="9">
        <v>877560</v>
      </c>
      <c r="L227" s="2">
        <v>1069111</v>
      </c>
      <c r="M227" s="2">
        <v>0</v>
      </c>
      <c r="N227" s="2">
        <v>5188</v>
      </c>
      <c r="O227" s="2">
        <v>91405.790000000008</v>
      </c>
      <c r="P227" s="2">
        <v>0</v>
      </c>
      <c r="Q227" s="2">
        <v>0</v>
      </c>
      <c r="R227" s="2">
        <v>0</v>
      </c>
      <c r="S227" s="2">
        <v>0</v>
      </c>
      <c r="T227" s="2" t="s">
        <v>14</v>
      </c>
      <c r="U227" s="2">
        <f t="shared" si="27"/>
        <v>2208191.19</v>
      </c>
      <c r="V227" s="8">
        <f t="shared" si="23"/>
        <v>5.5394635042183271</v>
      </c>
      <c r="W227" s="2"/>
      <c r="X227" s="2">
        <v>27305331.41</v>
      </c>
      <c r="Y227" s="2">
        <v>39862907.090523332</v>
      </c>
      <c r="Z227" s="2">
        <v>12557575.680523332</v>
      </c>
      <c r="AA227" s="9">
        <v>695622.32183718623</v>
      </c>
      <c r="AB227" s="2"/>
      <c r="AC227" s="112">
        <v>140.40298800234822</v>
      </c>
      <c r="AD227" s="8">
        <f t="shared" si="24"/>
        <v>143.44189484674027</v>
      </c>
      <c r="AE227" s="114">
        <f t="shared" si="25"/>
        <v>3.0389068443920451</v>
      </c>
      <c r="AF227" s="2">
        <v>64.240000000000009</v>
      </c>
      <c r="AG227" s="2">
        <v>1</v>
      </c>
      <c r="AH227" s="115">
        <f t="shared" si="26"/>
        <v>143.44189484674027</v>
      </c>
      <c r="AI227" s="8"/>
      <c r="AJ227" s="8"/>
      <c r="AK227" s="107">
        <v>140.40298800234822</v>
      </c>
      <c r="AL227" s="108">
        <v>144.38183339997892</v>
      </c>
      <c r="AM227" s="108">
        <v>144.38183339997892</v>
      </c>
      <c r="AN227" s="108">
        <v>140.40298800234822</v>
      </c>
      <c r="AO227" s="108">
        <v>141.5927914051158</v>
      </c>
      <c r="AP227" s="108">
        <v>143.44189484674027</v>
      </c>
      <c r="AQ227" s="108">
        <v>143.44189484674027</v>
      </c>
      <c r="AR227" s="108"/>
      <c r="AS227" s="108"/>
      <c r="AT227" s="109">
        <f t="shared" si="28"/>
        <v>0</v>
      </c>
      <c r="AU227" s="108"/>
      <c r="AV227" s="93">
        <v>3.7027297480845363</v>
      </c>
      <c r="AW227" s="94">
        <v>5.4924830587774531</v>
      </c>
      <c r="AX227" s="110">
        <f t="shared" si="29"/>
        <v>1.7897533106929169</v>
      </c>
    </row>
    <row r="228" spans="1:50" ht="10" x14ac:dyDescent="0.2">
      <c r="A228" s="6">
        <v>219</v>
      </c>
      <c r="B228" s="5" t="s">
        <v>228</v>
      </c>
      <c r="C228" s="6">
        <v>1</v>
      </c>
      <c r="D228" s="10">
        <v>0</v>
      </c>
      <c r="E228" s="2">
        <v>262518</v>
      </c>
      <c r="F228" s="2">
        <v>0</v>
      </c>
      <c r="G228" s="2">
        <v>0</v>
      </c>
      <c r="H228" s="2">
        <v>0</v>
      </c>
      <c r="I228" s="2">
        <v>0</v>
      </c>
      <c r="J228" s="2">
        <v>830044</v>
      </c>
      <c r="K228" s="9">
        <v>357438</v>
      </c>
      <c r="L228" s="2">
        <v>1256937</v>
      </c>
      <c r="M228" s="2">
        <v>0</v>
      </c>
      <c r="N228" s="2">
        <v>0</v>
      </c>
      <c r="O228" s="2">
        <v>21056.560000000001</v>
      </c>
      <c r="P228" s="2">
        <v>0</v>
      </c>
      <c r="Q228" s="2">
        <v>0</v>
      </c>
      <c r="R228" s="2">
        <v>0</v>
      </c>
      <c r="S228" s="2">
        <v>0</v>
      </c>
      <c r="T228" s="2" t="s">
        <v>14</v>
      </c>
      <c r="U228" s="2">
        <f t="shared" si="27"/>
        <v>1973831.36</v>
      </c>
      <c r="V228" s="8">
        <f t="shared" si="23"/>
        <v>5.267082275141731</v>
      </c>
      <c r="W228" s="2"/>
      <c r="X228" s="2">
        <v>24690512.978599999</v>
      </c>
      <c r="Y228" s="2">
        <v>37474853.379746884</v>
      </c>
      <c r="Z228" s="2">
        <v>12784340.401146885</v>
      </c>
      <c r="AA228" s="9">
        <v>673361.7272625909</v>
      </c>
      <c r="AB228" s="2"/>
      <c r="AC228" s="112">
        <v>151.12981421430311</v>
      </c>
      <c r="AD228" s="8">
        <f t="shared" si="24"/>
        <v>149.05114237351503</v>
      </c>
      <c r="AE228" s="114">
        <f t="shared" si="25"/>
        <v>-2.0786718407880755</v>
      </c>
      <c r="AF228" s="2">
        <v>12.99</v>
      </c>
      <c r="AG228" s="2">
        <v>1</v>
      </c>
      <c r="AH228" s="115">
        <f t="shared" si="26"/>
        <v>149.05114237351503</v>
      </c>
      <c r="AI228" s="8"/>
      <c r="AJ228" s="8"/>
      <c r="AK228" s="107">
        <v>151.12981421430311</v>
      </c>
      <c r="AL228" s="108">
        <v>154.42052386025495</v>
      </c>
      <c r="AM228" s="108">
        <v>154.42052386025495</v>
      </c>
      <c r="AN228" s="108">
        <v>151.12981421430311</v>
      </c>
      <c r="AO228" s="108">
        <v>149.08985791479563</v>
      </c>
      <c r="AP228" s="108">
        <v>149.05140040639461</v>
      </c>
      <c r="AQ228" s="108">
        <v>149.05114237351503</v>
      </c>
      <c r="AR228" s="108"/>
      <c r="AS228" s="108"/>
      <c r="AT228" s="109">
        <f t="shared" si="28"/>
        <v>-2.5803287957160137E-4</v>
      </c>
      <c r="AU228" s="108"/>
      <c r="AV228" s="93">
        <v>5.7524661285198979</v>
      </c>
      <c r="AW228" s="94">
        <v>4.1221650855467704</v>
      </c>
      <c r="AX228" s="110">
        <f t="shared" si="29"/>
        <v>-1.6303010429731275</v>
      </c>
    </row>
    <row r="229" spans="1:50" ht="10" x14ac:dyDescent="0.2">
      <c r="A229" s="6">
        <v>220</v>
      </c>
      <c r="B229" s="5" t="s">
        <v>227</v>
      </c>
      <c r="C229" s="6">
        <v>1</v>
      </c>
      <c r="D229" s="10">
        <v>0</v>
      </c>
      <c r="E229" s="2">
        <v>58050</v>
      </c>
      <c r="F229" s="2">
        <v>0</v>
      </c>
      <c r="G229" s="2">
        <v>0</v>
      </c>
      <c r="H229" s="2">
        <v>0</v>
      </c>
      <c r="I229" s="2">
        <v>0</v>
      </c>
      <c r="J229" s="2">
        <v>3483065</v>
      </c>
      <c r="K229" s="9">
        <v>830274</v>
      </c>
      <c r="L229" s="2">
        <v>2776940</v>
      </c>
      <c r="M229" s="2">
        <v>0</v>
      </c>
      <c r="N229" s="2">
        <v>0</v>
      </c>
      <c r="O229" s="2">
        <v>96109.02</v>
      </c>
      <c r="P229" s="2">
        <v>0</v>
      </c>
      <c r="Q229" s="2">
        <v>0</v>
      </c>
      <c r="R229" s="2">
        <v>0</v>
      </c>
      <c r="S229" s="2">
        <v>0</v>
      </c>
      <c r="T229" s="2" t="s">
        <v>4</v>
      </c>
      <c r="U229" s="2">
        <f t="shared" si="27"/>
        <v>7244438.0199999996</v>
      </c>
      <c r="V229" s="8">
        <f t="shared" si="23"/>
        <v>10.465657335470988</v>
      </c>
      <c r="W229" s="2"/>
      <c r="X229" s="2">
        <v>48677498.672449999</v>
      </c>
      <c r="Y229" s="2">
        <v>69221051.175128847</v>
      </c>
      <c r="Z229" s="2">
        <v>20543552.502678849</v>
      </c>
      <c r="AA229" s="9">
        <v>2150017.8094629426</v>
      </c>
      <c r="AB229" s="2"/>
      <c r="AC229" s="112">
        <v>145.39102587869303</v>
      </c>
      <c r="AD229" s="8">
        <f t="shared" si="24"/>
        <v>137.78652394812985</v>
      </c>
      <c r="AE229" s="114">
        <f t="shared" si="25"/>
        <v>-7.604501930563174</v>
      </c>
      <c r="AF229" s="2">
        <v>66.390000000000015</v>
      </c>
      <c r="AG229" s="2">
        <v>1</v>
      </c>
      <c r="AH229" s="115">
        <f t="shared" si="26"/>
        <v>137.78652394812985</v>
      </c>
      <c r="AI229" s="8"/>
      <c r="AJ229" s="8"/>
      <c r="AK229" s="107">
        <v>145.39102587869303</v>
      </c>
      <c r="AL229" s="108">
        <v>145.30198888236029</v>
      </c>
      <c r="AM229" s="108">
        <v>145.30198888236029</v>
      </c>
      <c r="AN229" s="108">
        <v>145.39102587869303</v>
      </c>
      <c r="AO229" s="108">
        <v>138.87081030760444</v>
      </c>
      <c r="AP229" s="108">
        <v>138.73565890888943</v>
      </c>
      <c r="AQ229" s="108">
        <v>137.78652394812985</v>
      </c>
      <c r="AR229" s="108"/>
      <c r="AS229" s="108"/>
      <c r="AT229" s="109">
        <f t="shared" si="28"/>
        <v>-0.94913496075957937</v>
      </c>
      <c r="AU229" s="108"/>
      <c r="AV229" s="93">
        <v>11.443959798939755</v>
      </c>
      <c r="AW229" s="94">
        <v>6.594044167839229</v>
      </c>
      <c r="AX229" s="110">
        <f t="shared" si="29"/>
        <v>-4.8499156311005258</v>
      </c>
    </row>
    <row r="230" spans="1:50" ht="10" x14ac:dyDescent="0.2">
      <c r="A230" s="6">
        <v>221</v>
      </c>
      <c r="B230" s="5" t="s">
        <v>226</v>
      </c>
      <c r="C230" s="6">
        <v>1</v>
      </c>
      <c r="D230" s="10">
        <v>13612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9">
        <v>0</v>
      </c>
      <c r="L230" s="2">
        <v>162101</v>
      </c>
      <c r="M230" s="2">
        <v>0</v>
      </c>
      <c r="N230" s="2">
        <v>61489</v>
      </c>
      <c r="O230" s="2">
        <v>64877.400000000009</v>
      </c>
      <c r="P230" s="2">
        <v>0</v>
      </c>
      <c r="Q230" s="2">
        <v>0</v>
      </c>
      <c r="R230" s="2">
        <v>0</v>
      </c>
      <c r="S230" s="2">
        <v>0</v>
      </c>
      <c r="T230" s="2" t="s">
        <v>14</v>
      </c>
      <c r="U230" s="2">
        <f t="shared" si="27"/>
        <v>196651.60000000003</v>
      </c>
      <c r="V230" s="8">
        <f t="shared" si="23"/>
        <v>1.6298179092913208</v>
      </c>
      <c r="W230" s="2"/>
      <c r="X230" s="2">
        <v>6081567.2300000004</v>
      </c>
      <c r="Y230" s="2">
        <v>12065863.240238186</v>
      </c>
      <c r="Z230" s="2">
        <v>5984296.0102381855</v>
      </c>
      <c r="AA230" s="9">
        <v>97533.128119867921</v>
      </c>
      <c r="AB230" s="2"/>
      <c r="AC230" s="112">
        <v>224.71649190758586</v>
      </c>
      <c r="AD230" s="8">
        <f t="shared" si="24"/>
        <v>196.79680680136653</v>
      </c>
      <c r="AE230" s="114">
        <f t="shared" si="25"/>
        <v>-27.919685106219333</v>
      </c>
      <c r="AF230" s="2">
        <v>26</v>
      </c>
      <c r="AG230" s="2">
        <v>1</v>
      </c>
      <c r="AH230" s="115">
        <f t="shared" si="26"/>
        <v>196.79680680136653</v>
      </c>
      <c r="AI230" s="8"/>
      <c r="AJ230" s="8"/>
      <c r="AK230" s="107">
        <v>224.71649190758586</v>
      </c>
      <c r="AL230" s="108">
        <v>224.64782837875484</v>
      </c>
      <c r="AM230" s="108">
        <v>224.64782837875484</v>
      </c>
      <c r="AN230" s="108">
        <v>224.71649190758586</v>
      </c>
      <c r="AO230" s="108">
        <v>199.83330418336192</v>
      </c>
      <c r="AP230" s="108">
        <v>196.42878394911185</v>
      </c>
      <c r="AQ230" s="108">
        <v>196.79680680136653</v>
      </c>
      <c r="AR230" s="108"/>
      <c r="AS230" s="108"/>
      <c r="AT230" s="109">
        <f t="shared" si="28"/>
        <v>0.36802285225468268</v>
      </c>
      <c r="AU230" s="108"/>
      <c r="AV230" s="93">
        <v>15.828843106723992</v>
      </c>
      <c r="AW230" s="94">
        <v>1.1233520743537382</v>
      </c>
      <c r="AX230" s="110">
        <f t="shared" si="29"/>
        <v>-14.705491032370254</v>
      </c>
    </row>
    <row r="231" spans="1:50" ht="10" x14ac:dyDescent="0.2">
      <c r="A231" s="6">
        <v>222</v>
      </c>
      <c r="B231" s="5" t="s">
        <v>225</v>
      </c>
      <c r="C231" s="6">
        <v>0</v>
      </c>
      <c r="D231" s="10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9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f t="shared" si="27"/>
        <v>0</v>
      </c>
      <c r="V231" s="8">
        <f t="shared" si="23"/>
        <v>0</v>
      </c>
      <c r="W231" s="2"/>
      <c r="X231" s="2">
        <v>0</v>
      </c>
      <c r="Y231" s="2">
        <v>2247.3000000000002</v>
      </c>
      <c r="Z231" s="2">
        <v>2247.3000000000002</v>
      </c>
      <c r="AA231" s="9">
        <v>0</v>
      </c>
      <c r="AB231" s="2"/>
      <c r="AC231" s="112">
        <v>0</v>
      </c>
      <c r="AD231" s="8">
        <f t="shared" si="24"/>
        <v>0</v>
      </c>
      <c r="AE231" s="114">
        <f t="shared" si="25"/>
        <v>0</v>
      </c>
      <c r="AF231" s="2">
        <v>0</v>
      </c>
      <c r="AG231" s="2" t="s">
        <v>529</v>
      </c>
      <c r="AH231" s="115">
        <f t="shared" si="26"/>
        <v>0</v>
      </c>
      <c r="AI231" s="8"/>
      <c r="AJ231" s="8"/>
      <c r="AK231" s="107">
        <v>0</v>
      </c>
      <c r="AL231" s="108">
        <v>0</v>
      </c>
      <c r="AM231" s="108">
        <v>0</v>
      </c>
      <c r="AN231" s="108">
        <v>0</v>
      </c>
      <c r="AO231" s="108">
        <v>0</v>
      </c>
      <c r="AP231" s="108">
        <v>0</v>
      </c>
      <c r="AQ231" s="108">
        <v>0</v>
      </c>
      <c r="AR231" s="108"/>
      <c r="AS231" s="108"/>
      <c r="AT231" s="109">
        <f t="shared" si="28"/>
        <v>0</v>
      </c>
      <c r="AU231" s="108"/>
      <c r="AV231" s="93" t="s">
        <v>528</v>
      </c>
      <c r="AW231" s="94" t="s">
        <v>528</v>
      </c>
      <c r="AX231" s="110" t="str">
        <f t="shared" si="29"/>
        <v/>
      </c>
    </row>
    <row r="232" spans="1:50" ht="10" x14ac:dyDescent="0.2">
      <c r="A232" s="6">
        <v>223</v>
      </c>
      <c r="B232" s="5" t="s">
        <v>224</v>
      </c>
      <c r="C232" s="6">
        <v>1</v>
      </c>
      <c r="D232" s="10">
        <v>0</v>
      </c>
      <c r="E232" s="2">
        <v>57669</v>
      </c>
      <c r="F232" s="2">
        <v>0</v>
      </c>
      <c r="G232" s="2">
        <v>0</v>
      </c>
      <c r="H232" s="2">
        <v>0</v>
      </c>
      <c r="I232" s="2">
        <v>0</v>
      </c>
      <c r="J232" s="2">
        <v>301416</v>
      </c>
      <c r="K232" s="9">
        <v>103756</v>
      </c>
      <c r="L232" s="2">
        <v>447000</v>
      </c>
      <c r="M232" s="2">
        <v>0</v>
      </c>
      <c r="N232" s="2">
        <v>75346</v>
      </c>
      <c r="O232" s="2">
        <v>3482.0800000000004</v>
      </c>
      <c r="P232" s="2">
        <v>0</v>
      </c>
      <c r="Q232" s="2">
        <v>0</v>
      </c>
      <c r="R232" s="2">
        <v>0</v>
      </c>
      <c r="S232" s="2">
        <v>0</v>
      </c>
      <c r="T232" s="2" t="s">
        <v>4</v>
      </c>
      <c r="U232" s="2">
        <f t="shared" si="27"/>
        <v>988669.08</v>
      </c>
      <c r="V232" s="8">
        <f t="shared" si="23"/>
        <v>11.289619468898113</v>
      </c>
      <c r="W232" s="2"/>
      <c r="X232" s="2">
        <v>8547480.9700000007</v>
      </c>
      <c r="Y232" s="2">
        <v>8757328.648</v>
      </c>
      <c r="Z232" s="2">
        <v>209847.67799999937</v>
      </c>
      <c r="AA232" s="9">
        <v>23691.004310518554</v>
      </c>
      <c r="AB232" s="2"/>
      <c r="AC232" s="112">
        <v>112.33174127013521</v>
      </c>
      <c r="AD232" s="8">
        <f t="shared" si="24"/>
        <v>102.17791270133101</v>
      </c>
      <c r="AE232" s="114">
        <f t="shared" si="25"/>
        <v>-10.153828568804201</v>
      </c>
      <c r="AF232" s="2">
        <v>4</v>
      </c>
      <c r="AG232" s="2">
        <v>1</v>
      </c>
      <c r="AH232" s="115">
        <f t="shared" si="26"/>
        <v>102.17791270133101</v>
      </c>
      <c r="AI232" s="8"/>
      <c r="AJ232" s="8"/>
      <c r="AK232" s="107">
        <v>112.33174127013521</v>
      </c>
      <c r="AL232" s="108">
        <v>111.6972187409051</v>
      </c>
      <c r="AM232" s="108">
        <v>111.6972187409051</v>
      </c>
      <c r="AN232" s="108">
        <v>112.33174127013521</v>
      </c>
      <c r="AO232" s="108">
        <v>102.19153314731852</v>
      </c>
      <c r="AP232" s="108">
        <v>102.1779543420968</v>
      </c>
      <c r="AQ232" s="108">
        <v>102.17791270133101</v>
      </c>
      <c r="AR232" s="108"/>
      <c r="AS232" s="108"/>
      <c r="AT232" s="109">
        <f t="shared" si="28"/>
        <v>-4.1640765786610245E-5</v>
      </c>
      <c r="AU232" s="108"/>
      <c r="AV232" s="93">
        <v>25.579557670539586</v>
      </c>
      <c r="AW232" s="94">
        <v>13.297527930719244</v>
      </c>
      <c r="AX232" s="110">
        <f t="shared" si="29"/>
        <v>-12.282029739820342</v>
      </c>
    </row>
    <row r="233" spans="1:50" ht="10" x14ac:dyDescent="0.2">
      <c r="A233" s="6">
        <v>224</v>
      </c>
      <c r="B233" s="5" t="s">
        <v>223</v>
      </c>
      <c r="C233" s="6">
        <v>1</v>
      </c>
      <c r="D233" s="10">
        <v>0</v>
      </c>
      <c r="E233" s="2">
        <v>142179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9">
        <v>165</v>
      </c>
      <c r="L233" s="2">
        <v>191537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 t="s">
        <v>14</v>
      </c>
      <c r="U233" s="2">
        <f t="shared" si="27"/>
        <v>218958.8</v>
      </c>
      <c r="V233" s="8">
        <f t="shared" si="23"/>
        <v>3.8656429600846516</v>
      </c>
      <c r="W233" s="2"/>
      <c r="X233" s="2">
        <v>2265527.7100000004</v>
      </c>
      <c r="Y233" s="2">
        <v>5664227.2000000002</v>
      </c>
      <c r="Z233" s="2">
        <v>3398699.4899999998</v>
      </c>
      <c r="AA233" s="9">
        <v>131381.58756961796</v>
      </c>
      <c r="AB233" s="2"/>
      <c r="AC233" s="112">
        <v>253.04463343008857</v>
      </c>
      <c r="AD233" s="8">
        <f t="shared" si="24"/>
        <v>244.21884526101786</v>
      </c>
      <c r="AE233" s="114">
        <f t="shared" si="25"/>
        <v>-8.8257881690707052</v>
      </c>
      <c r="AF233" s="2">
        <v>0</v>
      </c>
      <c r="AG233" s="2">
        <v>1</v>
      </c>
      <c r="AH233" s="115">
        <f t="shared" si="26"/>
        <v>244.21884526101786</v>
      </c>
      <c r="AI233" s="8"/>
      <c r="AJ233" s="8"/>
      <c r="AK233" s="107">
        <v>253.04463343008857</v>
      </c>
      <c r="AL233" s="108">
        <v>253.27578447367313</v>
      </c>
      <c r="AM233" s="108">
        <v>253.27578447367313</v>
      </c>
      <c r="AN233" s="108">
        <v>253.04463343008857</v>
      </c>
      <c r="AO233" s="108">
        <v>244.21883656954577</v>
      </c>
      <c r="AP233" s="108">
        <v>244.21884526101786</v>
      </c>
      <c r="AQ233" s="108">
        <v>244.21884526101786</v>
      </c>
      <c r="AR233" s="108"/>
      <c r="AS233" s="108"/>
      <c r="AT233" s="109">
        <f t="shared" si="28"/>
        <v>0</v>
      </c>
      <c r="AU233" s="108"/>
      <c r="AV233" s="93">
        <v>6.801127649602587</v>
      </c>
      <c r="AW233" s="94">
        <v>2.2313977317777032</v>
      </c>
      <c r="AX233" s="110">
        <f t="shared" si="29"/>
        <v>-4.5697299178248834</v>
      </c>
    </row>
    <row r="234" spans="1:50" ht="10" x14ac:dyDescent="0.2">
      <c r="A234" s="6">
        <v>225</v>
      </c>
      <c r="B234" s="5" t="s">
        <v>222</v>
      </c>
      <c r="C234" s="6">
        <v>0</v>
      </c>
      <c r="D234" s="10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9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f t="shared" si="27"/>
        <v>0</v>
      </c>
      <c r="V234" s="8">
        <f t="shared" si="23"/>
        <v>0</v>
      </c>
      <c r="W234" s="2"/>
      <c r="X234" s="2">
        <v>0</v>
      </c>
      <c r="Y234" s="2">
        <v>0</v>
      </c>
      <c r="Z234" s="2">
        <v>0</v>
      </c>
      <c r="AA234" s="9">
        <v>0</v>
      </c>
      <c r="AB234" s="2"/>
      <c r="AC234" s="112">
        <v>0</v>
      </c>
      <c r="AD234" s="8">
        <f t="shared" si="24"/>
        <v>0</v>
      </c>
      <c r="AE234" s="114">
        <f t="shared" si="25"/>
        <v>0</v>
      </c>
      <c r="AF234" s="2">
        <v>0</v>
      </c>
      <c r="AG234" s="2" t="s">
        <v>529</v>
      </c>
      <c r="AH234" s="115">
        <f t="shared" si="26"/>
        <v>0</v>
      </c>
      <c r="AI234" s="8"/>
      <c r="AJ234" s="8"/>
      <c r="AK234" s="107">
        <v>0</v>
      </c>
      <c r="AL234" s="108">
        <v>0</v>
      </c>
      <c r="AM234" s="108">
        <v>0</v>
      </c>
      <c r="AN234" s="108">
        <v>0</v>
      </c>
      <c r="AO234" s="108">
        <v>0</v>
      </c>
      <c r="AP234" s="108">
        <v>0</v>
      </c>
      <c r="AQ234" s="108">
        <v>0</v>
      </c>
      <c r="AR234" s="108"/>
      <c r="AS234" s="108"/>
      <c r="AT234" s="109">
        <f t="shared" si="28"/>
        <v>0</v>
      </c>
      <c r="AU234" s="108"/>
      <c r="AV234" s="93" t="s">
        <v>528</v>
      </c>
      <c r="AW234" s="94" t="s">
        <v>528</v>
      </c>
      <c r="AX234" s="110" t="str">
        <f t="shared" si="29"/>
        <v/>
      </c>
    </row>
    <row r="235" spans="1:50" ht="10" x14ac:dyDescent="0.2">
      <c r="A235" s="6">
        <v>226</v>
      </c>
      <c r="B235" s="5" t="s">
        <v>221</v>
      </c>
      <c r="C235" s="6">
        <v>1</v>
      </c>
      <c r="D235" s="10">
        <v>0</v>
      </c>
      <c r="E235" s="2">
        <v>0</v>
      </c>
      <c r="F235" s="2">
        <v>0</v>
      </c>
      <c r="G235" s="2">
        <v>0</v>
      </c>
      <c r="H235" s="2">
        <v>0</v>
      </c>
      <c r="I235" s="2">
        <v>172243</v>
      </c>
      <c r="J235" s="2">
        <v>544905</v>
      </c>
      <c r="K235" s="9">
        <v>134571</v>
      </c>
      <c r="L235" s="2">
        <v>550000</v>
      </c>
      <c r="M235" s="2">
        <v>11841</v>
      </c>
      <c r="N235" s="2">
        <v>32404</v>
      </c>
      <c r="O235" s="2">
        <v>39100.04</v>
      </c>
      <c r="P235" s="2">
        <v>0</v>
      </c>
      <c r="Q235" s="2">
        <v>0</v>
      </c>
      <c r="R235" s="2">
        <v>0</v>
      </c>
      <c r="S235" s="2">
        <v>0</v>
      </c>
      <c r="T235" s="2" t="s">
        <v>4</v>
      </c>
      <c r="U235" s="2">
        <f t="shared" si="27"/>
        <v>1485064.04</v>
      </c>
      <c r="V235" s="8">
        <f t="shared" si="23"/>
        <v>6.4262205147206872</v>
      </c>
      <c r="W235" s="2"/>
      <c r="X235" s="2">
        <v>21026624.100000001</v>
      </c>
      <c r="Y235" s="2">
        <v>23109447.249719031</v>
      </c>
      <c r="Z235" s="2">
        <v>2082823.1497190297</v>
      </c>
      <c r="AA235" s="9">
        <v>133846.80853259587</v>
      </c>
      <c r="AB235" s="2"/>
      <c r="AC235" s="112">
        <v>118.23920430570402</v>
      </c>
      <c r="AD235" s="8">
        <f t="shared" si="24"/>
        <v>109.26908823745241</v>
      </c>
      <c r="AE235" s="114">
        <f t="shared" si="25"/>
        <v>-8.9701160682516132</v>
      </c>
      <c r="AF235" s="2">
        <v>29.000000000000007</v>
      </c>
      <c r="AG235" s="2">
        <v>1</v>
      </c>
      <c r="AH235" s="115">
        <f t="shared" si="26"/>
        <v>109.26908823745241</v>
      </c>
      <c r="AI235" s="8"/>
      <c r="AJ235" s="8"/>
      <c r="AK235" s="107">
        <v>118.23920430570402</v>
      </c>
      <c r="AL235" s="108">
        <v>118.57046051992333</v>
      </c>
      <c r="AM235" s="108">
        <v>118.57046051992333</v>
      </c>
      <c r="AN235" s="108">
        <v>118.23920430570402</v>
      </c>
      <c r="AO235" s="108">
        <v>109.45939281593087</v>
      </c>
      <c r="AP235" s="108">
        <v>109.27223165726723</v>
      </c>
      <c r="AQ235" s="108">
        <v>109.26908823745241</v>
      </c>
      <c r="AR235" s="108"/>
      <c r="AS235" s="108"/>
      <c r="AT235" s="109">
        <f t="shared" si="28"/>
        <v>-3.1434198148190262E-3</v>
      </c>
      <c r="AU235" s="108"/>
      <c r="AV235" s="93">
        <v>12.562949413347985</v>
      </c>
      <c r="AW235" s="94">
        <v>3.4371498891695871</v>
      </c>
      <c r="AX235" s="110">
        <f t="shared" si="29"/>
        <v>-9.1257995241783973</v>
      </c>
    </row>
    <row r="236" spans="1:50" ht="10" x14ac:dyDescent="0.2">
      <c r="A236" s="6">
        <v>227</v>
      </c>
      <c r="B236" s="5" t="s">
        <v>220</v>
      </c>
      <c r="C236" s="6">
        <v>1</v>
      </c>
      <c r="D236" s="10">
        <v>0</v>
      </c>
      <c r="E236" s="2">
        <v>0</v>
      </c>
      <c r="F236" s="2">
        <v>0</v>
      </c>
      <c r="G236" s="2">
        <v>0</v>
      </c>
      <c r="H236" s="2">
        <v>0</v>
      </c>
      <c r="I236" s="2">
        <v>245363</v>
      </c>
      <c r="J236" s="2">
        <v>2378538</v>
      </c>
      <c r="K236" s="9">
        <v>0</v>
      </c>
      <c r="L236" s="2">
        <v>972041</v>
      </c>
      <c r="M236" s="2">
        <v>21699</v>
      </c>
      <c r="N236" s="2">
        <v>167340</v>
      </c>
      <c r="O236" s="2">
        <v>30343.390000000003</v>
      </c>
      <c r="P236" s="2">
        <v>0</v>
      </c>
      <c r="Q236" s="2">
        <v>0</v>
      </c>
      <c r="R236" s="2">
        <v>0</v>
      </c>
      <c r="S236" s="2">
        <v>0</v>
      </c>
      <c r="T236" s="2" t="s">
        <v>110</v>
      </c>
      <c r="U236" s="2">
        <f t="shared" si="27"/>
        <v>3815324.39</v>
      </c>
      <c r="V236" s="8">
        <f t="shared" si="23"/>
        <v>15.93594699971459</v>
      </c>
      <c r="W236" s="2"/>
      <c r="X236" s="2">
        <v>18251116.599999998</v>
      </c>
      <c r="Y236" s="2">
        <v>23941623.237504065</v>
      </c>
      <c r="Z236" s="2">
        <v>5690506.6375040673</v>
      </c>
      <c r="AA236" s="9">
        <v>906836.12176788901</v>
      </c>
      <c r="AB236" s="2"/>
      <c r="AC236" s="112">
        <v>128.78584771801596</v>
      </c>
      <c r="AD236" s="8">
        <f t="shared" si="24"/>
        <v>126.21028959804124</v>
      </c>
      <c r="AE236" s="114">
        <f t="shared" si="25"/>
        <v>-2.5755581199747155</v>
      </c>
      <c r="AF236" s="2">
        <v>26.26</v>
      </c>
      <c r="AG236" s="2">
        <v>1</v>
      </c>
      <c r="AH236" s="115">
        <f t="shared" si="26"/>
        <v>126.21028959804124</v>
      </c>
      <c r="AI236" s="8"/>
      <c r="AJ236" s="8"/>
      <c r="AK236" s="107">
        <v>128.78584771801596</v>
      </c>
      <c r="AL236" s="108">
        <v>129.12759238087017</v>
      </c>
      <c r="AM236" s="108">
        <v>129.12759238087017</v>
      </c>
      <c r="AN236" s="108">
        <v>128.78584771801596</v>
      </c>
      <c r="AO236" s="108">
        <v>126.42294044258706</v>
      </c>
      <c r="AP236" s="108">
        <v>126.21317289452114</v>
      </c>
      <c r="AQ236" s="108">
        <v>126.21028959804124</v>
      </c>
      <c r="AR236" s="108"/>
      <c r="AS236" s="108"/>
      <c r="AT236" s="109">
        <f t="shared" si="28"/>
        <v>-2.8832964798937155E-3</v>
      </c>
      <c r="AU236" s="108"/>
      <c r="AV236" s="93">
        <v>9.2263909517083977</v>
      </c>
      <c r="AW236" s="94">
        <v>6.8934768998232752</v>
      </c>
      <c r="AX236" s="110">
        <f t="shared" si="29"/>
        <v>-2.3329140518851226</v>
      </c>
    </row>
    <row r="237" spans="1:50" ht="10" x14ac:dyDescent="0.2">
      <c r="A237" s="6">
        <v>228</v>
      </c>
      <c r="B237" s="5" t="s">
        <v>219</v>
      </c>
      <c r="C237" s="6">
        <v>0</v>
      </c>
      <c r="D237" s="10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9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f t="shared" si="27"/>
        <v>0</v>
      </c>
      <c r="V237" s="8">
        <f t="shared" si="23"/>
        <v>0</v>
      </c>
      <c r="W237" s="2"/>
      <c r="X237" s="2">
        <v>0</v>
      </c>
      <c r="Y237" s="2">
        <v>738.15000000000009</v>
      </c>
      <c r="Z237" s="2">
        <v>738.15000000000009</v>
      </c>
      <c r="AA237" s="9">
        <v>0</v>
      </c>
      <c r="AB237" s="2"/>
      <c r="AC237" s="112">
        <v>0</v>
      </c>
      <c r="AD237" s="8">
        <f t="shared" si="24"/>
        <v>0</v>
      </c>
      <c r="AE237" s="114">
        <f t="shared" si="25"/>
        <v>0</v>
      </c>
      <c r="AF237" s="2">
        <v>0</v>
      </c>
      <c r="AG237" s="2" t="s">
        <v>529</v>
      </c>
      <c r="AH237" s="115">
        <f t="shared" si="26"/>
        <v>0</v>
      </c>
      <c r="AI237" s="8"/>
      <c r="AJ237" s="8"/>
      <c r="AK237" s="107">
        <v>0</v>
      </c>
      <c r="AL237" s="108">
        <v>0</v>
      </c>
      <c r="AM237" s="108">
        <v>0</v>
      </c>
      <c r="AN237" s="108">
        <v>0</v>
      </c>
      <c r="AO237" s="108">
        <v>0</v>
      </c>
      <c r="AP237" s="108">
        <v>0</v>
      </c>
      <c r="AQ237" s="108">
        <v>0</v>
      </c>
      <c r="AR237" s="108"/>
      <c r="AS237" s="108"/>
      <c r="AT237" s="109">
        <f t="shared" si="28"/>
        <v>0</v>
      </c>
      <c r="AU237" s="108"/>
      <c r="AV237" s="93" t="s">
        <v>528</v>
      </c>
      <c r="AW237" s="94" t="s">
        <v>528</v>
      </c>
      <c r="AX237" s="110" t="str">
        <f t="shared" si="29"/>
        <v/>
      </c>
    </row>
    <row r="238" spans="1:50" ht="10" x14ac:dyDescent="0.2">
      <c r="A238" s="6">
        <v>229</v>
      </c>
      <c r="B238" s="5" t="s">
        <v>218</v>
      </c>
      <c r="C238" s="6">
        <v>1</v>
      </c>
      <c r="D238" s="10">
        <v>0</v>
      </c>
      <c r="E238" s="2">
        <v>69313</v>
      </c>
      <c r="F238" s="2">
        <v>0</v>
      </c>
      <c r="G238" s="2">
        <v>0</v>
      </c>
      <c r="H238" s="2">
        <v>0</v>
      </c>
      <c r="I238" s="2">
        <v>0</v>
      </c>
      <c r="J238" s="2">
        <v>4650993</v>
      </c>
      <c r="K238" s="9">
        <v>2556403</v>
      </c>
      <c r="L238" s="2">
        <v>1400000</v>
      </c>
      <c r="M238" s="2">
        <v>0</v>
      </c>
      <c r="N238" s="2">
        <v>46977</v>
      </c>
      <c r="O238" s="2">
        <v>129989.37000000001</v>
      </c>
      <c r="P238" s="2">
        <v>0</v>
      </c>
      <c r="Q238" s="2">
        <v>0</v>
      </c>
      <c r="R238" s="2">
        <v>0</v>
      </c>
      <c r="S238" s="2">
        <v>0</v>
      </c>
      <c r="T238" s="2" t="s">
        <v>14</v>
      </c>
      <c r="U238" s="2">
        <f t="shared" si="27"/>
        <v>8013675.3699999992</v>
      </c>
      <c r="V238" s="8">
        <f t="shared" si="23"/>
        <v>8.8622049265488023</v>
      </c>
      <c r="W238" s="2"/>
      <c r="X238" s="2">
        <v>83523634.23999998</v>
      </c>
      <c r="Y238" s="2">
        <v>90425299.758000001</v>
      </c>
      <c r="Z238" s="2">
        <v>6901665.5180000216</v>
      </c>
      <c r="AA238" s="9">
        <v>611639.74155011785</v>
      </c>
      <c r="AB238" s="2"/>
      <c r="AC238" s="112">
        <v>110.40077829426932</v>
      </c>
      <c r="AD238" s="8">
        <f t="shared" si="24"/>
        <v>107.53083343856412</v>
      </c>
      <c r="AE238" s="114">
        <f t="shared" si="25"/>
        <v>-2.8699448557051994</v>
      </c>
      <c r="AF238" s="2">
        <v>99.64</v>
      </c>
      <c r="AG238" s="2">
        <v>1</v>
      </c>
      <c r="AH238" s="115">
        <f t="shared" si="26"/>
        <v>107.53083343856412</v>
      </c>
      <c r="AI238" s="8"/>
      <c r="AJ238" s="8"/>
      <c r="AK238" s="107">
        <v>110.40077829426932</v>
      </c>
      <c r="AL238" s="108">
        <v>109.7349200932489</v>
      </c>
      <c r="AM238" s="108">
        <v>109.7349200932489</v>
      </c>
      <c r="AN238" s="108">
        <v>110.40077829426932</v>
      </c>
      <c r="AO238" s="108">
        <v>107.53633442925852</v>
      </c>
      <c r="AP238" s="108">
        <v>107.53083343856412</v>
      </c>
      <c r="AQ238" s="108">
        <v>107.53083343856412</v>
      </c>
      <c r="AR238" s="108"/>
      <c r="AS238" s="108"/>
      <c r="AT238" s="109">
        <f t="shared" si="28"/>
        <v>0</v>
      </c>
      <c r="AU238" s="108"/>
      <c r="AV238" s="93">
        <v>12.818198782097145</v>
      </c>
      <c r="AW238" s="94">
        <v>9.5272167950202338</v>
      </c>
      <c r="AX238" s="110">
        <f t="shared" si="29"/>
        <v>-3.2909819870769113</v>
      </c>
    </row>
    <row r="239" spans="1:50" ht="10" x14ac:dyDescent="0.2">
      <c r="A239" s="6">
        <v>230</v>
      </c>
      <c r="B239" s="5" t="s">
        <v>217</v>
      </c>
      <c r="C239" s="6">
        <v>1</v>
      </c>
      <c r="D239" s="10">
        <v>146106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9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 t="s">
        <v>4</v>
      </c>
      <c r="U239" s="2">
        <f t="shared" si="27"/>
        <v>146106</v>
      </c>
      <c r="V239" s="8">
        <f t="shared" si="23"/>
        <v>7.0167131146635597</v>
      </c>
      <c r="W239" s="2"/>
      <c r="X239" s="2">
        <v>789892.39999999991</v>
      </c>
      <c r="Y239" s="2">
        <v>2082257</v>
      </c>
      <c r="Z239" s="2">
        <v>1292364.6000000001</v>
      </c>
      <c r="AA239" s="9">
        <v>90681.516377469263</v>
      </c>
      <c r="AB239" s="2"/>
      <c r="AC239" s="112">
        <v>250.33759304028968</v>
      </c>
      <c r="AD239" s="8">
        <f t="shared" si="24"/>
        <v>252.13250356916092</v>
      </c>
      <c r="AE239" s="114">
        <f t="shared" si="25"/>
        <v>1.7949105288712417</v>
      </c>
      <c r="AF239" s="2">
        <v>0</v>
      </c>
      <c r="AG239" s="2">
        <v>1</v>
      </c>
      <c r="AH239" s="115">
        <f t="shared" si="26"/>
        <v>252.13250356916092</v>
      </c>
      <c r="AI239" s="8"/>
      <c r="AJ239" s="8"/>
      <c r="AK239" s="107">
        <v>250.33759304028968</v>
      </c>
      <c r="AL239" s="108">
        <v>260.87524166809732</v>
      </c>
      <c r="AM239" s="108">
        <v>260.87524166809732</v>
      </c>
      <c r="AN239" s="108">
        <v>250.33759304028968</v>
      </c>
      <c r="AO239" s="108">
        <v>266.1447305987499</v>
      </c>
      <c r="AP239" s="108">
        <v>252.13250356916092</v>
      </c>
      <c r="AQ239" s="108">
        <v>252.13250356916092</v>
      </c>
      <c r="AR239" s="108"/>
      <c r="AS239" s="108"/>
      <c r="AT239" s="109">
        <f t="shared" si="28"/>
        <v>0</v>
      </c>
      <c r="AU239" s="108"/>
      <c r="AV239" s="93">
        <v>0.92685579332686019</v>
      </c>
      <c r="AW239" s="94">
        <v>1.736787331864309</v>
      </c>
      <c r="AX239" s="110">
        <f t="shared" si="29"/>
        <v>0.80993153853744881</v>
      </c>
    </row>
    <row r="240" spans="1:50" ht="10" x14ac:dyDescent="0.2">
      <c r="A240" s="6">
        <v>231</v>
      </c>
      <c r="B240" s="5" t="s">
        <v>216</v>
      </c>
      <c r="C240" s="6">
        <v>1</v>
      </c>
      <c r="D240" s="10">
        <v>0</v>
      </c>
      <c r="E240" s="2">
        <v>365632.79</v>
      </c>
      <c r="F240" s="2">
        <v>0</v>
      </c>
      <c r="G240" s="2">
        <v>0</v>
      </c>
      <c r="H240" s="2">
        <v>0</v>
      </c>
      <c r="I240" s="2">
        <v>0</v>
      </c>
      <c r="J240" s="2">
        <v>780709.1</v>
      </c>
      <c r="K240" s="9">
        <v>192266.83</v>
      </c>
      <c r="L240" s="2">
        <v>1001241</v>
      </c>
      <c r="M240" s="2">
        <v>0</v>
      </c>
      <c r="N240" s="2">
        <v>0</v>
      </c>
      <c r="O240" s="2">
        <v>84621.46</v>
      </c>
      <c r="P240" s="2">
        <v>0</v>
      </c>
      <c r="Q240" s="2">
        <v>0</v>
      </c>
      <c r="R240" s="2">
        <v>0</v>
      </c>
      <c r="S240" s="2">
        <v>0</v>
      </c>
      <c r="T240" s="2" t="s">
        <v>4</v>
      </c>
      <c r="U240" s="2">
        <f t="shared" si="27"/>
        <v>2424471.1799999997</v>
      </c>
      <c r="V240" s="8">
        <f t="shared" si="23"/>
        <v>5.6724429265506044</v>
      </c>
      <c r="W240" s="2"/>
      <c r="X240" s="2">
        <v>33225728.808800004</v>
      </c>
      <c r="Y240" s="2">
        <v>42741217.697439462</v>
      </c>
      <c r="Z240" s="2">
        <v>9515488.8886394575</v>
      </c>
      <c r="AA240" s="9">
        <v>539760.67639033764</v>
      </c>
      <c r="AB240" s="2"/>
      <c r="AC240" s="112">
        <v>128.9857475931862</v>
      </c>
      <c r="AD240" s="8">
        <f t="shared" si="24"/>
        <v>127.01439075693611</v>
      </c>
      <c r="AE240" s="114">
        <f t="shared" si="25"/>
        <v>-1.9713568362500951</v>
      </c>
      <c r="AF240" s="2">
        <v>52.420000000000009</v>
      </c>
      <c r="AG240" s="2">
        <v>1</v>
      </c>
      <c r="AH240" s="115">
        <f t="shared" si="26"/>
        <v>127.01439075693611</v>
      </c>
      <c r="AI240" s="8"/>
      <c r="AJ240" s="8"/>
      <c r="AK240" s="107">
        <v>128.9857475931862</v>
      </c>
      <c r="AL240" s="108">
        <v>131.26508750105245</v>
      </c>
      <c r="AM240" s="108">
        <v>131.26508750105245</v>
      </c>
      <c r="AN240" s="108">
        <v>128.9857475931862</v>
      </c>
      <c r="AO240" s="108">
        <v>127.16733019074478</v>
      </c>
      <c r="AP240" s="108">
        <v>127.01737420905037</v>
      </c>
      <c r="AQ240" s="108">
        <v>127.01439075693611</v>
      </c>
      <c r="AR240" s="108"/>
      <c r="AS240" s="108"/>
      <c r="AT240" s="109">
        <f t="shared" si="28"/>
        <v>-2.9834521142646508E-3</v>
      </c>
      <c r="AU240" s="108"/>
      <c r="AV240" s="93">
        <v>5.2433591946129976</v>
      </c>
      <c r="AW240" s="94">
        <v>3.1726659125580787</v>
      </c>
      <c r="AX240" s="110">
        <f t="shared" si="29"/>
        <v>-2.0706932820549189</v>
      </c>
    </row>
    <row r="241" spans="1:50" ht="10" x14ac:dyDescent="0.2">
      <c r="A241" s="6">
        <v>232</v>
      </c>
      <c r="B241" s="5" t="s">
        <v>215</v>
      </c>
      <c r="C241" s="6">
        <v>0</v>
      </c>
      <c r="D241" s="10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9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f t="shared" si="27"/>
        <v>0</v>
      </c>
      <c r="V241" s="8">
        <f t="shared" si="23"/>
        <v>0</v>
      </c>
      <c r="W241" s="2"/>
      <c r="X241" s="2">
        <v>0</v>
      </c>
      <c r="Y241" s="2">
        <v>0</v>
      </c>
      <c r="Z241" s="2">
        <v>0</v>
      </c>
      <c r="AA241" s="9">
        <v>0</v>
      </c>
      <c r="AB241" s="2"/>
      <c r="AC241" s="112">
        <v>0</v>
      </c>
      <c r="AD241" s="8">
        <f t="shared" si="24"/>
        <v>0</v>
      </c>
      <c r="AE241" s="114">
        <f t="shared" si="25"/>
        <v>0</v>
      </c>
      <c r="AF241" s="2">
        <v>0</v>
      </c>
      <c r="AG241" s="2" t="s">
        <v>529</v>
      </c>
      <c r="AH241" s="115">
        <f t="shared" si="26"/>
        <v>0</v>
      </c>
      <c r="AI241" s="8"/>
      <c r="AJ241" s="8"/>
      <c r="AK241" s="107">
        <v>0</v>
      </c>
      <c r="AL241" s="108">
        <v>0</v>
      </c>
      <c r="AM241" s="108">
        <v>0</v>
      </c>
      <c r="AN241" s="108">
        <v>0</v>
      </c>
      <c r="AO241" s="108">
        <v>0</v>
      </c>
      <c r="AP241" s="108">
        <v>0</v>
      </c>
      <c r="AQ241" s="108">
        <v>0</v>
      </c>
      <c r="AR241" s="108"/>
      <c r="AS241" s="108"/>
      <c r="AT241" s="109">
        <f t="shared" si="28"/>
        <v>0</v>
      </c>
      <c r="AU241" s="108"/>
      <c r="AV241" s="93" t="s">
        <v>528</v>
      </c>
      <c r="AW241" s="94" t="s">
        <v>528</v>
      </c>
      <c r="AX241" s="110" t="str">
        <f t="shared" si="29"/>
        <v/>
      </c>
    </row>
    <row r="242" spans="1:50" ht="10" x14ac:dyDescent="0.2">
      <c r="A242" s="6">
        <v>233</v>
      </c>
      <c r="B242" s="5" t="s">
        <v>214</v>
      </c>
      <c r="C242" s="6">
        <v>0</v>
      </c>
      <c r="D242" s="10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9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f t="shared" si="27"/>
        <v>0</v>
      </c>
      <c r="V242" s="8">
        <f t="shared" si="23"/>
        <v>0</v>
      </c>
      <c r="W242" s="2"/>
      <c r="X242" s="2">
        <v>156977.1</v>
      </c>
      <c r="Y242" s="2">
        <v>208930</v>
      </c>
      <c r="Z242" s="2">
        <v>51952.899999999994</v>
      </c>
      <c r="AA242" s="9">
        <v>0</v>
      </c>
      <c r="AB242" s="2"/>
      <c r="AC242" s="112">
        <v>0</v>
      </c>
      <c r="AD242" s="8">
        <f t="shared" si="24"/>
        <v>0</v>
      </c>
      <c r="AE242" s="114">
        <f t="shared" si="25"/>
        <v>0</v>
      </c>
      <c r="AF242" s="2">
        <v>0</v>
      </c>
      <c r="AG242" s="2" t="s">
        <v>529</v>
      </c>
      <c r="AH242" s="115">
        <f t="shared" si="26"/>
        <v>0</v>
      </c>
      <c r="AI242" s="8"/>
      <c r="AJ242" s="8"/>
      <c r="AK242" s="107">
        <v>0</v>
      </c>
      <c r="AL242" s="108">
        <v>0</v>
      </c>
      <c r="AM242" s="108">
        <v>0</v>
      </c>
      <c r="AN242" s="108">
        <v>0</v>
      </c>
      <c r="AO242" s="108">
        <v>0</v>
      </c>
      <c r="AP242" s="108">
        <v>0</v>
      </c>
      <c r="AQ242" s="108">
        <v>0</v>
      </c>
      <c r="AR242" s="108"/>
      <c r="AS242" s="108"/>
      <c r="AT242" s="109">
        <f t="shared" si="28"/>
        <v>0</v>
      </c>
      <c r="AU242" s="108"/>
      <c r="AV242" s="93" t="s">
        <v>528</v>
      </c>
      <c r="AW242" s="94" t="s">
        <v>528</v>
      </c>
      <c r="AX242" s="110" t="str">
        <f t="shared" si="29"/>
        <v/>
      </c>
    </row>
    <row r="243" spans="1:50" ht="10" x14ac:dyDescent="0.2">
      <c r="A243" s="6">
        <v>234</v>
      </c>
      <c r="B243" s="5" t="s">
        <v>213</v>
      </c>
      <c r="C243" s="6">
        <v>1</v>
      </c>
      <c r="D243" s="10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48931</v>
      </c>
      <c r="K243" s="9">
        <v>0</v>
      </c>
      <c r="L243" s="2">
        <v>23667</v>
      </c>
      <c r="M243" s="2">
        <v>0</v>
      </c>
      <c r="N243" s="2">
        <v>3995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 t="s">
        <v>14</v>
      </c>
      <c r="U243" s="2">
        <f t="shared" si="27"/>
        <v>62392.800000000003</v>
      </c>
      <c r="V243" s="8">
        <f t="shared" si="23"/>
        <v>2.8760285869667128</v>
      </c>
      <c r="W243" s="2"/>
      <c r="X243" s="2">
        <v>934128.69</v>
      </c>
      <c r="Y243" s="2">
        <v>2169408.2000000002</v>
      </c>
      <c r="Z243" s="2">
        <v>1235279.5100000002</v>
      </c>
      <c r="AA243" s="9">
        <v>35526.991836542344</v>
      </c>
      <c r="AB243" s="2"/>
      <c r="AC243" s="112">
        <v>177.68227785956211</v>
      </c>
      <c r="AD243" s="8">
        <f t="shared" si="24"/>
        <v>228.43546408615904</v>
      </c>
      <c r="AE243" s="114">
        <f t="shared" si="25"/>
        <v>50.753186226596938</v>
      </c>
      <c r="AF243" s="2">
        <v>0</v>
      </c>
      <c r="AG243" s="2">
        <v>1</v>
      </c>
      <c r="AH243" s="115">
        <f t="shared" si="26"/>
        <v>228.43546408615904</v>
      </c>
      <c r="AI243" s="8"/>
      <c r="AJ243" s="8"/>
      <c r="AK243" s="107">
        <v>177.68227785956211</v>
      </c>
      <c r="AL243" s="108">
        <v>177.68227785956211</v>
      </c>
      <c r="AM243" s="108">
        <v>177.68227785956211</v>
      </c>
      <c r="AN243" s="108">
        <v>177.68227785956211</v>
      </c>
      <c r="AO243" s="108">
        <v>228.43544294097691</v>
      </c>
      <c r="AP243" s="108">
        <v>228.43546408615904</v>
      </c>
      <c r="AQ243" s="108">
        <v>228.43546408615904</v>
      </c>
      <c r="AR243" s="108"/>
      <c r="AS243" s="108"/>
      <c r="AT243" s="109">
        <f t="shared" si="28"/>
        <v>0</v>
      </c>
      <c r="AU243" s="108"/>
      <c r="AV243" s="93">
        <v>8.7056784130943221</v>
      </c>
      <c r="AW243" s="94">
        <v>39.200169909033235</v>
      </c>
      <c r="AX243" s="110">
        <f t="shared" si="29"/>
        <v>30.494491495938913</v>
      </c>
    </row>
    <row r="244" spans="1:50" ht="10" x14ac:dyDescent="0.2">
      <c r="A244" s="6">
        <v>235</v>
      </c>
      <c r="B244" s="5" t="s">
        <v>212</v>
      </c>
      <c r="C244" s="6">
        <v>0</v>
      </c>
      <c r="D244" s="10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9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f t="shared" si="27"/>
        <v>0</v>
      </c>
      <c r="V244" s="8">
        <f t="shared" si="23"/>
        <v>0</v>
      </c>
      <c r="W244" s="2"/>
      <c r="X244" s="2">
        <v>0</v>
      </c>
      <c r="Y244" s="2">
        <v>0</v>
      </c>
      <c r="Z244" s="2">
        <v>0</v>
      </c>
      <c r="AA244" s="9">
        <v>0</v>
      </c>
      <c r="AB244" s="2"/>
      <c r="AC244" s="112">
        <v>0</v>
      </c>
      <c r="AD244" s="8">
        <f t="shared" si="24"/>
        <v>0</v>
      </c>
      <c r="AE244" s="114">
        <f t="shared" si="25"/>
        <v>0</v>
      </c>
      <c r="AF244" s="2">
        <v>0</v>
      </c>
      <c r="AG244" s="2" t="s">
        <v>529</v>
      </c>
      <c r="AH244" s="115">
        <f t="shared" si="26"/>
        <v>0</v>
      </c>
      <c r="AI244" s="8"/>
      <c r="AJ244" s="8"/>
      <c r="AK244" s="107">
        <v>0</v>
      </c>
      <c r="AL244" s="108">
        <v>0</v>
      </c>
      <c r="AM244" s="108">
        <v>0</v>
      </c>
      <c r="AN244" s="108">
        <v>0</v>
      </c>
      <c r="AO244" s="108">
        <v>0</v>
      </c>
      <c r="AP244" s="108">
        <v>0</v>
      </c>
      <c r="AQ244" s="108">
        <v>0</v>
      </c>
      <c r="AR244" s="108"/>
      <c r="AS244" s="108"/>
      <c r="AT244" s="109">
        <f t="shared" si="28"/>
        <v>0</v>
      </c>
      <c r="AU244" s="108"/>
      <c r="AV244" s="93" t="s">
        <v>528</v>
      </c>
      <c r="AW244" s="94" t="s">
        <v>528</v>
      </c>
      <c r="AX244" s="110" t="str">
        <f t="shared" si="29"/>
        <v/>
      </c>
    </row>
    <row r="245" spans="1:50" ht="10" x14ac:dyDescent="0.2">
      <c r="A245" s="6">
        <v>236</v>
      </c>
      <c r="B245" s="5" t="s">
        <v>211</v>
      </c>
      <c r="C245" s="6">
        <v>1</v>
      </c>
      <c r="D245" s="10">
        <v>0</v>
      </c>
      <c r="E245" s="2">
        <v>179395</v>
      </c>
      <c r="F245" s="2">
        <v>0</v>
      </c>
      <c r="G245" s="2">
        <v>0</v>
      </c>
      <c r="H245" s="2">
        <v>0</v>
      </c>
      <c r="I245" s="2">
        <v>430548</v>
      </c>
      <c r="J245" s="2">
        <v>2977957</v>
      </c>
      <c r="K245" s="9">
        <v>0</v>
      </c>
      <c r="L245" s="2">
        <v>4321772</v>
      </c>
      <c r="M245" s="2">
        <v>28685</v>
      </c>
      <c r="N245" s="2">
        <v>508514</v>
      </c>
      <c r="O245" s="2">
        <v>239497.30000000002</v>
      </c>
      <c r="P245" s="2">
        <v>0</v>
      </c>
      <c r="Q245" s="2">
        <v>0</v>
      </c>
      <c r="R245" s="2">
        <v>0</v>
      </c>
      <c r="S245" s="2">
        <v>0</v>
      </c>
      <c r="T245" s="2" t="s">
        <v>4</v>
      </c>
      <c r="U245" s="2">
        <f t="shared" si="27"/>
        <v>8686368.3000000007</v>
      </c>
      <c r="V245" s="8">
        <f t="shared" si="23"/>
        <v>8.5805964547318752</v>
      </c>
      <c r="W245" s="2"/>
      <c r="X245" s="2">
        <v>84729484.75</v>
      </c>
      <c r="Y245" s="2">
        <v>101232686.39687392</v>
      </c>
      <c r="Z245" s="2">
        <v>16503201.646873921</v>
      </c>
      <c r="AA245" s="9">
        <v>1416073.1354289162</v>
      </c>
      <c r="AB245" s="2"/>
      <c r="AC245" s="112">
        <v>118.05704900568263</v>
      </c>
      <c r="AD245" s="8">
        <f t="shared" si="24"/>
        <v>117.80623186363115</v>
      </c>
      <c r="AE245" s="114">
        <f t="shared" si="25"/>
        <v>-0.25081714205147421</v>
      </c>
      <c r="AF245" s="2">
        <v>169.6</v>
      </c>
      <c r="AG245" s="2">
        <v>1</v>
      </c>
      <c r="AH245" s="115">
        <f t="shared" si="26"/>
        <v>117.80623186363115</v>
      </c>
      <c r="AI245" s="8"/>
      <c r="AJ245" s="8"/>
      <c r="AK245" s="107">
        <v>118.05704900568263</v>
      </c>
      <c r="AL245" s="108">
        <v>118.24292521069279</v>
      </c>
      <c r="AM245" s="108">
        <v>118.24292521069279</v>
      </c>
      <c r="AN245" s="108">
        <v>118.05704900568263</v>
      </c>
      <c r="AO245" s="108">
        <v>117.80588745276255</v>
      </c>
      <c r="AP245" s="108">
        <v>117.80623186363115</v>
      </c>
      <c r="AQ245" s="108">
        <v>117.80623186363115</v>
      </c>
      <c r="AR245" s="108"/>
      <c r="AS245" s="108"/>
      <c r="AT245" s="109">
        <f t="shared" si="28"/>
        <v>0</v>
      </c>
      <c r="AU245" s="108"/>
      <c r="AV245" s="93">
        <v>7.1028332039883209</v>
      </c>
      <c r="AW245" s="94">
        <v>6.84106051925811</v>
      </c>
      <c r="AX245" s="110">
        <f t="shared" si="29"/>
        <v>-0.26177268473021087</v>
      </c>
    </row>
    <row r="246" spans="1:50" ht="10" x14ac:dyDescent="0.2">
      <c r="A246" s="6">
        <v>237</v>
      </c>
      <c r="B246" s="5" t="s">
        <v>210</v>
      </c>
      <c r="C246" s="6">
        <v>0</v>
      </c>
      <c r="D246" s="10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9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f t="shared" si="27"/>
        <v>0</v>
      </c>
      <c r="V246" s="8">
        <f t="shared" si="23"/>
        <v>0</v>
      </c>
      <c r="W246" s="2"/>
      <c r="X246" s="2">
        <v>78488.55</v>
      </c>
      <c r="Y246" s="2">
        <v>98453</v>
      </c>
      <c r="Z246" s="2">
        <v>19964.449999999997</v>
      </c>
      <c r="AA246" s="9">
        <v>0</v>
      </c>
      <c r="AB246" s="2"/>
      <c r="AC246" s="112">
        <v>0</v>
      </c>
      <c r="AD246" s="8">
        <f t="shared" si="24"/>
        <v>0</v>
      </c>
      <c r="AE246" s="114">
        <f t="shared" si="25"/>
        <v>0</v>
      </c>
      <c r="AF246" s="2">
        <v>0</v>
      </c>
      <c r="AG246" s="2" t="s">
        <v>529</v>
      </c>
      <c r="AH246" s="115">
        <f t="shared" si="26"/>
        <v>0</v>
      </c>
      <c r="AI246" s="8"/>
      <c r="AJ246" s="8"/>
      <c r="AK246" s="107">
        <v>0</v>
      </c>
      <c r="AL246" s="108">
        <v>0</v>
      </c>
      <c r="AM246" s="108">
        <v>0</v>
      </c>
      <c r="AN246" s="108">
        <v>0</v>
      </c>
      <c r="AO246" s="108">
        <v>0</v>
      </c>
      <c r="AP246" s="108">
        <v>0</v>
      </c>
      <c r="AQ246" s="108">
        <v>0</v>
      </c>
      <c r="AR246" s="108"/>
      <c r="AS246" s="108"/>
      <c r="AT246" s="109">
        <f t="shared" si="28"/>
        <v>0</v>
      </c>
      <c r="AU246" s="108"/>
      <c r="AV246" s="93" t="s">
        <v>528</v>
      </c>
      <c r="AW246" s="94" t="s">
        <v>528</v>
      </c>
      <c r="AX246" s="110" t="str">
        <f t="shared" si="29"/>
        <v/>
      </c>
    </row>
    <row r="247" spans="1:50" ht="10" x14ac:dyDescent="0.2">
      <c r="A247" s="6">
        <v>238</v>
      </c>
      <c r="B247" s="5" t="s">
        <v>209</v>
      </c>
      <c r="C247" s="6">
        <v>1</v>
      </c>
      <c r="D247" s="10">
        <v>0</v>
      </c>
      <c r="E247" s="2">
        <v>26760</v>
      </c>
      <c r="F247" s="2">
        <v>0</v>
      </c>
      <c r="G247" s="2">
        <v>0</v>
      </c>
      <c r="H247" s="2">
        <v>0</v>
      </c>
      <c r="I247" s="2">
        <v>0</v>
      </c>
      <c r="J247" s="2">
        <v>47770</v>
      </c>
      <c r="K247" s="9">
        <v>0</v>
      </c>
      <c r="L247" s="2">
        <v>325575</v>
      </c>
      <c r="M247" s="2">
        <v>0</v>
      </c>
      <c r="N247" s="2">
        <v>0</v>
      </c>
      <c r="O247" s="2">
        <v>55525.680000000008</v>
      </c>
      <c r="P247" s="2">
        <v>0</v>
      </c>
      <c r="Q247" s="2">
        <v>0</v>
      </c>
      <c r="R247" s="2">
        <v>0</v>
      </c>
      <c r="S247" s="2">
        <v>300000</v>
      </c>
      <c r="T247" s="2" t="s">
        <v>4</v>
      </c>
      <c r="U247" s="2">
        <f t="shared" si="27"/>
        <v>755630.67999999993</v>
      </c>
      <c r="V247" s="8">
        <f t="shared" si="23"/>
        <v>7.0012652151780124</v>
      </c>
      <c r="W247" s="2"/>
      <c r="X247" s="2">
        <v>8036459.790000001</v>
      </c>
      <c r="Y247" s="2">
        <v>10792773.25992267</v>
      </c>
      <c r="Z247" s="2">
        <v>2756313.4699226692</v>
      </c>
      <c r="AA247" s="9">
        <v>192976.81619096192</v>
      </c>
      <c r="AB247" s="2"/>
      <c r="AC247" s="112">
        <v>142.09431293836997</v>
      </c>
      <c r="AD247" s="8">
        <f t="shared" si="24"/>
        <v>131.89634143284513</v>
      </c>
      <c r="AE247" s="114">
        <f t="shared" si="25"/>
        <v>-10.197971505524833</v>
      </c>
      <c r="AF247" s="2">
        <v>41.1</v>
      </c>
      <c r="AG247" s="2">
        <v>1</v>
      </c>
      <c r="AH247" s="115">
        <f t="shared" si="26"/>
        <v>131.89634143284513</v>
      </c>
      <c r="AI247" s="8"/>
      <c r="AJ247" s="8"/>
      <c r="AK247" s="107">
        <v>142.09431293836997</v>
      </c>
      <c r="AL247" s="108">
        <v>143.24934075697786</v>
      </c>
      <c r="AM247" s="108">
        <v>143.24934075697786</v>
      </c>
      <c r="AN247" s="108">
        <v>142.09431293836997</v>
      </c>
      <c r="AO247" s="108">
        <v>133.04393748241574</v>
      </c>
      <c r="AP247" s="108">
        <v>131.95912574113478</v>
      </c>
      <c r="AQ247" s="108">
        <v>131.89634143284513</v>
      </c>
      <c r="AR247" s="108"/>
      <c r="AS247" s="108"/>
      <c r="AT247" s="109">
        <f t="shared" si="28"/>
        <v>-6.2784308289650426E-2</v>
      </c>
      <c r="AU247" s="108"/>
      <c r="AV247" s="93">
        <v>12.748696771677565</v>
      </c>
      <c r="AW247" s="94">
        <v>4.522482253901897</v>
      </c>
      <c r="AX247" s="110">
        <f t="shared" si="29"/>
        <v>-8.2262145177756683</v>
      </c>
    </row>
    <row r="248" spans="1:50" ht="10" x14ac:dyDescent="0.2">
      <c r="A248" s="6">
        <v>239</v>
      </c>
      <c r="B248" s="5" t="s">
        <v>208</v>
      </c>
      <c r="C248" s="6">
        <v>1</v>
      </c>
      <c r="D248" s="10">
        <v>0</v>
      </c>
      <c r="E248" s="2">
        <v>298240</v>
      </c>
      <c r="F248" s="2">
        <v>0</v>
      </c>
      <c r="G248" s="2">
        <v>0</v>
      </c>
      <c r="H248" s="2">
        <v>0</v>
      </c>
      <c r="I248" s="2">
        <v>0</v>
      </c>
      <c r="J248" s="2">
        <v>1128178</v>
      </c>
      <c r="K248" s="9">
        <v>2940365</v>
      </c>
      <c r="L248" s="2">
        <v>11090553</v>
      </c>
      <c r="M248" s="2">
        <v>62280</v>
      </c>
      <c r="N248" s="2">
        <v>0</v>
      </c>
      <c r="O248" s="2">
        <v>602544.46000000008</v>
      </c>
      <c r="P248" s="2">
        <v>0</v>
      </c>
      <c r="Q248" s="2">
        <v>0</v>
      </c>
      <c r="R248" s="2">
        <v>0</v>
      </c>
      <c r="S248" s="2">
        <v>0</v>
      </c>
      <c r="T248" s="2" t="s">
        <v>4</v>
      </c>
      <c r="U248" s="2">
        <f t="shared" si="27"/>
        <v>16122160.460000001</v>
      </c>
      <c r="V248" s="8">
        <f t="shared" si="23"/>
        <v>11.145593250054398</v>
      </c>
      <c r="W248" s="2"/>
      <c r="X248" s="2">
        <v>104649211.54707</v>
      </c>
      <c r="Y248" s="2">
        <v>144650536.74842578</v>
      </c>
      <c r="Z248" s="2">
        <v>40001325.201355785</v>
      </c>
      <c r="AA248" s="9">
        <v>4458385.0015746197</v>
      </c>
      <c r="AB248" s="2"/>
      <c r="AC248" s="112">
        <v>135.58663076129693</v>
      </c>
      <c r="AD248" s="8">
        <f t="shared" si="24"/>
        <v>133.96388723272358</v>
      </c>
      <c r="AE248" s="114">
        <f t="shared" si="25"/>
        <v>-1.622743528573352</v>
      </c>
      <c r="AF248" s="2">
        <v>454.29000000000008</v>
      </c>
      <c r="AG248" s="2">
        <v>1</v>
      </c>
      <c r="AH248" s="115">
        <f t="shared" si="26"/>
        <v>133.96388723272358</v>
      </c>
      <c r="AI248" s="8"/>
      <c r="AJ248" s="8"/>
      <c r="AK248" s="107">
        <v>135.58663076129693</v>
      </c>
      <c r="AL248" s="108">
        <v>140.19868265592626</v>
      </c>
      <c r="AM248" s="108">
        <v>140.19868265592626</v>
      </c>
      <c r="AN248" s="108">
        <v>135.58663076129693</v>
      </c>
      <c r="AO248" s="108">
        <v>134.12887724445528</v>
      </c>
      <c r="AP248" s="108">
        <v>133.96388723272358</v>
      </c>
      <c r="AQ248" s="108">
        <v>133.96388723272358</v>
      </c>
      <c r="AR248" s="108"/>
      <c r="AS248" s="108"/>
      <c r="AT248" s="109">
        <f t="shared" si="28"/>
        <v>0</v>
      </c>
      <c r="AU248" s="108"/>
      <c r="AV248" s="93">
        <v>8.1449265003672231</v>
      </c>
      <c r="AW248" s="94">
        <v>6.6894264384520206</v>
      </c>
      <c r="AX248" s="110">
        <f t="shared" si="29"/>
        <v>-1.4555000619152025</v>
      </c>
    </row>
    <row r="249" spans="1:50" ht="10" x14ac:dyDescent="0.2">
      <c r="A249" s="6">
        <v>240</v>
      </c>
      <c r="B249" s="5" t="s">
        <v>207</v>
      </c>
      <c r="C249" s="6">
        <v>1</v>
      </c>
      <c r="D249" s="10">
        <v>0</v>
      </c>
      <c r="E249" s="2">
        <v>417317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9">
        <v>0</v>
      </c>
      <c r="L249" s="2">
        <v>48833</v>
      </c>
      <c r="M249" s="2">
        <v>0</v>
      </c>
      <c r="N249" s="2">
        <v>0</v>
      </c>
      <c r="O249" s="2">
        <v>1471.0500000000002</v>
      </c>
      <c r="P249" s="2">
        <v>0</v>
      </c>
      <c r="Q249" s="2">
        <v>0</v>
      </c>
      <c r="R249" s="2">
        <v>0</v>
      </c>
      <c r="S249" s="2">
        <v>0</v>
      </c>
      <c r="T249" s="2" t="s">
        <v>4</v>
      </c>
      <c r="U249" s="2">
        <f t="shared" si="27"/>
        <v>467621.05</v>
      </c>
      <c r="V249" s="8">
        <f t="shared" si="23"/>
        <v>10.794952811085437</v>
      </c>
      <c r="W249" s="2"/>
      <c r="X249" s="2">
        <v>2979879.4445200004</v>
      </c>
      <c r="Y249" s="2">
        <v>4331848.95</v>
      </c>
      <c r="Z249" s="2">
        <v>1351969.5054799998</v>
      </c>
      <c r="AA249" s="9">
        <v>145944.47013683114</v>
      </c>
      <c r="AB249" s="2"/>
      <c r="AC249" s="112">
        <v>165.83636343913179</v>
      </c>
      <c r="AD249" s="8">
        <f t="shared" si="24"/>
        <v>140.47227607012925</v>
      </c>
      <c r="AE249" s="114">
        <f t="shared" si="25"/>
        <v>-25.364087369002533</v>
      </c>
      <c r="AF249" s="2">
        <v>2</v>
      </c>
      <c r="AG249" s="2">
        <v>1</v>
      </c>
      <c r="AH249" s="115">
        <f t="shared" si="26"/>
        <v>140.47227607012925</v>
      </c>
      <c r="AI249" s="8"/>
      <c r="AJ249" s="8"/>
      <c r="AK249" s="107">
        <v>165.83636343913179</v>
      </c>
      <c r="AL249" s="108">
        <v>157.81261076691763</v>
      </c>
      <c r="AM249" s="108">
        <v>157.81261076691763</v>
      </c>
      <c r="AN249" s="108">
        <v>165.83636343913179</v>
      </c>
      <c r="AO249" s="108">
        <v>165.83636343913179</v>
      </c>
      <c r="AP249" s="108">
        <v>165.83636343913179</v>
      </c>
      <c r="AQ249" s="108">
        <v>140.47227607012925</v>
      </c>
      <c r="AR249" s="108"/>
      <c r="AS249" s="108"/>
      <c r="AT249" s="109">
        <f t="shared" si="28"/>
        <v>-25.364087369002533</v>
      </c>
      <c r="AU249" s="108"/>
      <c r="AV249" s="93">
        <v>25.944176655233207</v>
      </c>
      <c r="AW249" s="94">
        <v>5.7545129317428296</v>
      </c>
      <c r="AX249" s="110">
        <f t="shared" si="29"/>
        <v>-20.189663723490376</v>
      </c>
    </row>
    <row r="250" spans="1:50" ht="10" x14ac:dyDescent="0.2">
      <c r="A250" s="6">
        <v>241</v>
      </c>
      <c r="B250" s="5" t="s">
        <v>206</v>
      </c>
      <c r="C250" s="6">
        <v>0</v>
      </c>
      <c r="D250" s="10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9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f t="shared" si="27"/>
        <v>0</v>
      </c>
      <c r="V250" s="8">
        <f t="shared" si="23"/>
        <v>0</v>
      </c>
      <c r="W250" s="2"/>
      <c r="X250" s="2">
        <v>15697.710000000001</v>
      </c>
      <c r="Y250" s="2">
        <v>16446.349999999999</v>
      </c>
      <c r="Z250" s="2">
        <v>748.6399999999976</v>
      </c>
      <c r="AA250" s="9">
        <v>0</v>
      </c>
      <c r="AB250" s="2"/>
      <c r="AC250" s="112">
        <v>0</v>
      </c>
      <c r="AD250" s="8">
        <f t="shared" si="24"/>
        <v>0</v>
      </c>
      <c r="AE250" s="114">
        <f t="shared" si="25"/>
        <v>0</v>
      </c>
      <c r="AF250" s="2">
        <v>0</v>
      </c>
      <c r="AG250" s="2" t="s">
        <v>529</v>
      </c>
      <c r="AH250" s="115">
        <f t="shared" si="26"/>
        <v>0</v>
      </c>
      <c r="AI250" s="8"/>
      <c r="AJ250" s="8"/>
      <c r="AK250" s="107">
        <v>0</v>
      </c>
      <c r="AL250" s="108">
        <v>0</v>
      </c>
      <c r="AM250" s="108">
        <v>0</v>
      </c>
      <c r="AN250" s="108">
        <v>0</v>
      </c>
      <c r="AO250" s="108">
        <v>0</v>
      </c>
      <c r="AP250" s="108">
        <v>0</v>
      </c>
      <c r="AQ250" s="108">
        <v>0</v>
      </c>
      <c r="AR250" s="108"/>
      <c r="AS250" s="108"/>
      <c r="AT250" s="109">
        <f t="shared" si="28"/>
        <v>0</v>
      </c>
      <c r="AU250" s="108"/>
      <c r="AV250" s="93" t="s">
        <v>528</v>
      </c>
      <c r="AW250" s="94" t="s">
        <v>528</v>
      </c>
      <c r="AX250" s="110" t="str">
        <f t="shared" si="29"/>
        <v/>
      </c>
    </row>
    <row r="251" spans="1:50" ht="10" x14ac:dyDescent="0.2">
      <c r="A251" s="6">
        <v>242</v>
      </c>
      <c r="B251" s="5" t="s">
        <v>205</v>
      </c>
      <c r="C251" s="6">
        <v>1</v>
      </c>
      <c r="D251" s="10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252146</v>
      </c>
      <c r="K251" s="9">
        <v>0</v>
      </c>
      <c r="L251" s="2">
        <v>408230</v>
      </c>
      <c r="M251" s="2">
        <v>0</v>
      </c>
      <c r="N251" s="2">
        <v>13166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 t="s">
        <v>14</v>
      </c>
      <c r="U251" s="2">
        <f t="shared" si="27"/>
        <v>428604</v>
      </c>
      <c r="V251" s="8">
        <f t="shared" si="23"/>
        <v>6.5610966372363659</v>
      </c>
      <c r="W251" s="2"/>
      <c r="X251" s="2">
        <v>1535068</v>
      </c>
      <c r="Y251" s="2">
        <v>6532505.5199999996</v>
      </c>
      <c r="Z251" s="2">
        <v>4997437.5199999996</v>
      </c>
      <c r="AA251" s="9">
        <v>327886.70507270843</v>
      </c>
      <c r="AB251" s="2"/>
      <c r="AC251" s="112">
        <v>436.8743900408262</v>
      </c>
      <c r="AD251" s="8">
        <f t="shared" si="24"/>
        <v>404.19178921893302</v>
      </c>
      <c r="AE251" s="114">
        <f t="shared" si="25"/>
        <v>-32.682600821893175</v>
      </c>
      <c r="AF251" s="2">
        <v>0</v>
      </c>
      <c r="AG251" s="2">
        <v>1</v>
      </c>
      <c r="AH251" s="115">
        <f t="shared" si="26"/>
        <v>404.19178921893302</v>
      </c>
      <c r="AI251" s="8"/>
      <c r="AJ251" s="8"/>
      <c r="AK251" s="107">
        <v>436.8743900408262</v>
      </c>
      <c r="AL251" s="108">
        <v>475.12937415865713</v>
      </c>
      <c r="AM251" s="108">
        <v>475.12937415865713</v>
      </c>
      <c r="AN251" s="108">
        <v>436.8743900408262</v>
      </c>
      <c r="AO251" s="108">
        <v>425.55157165676053</v>
      </c>
      <c r="AP251" s="108">
        <v>404.19178921893302</v>
      </c>
      <c r="AQ251" s="108">
        <v>404.19178921893302</v>
      </c>
      <c r="AR251" s="108"/>
      <c r="AS251" s="108"/>
      <c r="AT251" s="109">
        <f t="shared" si="28"/>
        <v>0</v>
      </c>
      <c r="AU251" s="108"/>
      <c r="AV251" s="93">
        <v>13.053106417396645</v>
      </c>
      <c r="AW251" s="94">
        <v>3.58057110782359</v>
      </c>
      <c r="AX251" s="110">
        <f t="shared" si="29"/>
        <v>-9.472535309573054</v>
      </c>
    </row>
    <row r="252" spans="1:50" ht="10" x14ac:dyDescent="0.2">
      <c r="A252" s="6">
        <v>243</v>
      </c>
      <c r="B252" s="5" t="s">
        <v>204</v>
      </c>
      <c r="C252" s="6">
        <v>1</v>
      </c>
      <c r="D252" s="10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5606492</v>
      </c>
      <c r="K252" s="9">
        <v>4750000</v>
      </c>
      <c r="L252" s="2">
        <v>11450685</v>
      </c>
      <c r="M252" s="2">
        <v>2225</v>
      </c>
      <c r="N252" s="2">
        <v>0</v>
      </c>
      <c r="O252" s="2">
        <v>80631.670000000013</v>
      </c>
      <c r="P252" s="2">
        <v>0</v>
      </c>
      <c r="Q252" s="2">
        <v>0</v>
      </c>
      <c r="R252" s="2">
        <v>0</v>
      </c>
      <c r="S252" s="2">
        <v>0</v>
      </c>
      <c r="T252" s="2" t="s">
        <v>4</v>
      </c>
      <c r="U252" s="2">
        <f t="shared" si="27"/>
        <v>21890033.670000002</v>
      </c>
      <c r="V252" s="8">
        <f t="shared" si="23"/>
        <v>12.816290564837422</v>
      </c>
      <c r="W252" s="2"/>
      <c r="X252" s="2">
        <v>146803428.35284004</v>
      </c>
      <c r="Y252" s="2">
        <v>170798512.71519363</v>
      </c>
      <c r="Z252" s="2">
        <v>23995084.362353593</v>
      </c>
      <c r="AA252" s="9">
        <v>3075279.7331571029</v>
      </c>
      <c r="AB252" s="2"/>
      <c r="AC252" s="112">
        <v>115.12442910062416</v>
      </c>
      <c r="AD252" s="8">
        <f t="shared" si="24"/>
        <v>114.25021531439718</v>
      </c>
      <c r="AE252" s="114">
        <f t="shared" si="25"/>
        <v>-0.87421378622697432</v>
      </c>
      <c r="AF252" s="2">
        <v>66.73</v>
      </c>
      <c r="AG252" s="2">
        <v>1</v>
      </c>
      <c r="AH252" s="115">
        <f t="shared" si="26"/>
        <v>114.25021531439718</v>
      </c>
      <c r="AI252" s="8"/>
      <c r="AJ252" s="8"/>
      <c r="AK252" s="107">
        <v>115.12442910062416</v>
      </c>
      <c r="AL252" s="108">
        <v>117.79237794501152</v>
      </c>
      <c r="AM252" s="108">
        <v>117.79237794501152</v>
      </c>
      <c r="AN252" s="108">
        <v>115.12442910062416</v>
      </c>
      <c r="AO252" s="108">
        <v>114.23898557982488</v>
      </c>
      <c r="AP252" s="108">
        <v>114.25021531439718</v>
      </c>
      <c r="AQ252" s="108">
        <v>114.25021531439718</v>
      </c>
      <c r="AR252" s="108"/>
      <c r="AS252" s="108"/>
      <c r="AT252" s="109">
        <f t="shared" si="28"/>
        <v>0</v>
      </c>
      <c r="AU252" s="108"/>
      <c r="AV252" s="93">
        <v>6.0354276228984407</v>
      </c>
      <c r="AW252" s="94">
        <v>5.0385111623185255</v>
      </c>
      <c r="AX252" s="110">
        <f t="shared" si="29"/>
        <v>-0.99691646057991523</v>
      </c>
    </row>
    <row r="253" spans="1:50" ht="10" x14ac:dyDescent="0.2">
      <c r="A253" s="6">
        <v>244</v>
      </c>
      <c r="B253" s="5" t="s">
        <v>203</v>
      </c>
      <c r="C253" s="6">
        <v>1</v>
      </c>
      <c r="D253" s="10">
        <v>0</v>
      </c>
      <c r="E253" s="2">
        <v>77000</v>
      </c>
      <c r="F253" s="2">
        <v>0</v>
      </c>
      <c r="G253" s="2">
        <v>0</v>
      </c>
      <c r="H253" s="2">
        <v>0</v>
      </c>
      <c r="I253" s="2">
        <v>0</v>
      </c>
      <c r="J253" s="2">
        <v>2259000</v>
      </c>
      <c r="K253" s="9">
        <v>43000</v>
      </c>
      <c r="L253" s="2">
        <v>376200</v>
      </c>
      <c r="M253" s="2">
        <v>45588</v>
      </c>
      <c r="N253" s="2">
        <v>0</v>
      </c>
      <c r="O253" s="2">
        <v>412576.92238000006</v>
      </c>
      <c r="P253" s="2">
        <v>0</v>
      </c>
      <c r="Q253" s="2">
        <v>0</v>
      </c>
      <c r="R253" s="2">
        <v>0</v>
      </c>
      <c r="S253" s="2">
        <v>0</v>
      </c>
      <c r="T253" s="2" t="s">
        <v>14</v>
      </c>
      <c r="U253" s="2">
        <f t="shared" si="27"/>
        <v>2987644.9223799999</v>
      </c>
      <c r="V253" s="8">
        <f t="shared" si="23"/>
        <v>4.8388295516780993</v>
      </c>
      <c r="W253" s="2"/>
      <c r="X253" s="2">
        <v>47526055.611459993</v>
      </c>
      <c r="Y253" s="2">
        <v>61743132.104000002</v>
      </c>
      <c r="Z253" s="2">
        <v>14217076.492540009</v>
      </c>
      <c r="AA253" s="9">
        <v>687940.09870570619</v>
      </c>
      <c r="AB253" s="2"/>
      <c r="AC253" s="112">
        <v>129.97873840854766</v>
      </c>
      <c r="AD253" s="8">
        <f t="shared" si="24"/>
        <v>128.46677726516822</v>
      </c>
      <c r="AE253" s="114">
        <f t="shared" si="25"/>
        <v>-1.5119611433794375</v>
      </c>
      <c r="AF253" s="2">
        <v>376.81999999999994</v>
      </c>
      <c r="AG253" s="2">
        <v>1</v>
      </c>
      <c r="AH253" s="115">
        <f t="shared" si="26"/>
        <v>128.46677726516822</v>
      </c>
      <c r="AI253" s="8"/>
      <c r="AJ253" s="8"/>
      <c r="AK253" s="107">
        <v>129.97873840854766</v>
      </c>
      <c r="AL253" s="108">
        <v>129.93880719545393</v>
      </c>
      <c r="AM253" s="108">
        <v>129.93880719545393</v>
      </c>
      <c r="AN253" s="108">
        <v>129.97873840854766</v>
      </c>
      <c r="AO253" s="108">
        <v>129.97873840854766</v>
      </c>
      <c r="AP253" s="108">
        <v>128.46677726516822</v>
      </c>
      <c r="AQ253" s="108">
        <v>128.46677726516822</v>
      </c>
      <c r="AR253" s="108"/>
      <c r="AS253" s="108"/>
      <c r="AT253" s="109">
        <f t="shared" si="28"/>
        <v>0</v>
      </c>
      <c r="AU253" s="108"/>
      <c r="AV253" s="93">
        <v>6.1523267003519049</v>
      </c>
      <c r="AW253" s="94">
        <v>4.9708941119511287</v>
      </c>
      <c r="AX253" s="110">
        <f t="shared" si="29"/>
        <v>-1.1814325884007761</v>
      </c>
    </row>
    <row r="254" spans="1:50" ht="10" x14ac:dyDescent="0.2">
      <c r="A254" s="6">
        <v>245</v>
      </c>
      <c r="B254" s="5" t="s">
        <v>202</v>
      </c>
      <c r="C254" s="6">
        <v>0</v>
      </c>
      <c r="D254" s="10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9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f t="shared" si="27"/>
        <v>0</v>
      </c>
      <c r="V254" s="8">
        <f t="shared" si="23"/>
        <v>0</v>
      </c>
      <c r="W254" s="2"/>
      <c r="X254" s="2">
        <v>0</v>
      </c>
      <c r="Y254" s="2">
        <v>0</v>
      </c>
      <c r="Z254" s="2">
        <v>0</v>
      </c>
      <c r="AA254" s="9">
        <v>0</v>
      </c>
      <c r="AB254" s="2"/>
      <c r="AC254" s="112">
        <v>0</v>
      </c>
      <c r="AD254" s="8">
        <f t="shared" si="24"/>
        <v>0</v>
      </c>
      <c r="AE254" s="114">
        <f t="shared" si="25"/>
        <v>0</v>
      </c>
      <c r="AF254" s="2">
        <v>0</v>
      </c>
      <c r="AG254" s="2" t="s">
        <v>529</v>
      </c>
      <c r="AH254" s="115">
        <f t="shared" si="26"/>
        <v>0</v>
      </c>
      <c r="AI254" s="8"/>
      <c r="AJ254" s="8"/>
      <c r="AK254" s="107">
        <v>0</v>
      </c>
      <c r="AL254" s="108">
        <v>0</v>
      </c>
      <c r="AM254" s="108">
        <v>0</v>
      </c>
      <c r="AN254" s="108">
        <v>0</v>
      </c>
      <c r="AO254" s="108">
        <v>0</v>
      </c>
      <c r="AP254" s="108">
        <v>0</v>
      </c>
      <c r="AQ254" s="108">
        <v>0</v>
      </c>
      <c r="AR254" s="108"/>
      <c r="AS254" s="108"/>
      <c r="AT254" s="109">
        <f t="shared" si="28"/>
        <v>0</v>
      </c>
      <c r="AU254" s="108"/>
      <c r="AV254" s="93" t="s">
        <v>528</v>
      </c>
      <c r="AW254" s="94" t="s">
        <v>528</v>
      </c>
      <c r="AX254" s="110" t="str">
        <f t="shared" si="29"/>
        <v/>
      </c>
    </row>
    <row r="255" spans="1:50" ht="10" x14ac:dyDescent="0.2">
      <c r="A255" s="6">
        <v>246</v>
      </c>
      <c r="B255" s="5" t="s">
        <v>201</v>
      </c>
      <c r="C255" s="6">
        <v>1</v>
      </c>
      <c r="D255" s="10">
        <v>0</v>
      </c>
      <c r="E255" s="2">
        <v>0</v>
      </c>
      <c r="F255" s="2">
        <v>0</v>
      </c>
      <c r="G255" s="2">
        <v>0</v>
      </c>
      <c r="H255" s="2">
        <v>0</v>
      </c>
      <c r="I255" s="2">
        <v>44000</v>
      </c>
      <c r="J255" s="2">
        <v>3112859</v>
      </c>
      <c r="K255" s="9">
        <v>1362000</v>
      </c>
      <c r="L255" s="2">
        <v>1957931</v>
      </c>
      <c r="M255" s="2">
        <v>3072</v>
      </c>
      <c r="N255" s="2">
        <v>0</v>
      </c>
      <c r="O255" s="2">
        <v>2298.4500000000003</v>
      </c>
      <c r="P255" s="2">
        <v>0</v>
      </c>
      <c r="Q255" s="2">
        <v>0</v>
      </c>
      <c r="R255" s="2">
        <v>0</v>
      </c>
      <c r="S255" s="2">
        <v>0</v>
      </c>
      <c r="T255" s="2" t="s">
        <v>4</v>
      </c>
      <c r="U255" s="2">
        <f t="shared" si="27"/>
        <v>6482160.4500000002</v>
      </c>
      <c r="V255" s="8">
        <f t="shared" si="23"/>
        <v>10.470134794054269</v>
      </c>
      <c r="W255" s="2"/>
      <c r="X255" s="2">
        <v>43201150.09262</v>
      </c>
      <c r="Y255" s="2">
        <v>61910955.088</v>
      </c>
      <c r="Z255" s="2">
        <v>18709804.995379999</v>
      </c>
      <c r="AA255" s="9">
        <v>1958941.8027209851</v>
      </c>
      <c r="AB255" s="2"/>
      <c r="AC255" s="112">
        <v>139.13717410398155</v>
      </c>
      <c r="AD255" s="8">
        <f t="shared" si="24"/>
        <v>138.77411401489644</v>
      </c>
      <c r="AE255" s="114">
        <f t="shared" si="25"/>
        <v>-0.36306008908510989</v>
      </c>
      <c r="AF255" s="2">
        <v>3</v>
      </c>
      <c r="AG255" s="2">
        <v>1</v>
      </c>
      <c r="AH255" s="115">
        <f t="shared" si="26"/>
        <v>138.77411401489644</v>
      </c>
      <c r="AI255" s="8"/>
      <c r="AJ255" s="8"/>
      <c r="AK255" s="107">
        <v>139.13717410398155</v>
      </c>
      <c r="AL255" s="108">
        <v>143.58884114658238</v>
      </c>
      <c r="AM255" s="108">
        <v>143.58884114658238</v>
      </c>
      <c r="AN255" s="108">
        <v>139.13717410398155</v>
      </c>
      <c r="AO255" s="108">
        <v>138.73438185410328</v>
      </c>
      <c r="AP255" s="108">
        <v>138.77411401489644</v>
      </c>
      <c r="AQ255" s="108">
        <v>138.77411401489644</v>
      </c>
      <c r="AR255" s="108"/>
      <c r="AS255" s="108"/>
      <c r="AT255" s="109">
        <f t="shared" si="28"/>
        <v>0</v>
      </c>
      <c r="AU255" s="108"/>
      <c r="AV255" s="93">
        <v>2.1931648489570224</v>
      </c>
      <c r="AW255" s="94">
        <v>1.9670082637169413</v>
      </c>
      <c r="AX255" s="110">
        <f t="shared" si="29"/>
        <v>-0.22615658524008109</v>
      </c>
    </row>
    <row r="256" spans="1:50" ht="10" x14ac:dyDescent="0.2">
      <c r="A256" s="6">
        <v>247</v>
      </c>
      <c r="B256" s="5" t="s">
        <v>200</v>
      </c>
      <c r="C256" s="6">
        <v>0</v>
      </c>
      <c r="D256" s="10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9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f t="shared" si="27"/>
        <v>0</v>
      </c>
      <c r="V256" s="8">
        <f t="shared" si="23"/>
        <v>0</v>
      </c>
      <c r="W256" s="2"/>
      <c r="X256" s="2">
        <v>0</v>
      </c>
      <c r="Y256" s="2">
        <v>1364193</v>
      </c>
      <c r="Z256" s="2">
        <v>1364193</v>
      </c>
      <c r="AA256" s="9">
        <v>0</v>
      </c>
      <c r="AB256" s="2"/>
      <c r="AC256" s="112">
        <v>0</v>
      </c>
      <c r="AD256" s="8">
        <f t="shared" si="24"/>
        <v>0</v>
      </c>
      <c r="AE256" s="114">
        <f t="shared" si="25"/>
        <v>0</v>
      </c>
      <c r="AF256" s="2">
        <v>0</v>
      </c>
      <c r="AG256" s="2" t="s">
        <v>529</v>
      </c>
      <c r="AH256" s="115">
        <f t="shared" si="26"/>
        <v>0</v>
      </c>
      <c r="AI256" s="8"/>
      <c r="AJ256" s="8"/>
      <c r="AK256" s="107">
        <v>0</v>
      </c>
      <c r="AL256" s="108">
        <v>0</v>
      </c>
      <c r="AM256" s="108">
        <v>0</v>
      </c>
      <c r="AN256" s="108">
        <v>0</v>
      </c>
      <c r="AO256" s="108">
        <v>0</v>
      </c>
      <c r="AP256" s="108">
        <v>0</v>
      </c>
      <c r="AQ256" s="108">
        <v>0</v>
      </c>
      <c r="AR256" s="108"/>
      <c r="AS256" s="108"/>
      <c r="AT256" s="109">
        <f t="shared" si="28"/>
        <v>0</v>
      </c>
      <c r="AU256" s="108"/>
      <c r="AV256" s="93" t="s">
        <v>528</v>
      </c>
      <c r="AW256" s="94" t="s">
        <v>528</v>
      </c>
      <c r="AX256" s="110" t="str">
        <f t="shared" si="29"/>
        <v/>
      </c>
    </row>
    <row r="257" spans="1:50" ht="10" x14ac:dyDescent="0.2">
      <c r="A257" s="6">
        <v>248</v>
      </c>
      <c r="B257" s="5" t="s">
        <v>199</v>
      </c>
      <c r="C257" s="6">
        <v>1</v>
      </c>
      <c r="D257" s="10">
        <v>0</v>
      </c>
      <c r="E257" s="2">
        <v>6145781</v>
      </c>
      <c r="F257" s="2">
        <v>0</v>
      </c>
      <c r="G257" s="2">
        <v>0</v>
      </c>
      <c r="H257" s="2">
        <v>0</v>
      </c>
      <c r="I257" s="2">
        <v>0</v>
      </c>
      <c r="J257" s="2">
        <v>5300373</v>
      </c>
      <c r="K257" s="9">
        <v>4097187</v>
      </c>
      <c r="L257" s="2">
        <v>2927611</v>
      </c>
      <c r="M257" s="2">
        <v>1307</v>
      </c>
      <c r="N257" s="2">
        <v>0</v>
      </c>
      <c r="O257" s="2">
        <v>693323.6100000001</v>
      </c>
      <c r="P257" s="2">
        <v>0</v>
      </c>
      <c r="Q257" s="2">
        <v>0</v>
      </c>
      <c r="R257" s="2">
        <v>0</v>
      </c>
      <c r="S257" s="2">
        <v>0</v>
      </c>
      <c r="T257" s="2" t="s">
        <v>14</v>
      </c>
      <c r="U257" s="2">
        <f t="shared" si="27"/>
        <v>17409016.009999998</v>
      </c>
      <c r="V257" s="8">
        <f t="shared" si="23"/>
        <v>12.899678471401241</v>
      </c>
      <c r="W257" s="2"/>
      <c r="X257" s="2">
        <v>125462677.79059999</v>
      </c>
      <c r="Y257" s="2">
        <v>134956976.24243906</v>
      </c>
      <c r="Z257" s="2">
        <v>9494298.4518390745</v>
      </c>
      <c r="AA257" s="9">
        <v>1224733.9734024664</v>
      </c>
      <c r="AB257" s="2"/>
      <c r="AC257" s="112">
        <v>105.3323149278889</v>
      </c>
      <c r="AD257" s="8">
        <f t="shared" si="24"/>
        <v>106.59125456595045</v>
      </c>
      <c r="AE257" s="114">
        <f t="shared" si="25"/>
        <v>1.2589396380615483</v>
      </c>
      <c r="AF257" s="2">
        <v>587.53999999999985</v>
      </c>
      <c r="AG257" s="2">
        <v>1</v>
      </c>
      <c r="AH257" s="115">
        <f t="shared" si="26"/>
        <v>106.59125456595045</v>
      </c>
      <c r="AI257" s="8"/>
      <c r="AJ257" s="8"/>
      <c r="AK257" s="107">
        <v>105.3323149278889</v>
      </c>
      <c r="AL257" s="108">
        <v>105.74357546119622</v>
      </c>
      <c r="AM257" s="108">
        <v>105.74357546119622</v>
      </c>
      <c r="AN257" s="108">
        <v>105.3323149278889</v>
      </c>
      <c r="AO257" s="108">
        <v>105.64205441920471</v>
      </c>
      <c r="AP257" s="108">
        <v>105.66856269116221</v>
      </c>
      <c r="AQ257" s="108">
        <v>106.59125456595045</v>
      </c>
      <c r="AR257" s="108"/>
      <c r="AS257" s="108"/>
      <c r="AT257" s="109">
        <f t="shared" si="28"/>
        <v>0.92269187478824222</v>
      </c>
      <c r="AU257" s="108"/>
      <c r="AV257" s="93">
        <v>5.0697310318241096</v>
      </c>
      <c r="AW257" s="94">
        <v>5.4748121365937186</v>
      </c>
      <c r="AX257" s="110">
        <f t="shared" si="29"/>
        <v>0.40508110476960901</v>
      </c>
    </row>
    <row r="258" spans="1:50" ht="10" x14ac:dyDescent="0.2">
      <c r="A258" s="6">
        <v>249</v>
      </c>
      <c r="B258" s="5" t="s">
        <v>198</v>
      </c>
      <c r="C258" s="6">
        <v>1</v>
      </c>
      <c r="D258" s="10">
        <v>0</v>
      </c>
      <c r="E258" s="2">
        <v>8000</v>
      </c>
      <c r="F258" s="2">
        <v>0</v>
      </c>
      <c r="G258" s="2">
        <v>0</v>
      </c>
      <c r="H258" s="2">
        <v>0</v>
      </c>
      <c r="I258" s="2">
        <v>0</v>
      </c>
      <c r="J258" s="2">
        <v>238000</v>
      </c>
      <c r="K258" s="9">
        <v>0</v>
      </c>
      <c r="L258" s="2">
        <v>0</v>
      </c>
      <c r="M258" s="2">
        <v>0</v>
      </c>
      <c r="N258" s="2">
        <v>35984</v>
      </c>
      <c r="O258" s="2">
        <v>3081.82</v>
      </c>
      <c r="P258" s="2">
        <v>0</v>
      </c>
      <c r="Q258" s="2">
        <v>0</v>
      </c>
      <c r="R258" s="2">
        <v>0</v>
      </c>
      <c r="S258" s="2">
        <v>0</v>
      </c>
      <c r="T258" s="2" t="s">
        <v>14</v>
      </c>
      <c r="U258" s="2">
        <f t="shared" si="27"/>
        <v>285065.82</v>
      </c>
      <c r="V258" s="8">
        <f t="shared" si="23"/>
        <v>6.3372717608345663</v>
      </c>
      <c r="W258" s="2"/>
      <c r="X258" s="2">
        <v>1633317.1499999997</v>
      </c>
      <c r="Y258" s="2">
        <v>4498242</v>
      </c>
      <c r="Z258" s="2">
        <v>2864924.8500000006</v>
      </c>
      <c r="AA258" s="9">
        <v>181558.0734881821</v>
      </c>
      <c r="AB258" s="2"/>
      <c r="AC258" s="112">
        <v>320.72404320795943</v>
      </c>
      <c r="AD258" s="8">
        <f t="shared" si="24"/>
        <v>264.28938963334946</v>
      </c>
      <c r="AE258" s="114">
        <f t="shared" si="25"/>
        <v>-56.434653574609968</v>
      </c>
      <c r="AF258" s="2">
        <v>1</v>
      </c>
      <c r="AG258" s="2">
        <v>1</v>
      </c>
      <c r="AH258" s="115">
        <f t="shared" si="26"/>
        <v>264.28938963334946</v>
      </c>
      <c r="AI258" s="8"/>
      <c r="AJ258" s="8"/>
      <c r="AK258" s="107">
        <v>320.72404320795943</v>
      </c>
      <c r="AL258" s="108">
        <v>321.23959298122804</v>
      </c>
      <c r="AM258" s="108">
        <v>321.23959298122804</v>
      </c>
      <c r="AN258" s="108">
        <v>320.72404320795943</v>
      </c>
      <c r="AO258" s="108">
        <v>259.05688656875327</v>
      </c>
      <c r="AP258" s="108">
        <v>264.28938963334946</v>
      </c>
      <c r="AQ258" s="108">
        <v>264.28938963334946</v>
      </c>
      <c r="AR258" s="108"/>
      <c r="AS258" s="108"/>
      <c r="AT258" s="109">
        <f t="shared" si="28"/>
        <v>0</v>
      </c>
      <c r="AU258" s="108"/>
      <c r="AV258" s="93">
        <v>26.196318181301205</v>
      </c>
      <c r="AW258" s="94">
        <v>4.5960977848817235</v>
      </c>
      <c r="AX258" s="110">
        <f t="shared" si="29"/>
        <v>-21.600220396419481</v>
      </c>
    </row>
    <row r="259" spans="1:50" ht="10" x14ac:dyDescent="0.2">
      <c r="A259" s="6">
        <v>250</v>
      </c>
      <c r="B259" s="5" t="s">
        <v>197</v>
      </c>
      <c r="C259" s="6">
        <v>1</v>
      </c>
      <c r="D259" s="10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103368</v>
      </c>
      <c r="K259" s="9">
        <v>81000</v>
      </c>
      <c r="L259" s="2">
        <v>185654</v>
      </c>
      <c r="M259" s="2">
        <v>0</v>
      </c>
      <c r="N259" s="2">
        <v>0</v>
      </c>
      <c r="O259" s="2">
        <v>1551.4800000000002</v>
      </c>
      <c r="P259" s="2">
        <v>0</v>
      </c>
      <c r="Q259" s="2">
        <v>0</v>
      </c>
      <c r="R259" s="2">
        <v>0</v>
      </c>
      <c r="S259" s="2">
        <v>0</v>
      </c>
      <c r="T259" s="2" t="s">
        <v>14</v>
      </c>
      <c r="U259" s="2">
        <f t="shared" si="27"/>
        <v>260181.08</v>
      </c>
      <c r="V259" s="8">
        <f t="shared" si="23"/>
        <v>3.4537673385887508</v>
      </c>
      <c r="W259" s="2"/>
      <c r="X259" s="2">
        <v>6070731.0099999998</v>
      </c>
      <c r="Y259" s="2">
        <v>7533254.4000000004</v>
      </c>
      <c r="Z259" s="2">
        <v>1462523.3900000006</v>
      </c>
      <c r="AA259" s="9">
        <v>50512.155163040996</v>
      </c>
      <c r="AB259" s="2"/>
      <c r="AC259" s="112">
        <v>140.77056564168828</v>
      </c>
      <c r="AD259" s="8">
        <f t="shared" si="24"/>
        <v>123.25932795426162</v>
      </c>
      <c r="AE259" s="114">
        <f t="shared" si="25"/>
        <v>-17.511237687426657</v>
      </c>
      <c r="AF259" s="2">
        <v>1</v>
      </c>
      <c r="AG259" s="2">
        <v>1</v>
      </c>
      <c r="AH259" s="115">
        <f t="shared" si="26"/>
        <v>123.25932795426162</v>
      </c>
      <c r="AI259" s="8"/>
      <c r="AJ259" s="8"/>
      <c r="AK259" s="107">
        <v>140.77056564168828</v>
      </c>
      <c r="AL259" s="108">
        <v>127.12010618047233</v>
      </c>
      <c r="AM259" s="108">
        <v>127.12010618047233</v>
      </c>
      <c r="AN259" s="108">
        <v>140.77056564168828</v>
      </c>
      <c r="AO259" s="108">
        <v>123.25932154865711</v>
      </c>
      <c r="AP259" s="108">
        <v>123.25932795426162</v>
      </c>
      <c r="AQ259" s="108">
        <v>123.25932795426162</v>
      </c>
      <c r="AR259" s="108"/>
      <c r="AS259" s="108"/>
      <c r="AT259" s="109">
        <f t="shared" si="28"/>
        <v>0</v>
      </c>
      <c r="AU259" s="108"/>
      <c r="AV259" s="93">
        <v>15.68618550154123</v>
      </c>
      <c r="AW259" s="94">
        <v>0.91200042008409676</v>
      </c>
      <c r="AX259" s="110">
        <f t="shared" si="29"/>
        <v>-14.774185081457134</v>
      </c>
    </row>
    <row r="260" spans="1:50" ht="10" x14ac:dyDescent="0.2">
      <c r="A260" s="6">
        <v>251</v>
      </c>
      <c r="B260" s="5" t="s">
        <v>196</v>
      </c>
      <c r="C260" s="6">
        <v>1</v>
      </c>
      <c r="D260" s="10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1281958</v>
      </c>
      <c r="K260" s="9">
        <v>603031</v>
      </c>
      <c r="L260" s="2">
        <v>1678927</v>
      </c>
      <c r="M260" s="2">
        <v>16645</v>
      </c>
      <c r="N260" s="2">
        <v>1894</v>
      </c>
      <c r="O260" s="2">
        <v>133866.74000000002</v>
      </c>
      <c r="P260" s="2">
        <v>0</v>
      </c>
      <c r="Q260" s="2">
        <v>0</v>
      </c>
      <c r="R260" s="2">
        <v>0</v>
      </c>
      <c r="S260" s="2">
        <v>0</v>
      </c>
      <c r="T260" s="2" t="s">
        <v>4</v>
      </c>
      <c r="U260" s="2">
        <f t="shared" si="27"/>
        <v>3716321.74</v>
      </c>
      <c r="V260" s="8">
        <f t="shared" si="23"/>
        <v>9.7095936102929414</v>
      </c>
      <c r="W260" s="2"/>
      <c r="X260" s="2">
        <v>31695075.426849995</v>
      </c>
      <c r="Y260" s="2">
        <v>38274740.315190986</v>
      </c>
      <c r="Z260" s="2">
        <v>6579664.888340991</v>
      </c>
      <c r="AA260" s="9">
        <v>638858.72157704516</v>
      </c>
      <c r="AB260" s="2"/>
      <c r="AC260" s="112">
        <v>121.151169971782</v>
      </c>
      <c r="AD260" s="8">
        <f t="shared" si="24"/>
        <v>118.74362526908922</v>
      </c>
      <c r="AE260" s="114">
        <f t="shared" si="25"/>
        <v>-2.4075447026927748</v>
      </c>
      <c r="AF260" s="2">
        <v>105.71999999999998</v>
      </c>
      <c r="AG260" s="2">
        <v>1</v>
      </c>
      <c r="AH260" s="115">
        <f t="shared" si="26"/>
        <v>118.74362526908922</v>
      </c>
      <c r="AI260" s="8"/>
      <c r="AJ260" s="8"/>
      <c r="AK260" s="107">
        <v>121.151169971782</v>
      </c>
      <c r="AL260" s="108">
        <v>121.37378745287452</v>
      </c>
      <c r="AM260" s="108">
        <v>121.37378745287452</v>
      </c>
      <c r="AN260" s="108">
        <v>121.151169971782</v>
      </c>
      <c r="AO260" s="108">
        <v>118.74273676001401</v>
      </c>
      <c r="AP260" s="108">
        <v>118.74291756123789</v>
      </c>
      <c r="AQ260" s="108">
        <v>118.74362526908922</v>
      </c>
      <c r="AR260" s="108"/>
      <c r="AS260" s="108"/>
      <c r="AT260" s="109">
        <f t="shared" si="28"/>
        <v>7.0770785133333902E-4</v>
      </c>
      <c r="AU260" s="108"/>
      <c r="AV260" s="93">
        <v>6.9448472039290428</v>
      </c>
      <c r="AW260" s="94">
        <v>4.6646892364797781</v>
      </c>
      <c r="AX260" s="110">
        <f t="shared" si="29"/>
        <v>-2.2801579674492647</v>
      </c>
    </row>
    <row r="261" spans="1:50" ht="10" x14ac:dyDescent="0.2">
      <c r="A261" s="6">
        <v>252</v>
      </c>
      <c r="B261" s="5" t="s">
        <v>195</v>
      </c>
      <c r="C261" s="6">
        <v>1</v>
      </c>
      <c r="D261" s="10">
        <v>0</v>
      </c>
      <c r="E261" s="2">
        <v>86504</v>
      </c>
      <c r="F261" s="2">
        <v>0</v>
      </c>
      <c r="G261" s="2">
        <v>0</v>
      </c>
      <c r="H261" s="2">
        <v>0</v>
      </c>
      <c r="I261" s="2">
        <v>0</v>
      </c>
      <c r="J261" s="2">
        <v>964946</v>
      </c>
      <c r="K261" s="9">
        <v>628653</v>
      </c>
      <c r="L261" s="2">
        <v>501733</v>
      </c>
      <c r="M261" s="2">
        <v>6219</v>
      </c>
      <c r="N261" s="2">
        <v>80888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 t="s">
        <v>4</v>
      </c>
      <c r="U261" s="2">
        <f t="shared" si="27"/>
        <v>2268943</v>
      </c>
      <c r="V261" s="8">
        <f t="shared" si="23"/>
        <v>12.941181167684334</v>
      </c>
      <c r="W261" s="2"/>
      <c r="X261" s="2">
        <v>7658338.1696900008</v>
      </c>
      <c r="Y261" s="2">
        <v>17532735</v>
      </c>
      <c r="Z261" s="2">
        <v>9874396.8303099982</v>
      </c>
      <c r="AA261" s="9">
        <v>1277863.5830264965</v>
      </c>
      <c r="AB261" s="2"/>
      <c r="AC261" s="112">
        <v>247.46745063731774</v>
      </c>
      <c r="AD261" s="8">
        <f t="shared" si="24"/>
        <v>212.25063527889995</v>
      </c>
      <c r="AE261" s="114">
        <f t="shared" si="25"/>
        <v>-35.21681535841779</v>
      </c>
      <c r="AF261" s="2">
        <v>0</v>
      </c>
      <c r="AG261" s="2">
        <v>1</v>
      </c>
      <c r="AH261" s="115">
        <f t="shared" si="26"/>
        <v>212.25063527889995</v>
      </c>
      <c r="AI261" s="8"/>
      <c r="AJ261" s="8"/>
      <c r="AK261" s="107">
        <v>247.46745063731774</v>
      </c>
      <c r="AL261" s="108">
        <v>246.27289892761169</v>
      </c>
      <c r="AM261" s="108">
        <v>246.27289892761169</v>
      </c>
      <c r="AN261" s="108">
        <v>247.46745063731774</v>
      </c>
      <c r="AO261" s="108">
        <v>212.25063527889995</v>
      </c>
      <c r="AP261" s="108">
        <v>212.25063527889995</v>
      </c>
      <c r="AQ261" s="108">
        <v>212.25063527889995</v>
      </c>
      <c r="AR261" s="108"/>
      <c r="AS261" s="108"/>
      <c r="AT261" s="109">
        <f t="shared" si="28"/>
        <v>0</v>
      </c>
      <c r="AU261" s="108"/>
      <c r="AV261" s="93">
        <v>9.430232233099801</v>
      </c>
      <c r="AW261" s="94">
        <v>-4.1234957037293043</v>
      </c>
      <c r="AX261" s="110">
        <f t="shared" si="29"/>
        <v>-13.553727936829105</v>
      </c>
    </row>
    <row r="262" spans="1:50" ht="10" x14ac:dyDescent="0.2">
      <c r="A262" s="6">
        <v>253</v>
      </c>
      <c r="B262" s="5" t="s">
        <v>194</v>
      </c>
      <c r="C262" s="6">
        <v>1</v>
      </c>
      <c r="D262" s="10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9">
        <v>0</v>
      </c>
      <c r="L262" s="2">
        <v>87161</v>
      </c>
      <c r="M262" s="2">
        <v>0</v>
      </c>
      <c r="N262" s="2">
        <v>11964</v>
      </c>
      <c r="O262" s="2">
        <v>2921.03</v>
      </c>
      <c r="P262" s="2">
        <v>0</v>
      </c>
      <c r="Q262" s="2">
        <v>0</v>
      </c>
      <c r="R262" s="2">
        <v>0</v>
      </c>
      <c r="S262" s="2">
        <v>0</v>
      </c>
      <c r="T262" s="2" t="s">
        <v>14</v>
      </c>
      <c r="U262" s="2">
        <f t="shared" si="27"/>
        <v>49749.43</v>
      </c>
      <c r="V262" s="8">
        <f t="shared" si="23"/>
        <v>2.3211124391240463</v>
      </c>
      <c r="W262" s="2"/>
      <c r="X262" s="2">
        <v>687426.26</v>
      </c>
      <c r="Y262" s="2">
        <v>2143344.25</v>
      </c>
      <c r="Z262" s="2">
        <v>1455917.99</v>
      </c>
      <c r="AA262" s="9">
        <v>33793.493569334787</v>
      </c>
      <c r="AB262" s="2"/>
      <c r="AC262" s="112">
        <v>350.02441038393192</v>
      </c>
      <c r="AD262" s="8">
        <f t="shared" si="24"/>
        <v>306.87666142266153</v>
      </c>
      <c r="AE262" s="114">
        <f t="shared" si="25"/>
        <v>-43.147748961270395</v>
      </c>
      <c r="AF262" s="2">
        <v>1</v>
      </c>
      <c r="AG262" s="2">
        <v>1</v>
      </c>
      <c r="AH262" s="115">
        <f t="shared" si="26"/>
        <v>306.87666142266153</v>
      </c>
      <c r="AI262" s="8"/>
      <c r="AJ262" s="8"/>
      <c r="AK262" s="107">
        <v>350.02441038393192</v>
      </c>
      <c r="AL262" s="108">
        <v>287.48810400929557</v>
      </c>
      <c r="AM262" s="108">
        <v>287.48810400929557</v>
      </c>
      <c r="AN262" s="108">
        <v>350.02441038393192</v>
      </c>
      <c r="AO262" s="108">
        <v>350.02441038393192</v>
      </c>
      <c r="AP262" s="108">
        <v>307.29582174171753</v>
      </c>
      <c r="AQ262" s="108">
        <v>306.87666142266153</v>
      </c>
      <c r="AR262" s="108"/>
      <c r="AS262" s="108"/>
      <c r="AT262" s="109">
        <f t="shared" si="28"/>
        <v>-0.41916031905600448</v>
      </c>
      <c r="AU262" s="108"/>
      <c r="AV262" s="93">
        <v>18.391154944438195</v>
      </c>
      <c r="AW262" s="94">
        <v>3.9894896277007201</v>
      </c>
      <c r="AX262" s="110">
        <f t="shared" si="29"/>
        <v>-14.401665316737475</v>
      </c>
    </row>
    <row r="263" spans="1:50" ht="10" x14ac:dyDescent="0.2">
      <c r="A263" s="6">
        <v>254</v>
      </c>
      <c r="B263" s="5" t="s">
        <v>193</v>
      </c>
      <c r="C263" s="6">
        <v>0</v>
      </c>
      <c r="D263" s="10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9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f t="shared" si="27"/>
        <v>0</v>
      </c>
      <c r="V263" s="8">
        <f t="shared" si="23"/>
        <v>0</v>
      </c>
      <c r="W263" s="2"/>
      <c r="X263" s="2">
        <v>145589.63310000001</v>
      </c>
      <c r="Y263" s="2">
        <v>151310.25</v>
      </c>
      <c r="Z263" s="2">
        <v>5720.6168999999936</v>
      </c>
      <c r="AA263" s="9">
        <v>0</v>
      </c>
      <c r="AB263" s="2"/>
      <c r="AC263" s="112">
        <v>0</v>
      </c>
      <c r="AD263" s="8">
        <f t="shared" si="24"/>
        <v>0</v>
      </c>
      <c r="AE263" s="114">
        <f t="shared" si="25"/>
        <v>0</v>
      </c>
      <c r="AF263" s="2">
        <v>0</v>
      </c>
      <c r="AG263" s="2" t="s">
        <v>529</v>
      </c>
      <c r="AH263" s="115">
        <f t="shared" si="26"/>
        <v>0</v>
      </c>
      <c r="AI263" s="8"/>
      <c r="AJ263" s="8"/>
      <c r="AK263" s="107">
        <v>0</v>
      </c>
      <c r="AL263" s="108">
        <v>0</v>
      </c>
      <c r="AM263" s="108">
        <v>0</v>
      </c>
      <c r="AN263" s="108">
        <v>0</v>
      </c>
      <c r="AO263" s="108">
        <v>0</v>
      </c>
      <c r="AP263" s="108">
        <v>0</v>
      </c>
      <c r="AQ263" s="108">
        <v>0</v>
      </c>
      <c r="AR263" s="108"/>
      <c r="AS263" s="108"/>
      <c r="AT263" s="109">
        <f t="shared" si="28"/>
        <v>0</v>
      </c>
      <c r="AU263" s="108"/>
      <c r="AV263" s="93" t="s">
        <v>528</v>
      </c>
      <c r="AW263" s="94" t="s">
        <v>528</v>
      </c>
      <c r="AX263" s="110" t="str">
        <f t="shared" si="29"/>
        <v/>
      </c>
    </row>
    <row r="264" spans="1:50" ht="10" x14ac:dyDescent="0.2">
      <c r="A264" s="6">
        <v>255</v>
      </c>
      <c r="B264" s="5" t="s">
        <v>192</v>
      </c>
      <c r="C264" s="6">
        <v>0</v>
      </c>
      <c r="D264" s="10"/>
      <c r="E264" s="2"/>
      <c r="F264" s="2"/>
      <c r="G264" s="2"/>
      <c r="H264" s="2"/>
      <c r="I264" s="2"/>
      <c r="J264" s="2"/>
      <c r="K264" s="9"/>
      <c r="L264" s="2"/>
      <c r="M264" s="2"/>
      <c r="N264" s="2"/>
      <c r="O264" s="2"/>
      <c r="P264" s="2"/>
      <c r="Q264" s="2"/>
      <c r="R264" s="2"/>
      <c r="S264" s="2"/>
      <c r="T264" s="2">
        <v>0</v>
      </c>
      <c r="U264" s="2">
        <f t="shared" si="27"/>
        <v>0</v>
      </c>
      <c r="V264" s="8">
        <f t="shared" si="23"/>
        <v>0</v>
      </c>
      <c r="W264" s="2"/>
      <c r="X264" s="2">
        <v>0</v>
      </c>
      <c r="Y264" s="2">
        <v>86413</v>
      </c>
      <c r="Z264" s="2">
        <v>86413</v>
      </c>
      <c r="AA264" s="9">
        <v>0</v>
      </c>
      <c r="AB264" s="2"/>
      <c r="AC264" s="112">
        <v>0</v>
      </c>
      <c r="AD264" s="8">
        <f t="shared" si="24"/>
        <v>0</v>
      </c>
      <c r="AE264" s="114">
        <f t="shared" si="25"/>
        <v>0</v>
      </c>
      <c r="AF264" s="2">
        <v>0</v>
      </c>
      <c r="AG264" s="2" t="s">
        <v>529</v>
      </c>
      <c r="AH264" s="115">
        <f t="shared" si="26"/>
        <v>0</v>
      </c>
      <c r="AI264" s="8"/>
      <c r="AJ264" s="8"/>
      <c r="AK264" s="107">
        <v>0</v>
      </c>
      <c r="AL264" s="108">
        <v>0</v>
      </c>
      <c r="AM264" s="108">
        <v>0</v>
      </c>
      <c r="AN264" s="108">
        <v>0</v>
      </c>
      <c r="AO264" s="108">
        <v>0</v>
      </c>
      <c r="AP264" s="108">
        <v>0</v>
      </c>
      <c r="AQ264" s="108">
        <v>0</v>
      </c>
      <c r="AR264" s="108"/>
      <c r="AS264" s="108"/>
      <c r="AT264" s="109">
        <f t="shared" si="28"/>
        <v>0</v>
      </c>
      <c r="AU264" s="108"/>
      <c r="AV264" s="93" t="s">
        <v>528</v>
      </c>
      <c r="AW264" s="94" t="s">
        <v>528</v>
      </c>
      <c r="AX264" s="110" t="str">
        <f t="shared" si="29"/>
        <v/>
      </c>
    </row>
    <row r="265" spans="1:50" ht="10" x14ac:dyDescent="0.2">
      <c r="A265" s="6">
        <v>256</v>
      </c>
      <c r="B265" s="5" t="s">
        <v>191</v>
      </c>
      <c r="C265" s="6">
        <v>0</v>
      </c>
      <c r="D265" s="10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9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f t="shared" si="27"/>
        <v>0</v>
      </c>
      <c r="V265" s="8">
        <f t="shared" si="23"/>
        <v>0</v>
      </c>
      <c r="W265" s="2"/>
      <c r="X265" s="2">
        <v>327675.83999999997</v>
      </c>
      <c r="Y265" s="2">
        <v>343974</v>
      </c>
      <c r="Z265" s="2">
        <v>16298.160000000033</v>
      </c>
      <c r="AA265" s="9">
        <v>0</v>
      </c>
      <c r="AB265" s="2"/>
      <c r="AC265" s="112">
        <v>0</v>
      </c>
      <c r="AD265" s="8">
        <f t="shared" si="24"/>
        <v>0</v>
      </c>
      <c r="AE265" s="114">
        <f t="shared" si="25"/>
        <v>0</v>
      </c>
      <c r="AF265" s="2">
        <v>0</v>
      </c>
      <c r="AG265" s="2" t="s">
        <v>529</v>
      </c>
      <c r="AH265" s="115">
        <f t="shared" si="26"/>
        <v>0</v>
      </c>
      <c r="AI265" s="8"/>
      <c r="AJ265" s="8"/>
      <c r="AK265" s="107">
        <v>0</v>
      </c>
      <c r="AL265" s="108">
        <v>0</v>
      </c>
      <c r="AM265" s="108">
        <v>0</v>
      </c>
      <c r="AN265" s="108">
        <v>0</v>
      </c>
      <c r="AO265" s="108">
        <v>0</v>
      </c>
      <c r="AP265" s="108">
        <v>0</v>
      </c>
      <c r="AQ265" s="108">
        <v>0</v>
      </c>
      <c r="AR265" s="108"/>
      <c r="AS265" s="108"/>
      <c r="AT265" s="109">
        <f t="shared" si="28"/>
        <v>0</v>
      </c>
      <c r="AU265" s="108"/>
      <c r="AV265" s="93" t="s">
        <v>528</v>
      </c>
      <c r="AW265" s="94" t="s">
        <v>528</v>
      </c>
      <c r="AX265" s="110" t="str">
        <f t="shared" si="29"/>
        <v/>
      </c>
    </row>
    <row r="266" spans="1:50" ht="10" x14ac:dyDescent="0.2">
      <c r="A266" s="6">
        <v>257</v>
      </c>
      <c r="B266" s="5" t="s">
        <v>190</v>
      </c>
      <c r="C266" s="6">
        <v>0</v>
      </c>
      <c r="D266" s="10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9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f t="shared" si="27"/>
        <v>0</v>
      </c>
      <c r="V266" s="8">
        <f t="shared" ref="V266:V329" si="30">IF(AND(C266=1,U266&gt;0),U266/Y266*100,0)</f>
        <v>0</v>
      </c>
      <c r="W266" s="2"/>
      <c r="X266" s="2">
        <v>0</v>
      </c>
      <c r="Y266" s="2">
        <v>660</v>
      </c>
      <c r="Z266" s="2">
        <v>660</v>
      </c>
      <c r="AA266" s="9">
        <v>0</v>
      </c>
      <c r="AB266" s="2"/>
      <c r="AC266" s="112">
        <v>0</v>
      </c>
      <c r="AD266" s="8">
        <f t="shared" ref="AD266:AD329" si="31">IFERROR(IF(C266=1,(Y266-AA266)/X266*100,0),"")</f>
        <v>0</v>
      </c>
      <c r="AE266" s="114">
        <f t="shared" ref="AE266:AE329" si="32">AD266-AC266</f>
        <v>0</v>
      </c>
      <c r="AF266" s="2">
        <v>0</v>
      </c>
      <c r="AG266" s="2" t="s">
        <v>529</v>
      </c>
      <c r="AH266" s="115">
        <f t="shared" ref="AH266:AH329" si="33">IF(AG266=1,AD266,AC266)</f>
        <v>0</v>
      </c>
      <c r="AI266" s="8"/>
      <c r="AJ266" s="8"/>
      <c r="AK266" s="107">
        <v>0</v>
      </c>
      <c r="AL266" s="108">
        <v>0</v>
      </c>
      <c r="AM266" s="108">
        <v>0</v>
      </c>
      <c r="AN266" s="108">
        <v>0</v>
      </c>
      <c r="AO266" s="108">
        <v>0</v>
      </c>
      <c r="AP266" s="108">
        <v>0</v>
      </c>
      <c r="AQ266" s="108">
        <v>0</v>
      </c>
      <c r="AR266" s="108"/>
      <c r="AS266" s="108"/>
      <c r="AT266" s="109">
        <f t="shared" si="28"/>
        <v>0</v>
      </c>
      <c r="AU266" s="108"/>
      <c r="AV266" s="93" t="s">
        <v>528</v>
      </c>
      <c r="AW266" s="94" t="s">
        <v>528</v>
      </c>
      <c r="AX266" s="110" t="str">
        <f t="shared" si="29"/>
        <v/>
      </c>
    </row>
    <row r="267" spans="1:50" ht="10" x14ac:dyDescent="0.2">
      <c r="A267" s="6">
        <v>258</v>
      </c>
      <c r="B267" s="5" t="s">
        <v>189</v>
      </c>
      <c r="C267" s="6">
        <v>1</v>
      </c>
      <c r="D267" s="10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2718426</v>
      </c>
      <c r="K267" s="9">
        <v>599847</v>
      </c>
      <c r="L267" s="2">
        <v>2357261</v>
      </c>
      <c r="M267" s="2">
        <v>7716</v>
      </c>
      <c r="N267" s="2">
        <v>93557</v>
      </c>
      <c r="O267" s="2">
        <v>553439.44394974271</v>
      </c>
      <c r="P267" s="2">
        <v>0</v>
      </c>
      <c r="Q267" s="2">
        <v>0</v>
      </c>
      <c r="R267" s="2">
        <v>0</v>
      </c>
      <c r="S267" s="2">
        <v>0</v>
      </c>
      <c r="T267" s="2" t="s">
        <v>14</v>
      </c>
      <c r="U267" s="2">
        <f t="shared" ref="U267:U330" si="34">IF(OR(T267="X",T267="X16",T267="X17"),SUM(D267:S267),
IF(T267="x18",SUM(D267:S267)-D267*0.6-L267*0.6,SUM(D267:S267)-D267-L267))</f>
        <v>4915889.8439497426</v>
      </c>
      <c r="V267" s="8">
        <f t="shared" si="30"/>
        <v>5.7833039588967701</v>
      </c>
      <c r="W267" s="2"/>
      <c r="X267" s="2">
        <v>62736825.24000001</v>
      </c>
      <c r="Y267" s="2">
        <v>85001408.864000008</v>
      </c>
      <c r="Z267" s="2">
        <v>22264583.623999998</v>
      </c>
      <c r="AA267" s="9">
        <v>1287628.5461586739</v>
      </c>
      <c r="AB267" s="2"/>
      <c r="AC267" s="112">
        <v>132.35530444069499</v>
      </c>
      <c r="AD267" s="8">
        <f t="shared" si="31"/>
        <v>133.4364306730439</v>
      </c>
      <c r="AE267" s="114">
        <f t="shared" si="32"/>
        <v>1.0811262323489075</v>
      </c>
      <c r="AF267" s="2">
        <v>498.76000000000005</v>
      </c>
      <c r="AG267" s="2">
        <v>1</v>
      </c>
      <c r="AH267" s="115">
        <f t="shared" si="33"/>
        <v>133.4364306730439</v>
      </c>
      <c r="AI267" s="8"/>
      <c r="AJ267" s="8"/>
      <c r="AK267" s="107">
        <v>132.35530444069499</v>
      </c>
      <c r="AL267" s="108">
        <v>134.91565939187734</v>
      </c>
      <c r="AM267" s="108">
        <v>134.91565939187734</v>
      </c>
      <c r="AN267" s="108">
        <v>132.35530444069499</v>
      </c>
      <c r="AO267" s="108">
        <v>133.43643088056936</v>
      </c>
      <c r="AP267" s="108">
        <v>133.4364306730439</v>
      </c>
      <c r="AQ267" s="108">
        <v>133.4364306730439</v>
      </c>
      <c r="AR267" s="108"/>
      <c r="AS267" s="108"/>
      <c r="AT267" s="109">
        <f t="shared" ref="AT267:AT330" si="35">AQ267-AP267</f>
        <v>0</v>
      </c>
      <c r="AU267" s="108"/>
      <c r="AV267" s="93">
        <v>4.6082714450012103</v>
      </c>
      <c r="AW267" s="94">
        <v>5.0803061145071045</v>
      </c>
      <c r="AX267" s="110">
        <f t="shared" ref="AX267:AX330" si="36">IFERROR(AW267-AV267,"")</f>
        <v>0.47203466950589412</v>
      </c>
    </row>
    <row r="268" spans="1:50" ht="10" x14ac:dyDescent="0.2">
      <c r="A268" s="6">
        <v>259</v>
      </c>
      <c r="B268" s="5" t="s">
        <v>188</v>
      </c>
      <c r="C268" s="6">
        <v>0</v>
      </c>
      <c r="D268" s="10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9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f t="shared" si="34"/>
        <v>0</v>
      </c>
      <c r="V268" s="8">
        <f t="shared" si="30"/>
        <v>0</v>
      </c>
      <c r="W268" s="2"/>
      <c r="X268" s="2">
        <v>31395.420000000002</v>
      </c>
      <c r="Y268" s="2">
        <v>40806.75</v>
      </c>
      <c r="Z268" s="2">
        <v>9411.3299999999981</v>
      </c>
      <c r="AA268" s="9">
        <v>0</v>
      </c>
      <c r="AB268" s="2"/>
      <c r="AC268" s="112">
        <v>0</v>
      </c>
      <c r="AD268" s="8">
        <f t="shared" si="31"/>
        <v>0</v>
      </c>
      <c r="AE268" s="114">
        <f t="shared" si="32"/>
        <v>0</v>
      </c>
      <c r="AF268" s="2">
        <v>0</v>
      </c>
      <c r="AG268" s="2" t="s">
        <v>529</v>
      </c>
      <c r="AH268" s="115">
        <f t="shared" si="33"/>
        <v>0</v>
      </c>
      <c r="AI268" s="8"/>
      <c r="AJ268" s="8"/>
      <c r="AK268" s="107">
        <v>0</v>
      </c>
      <c r="AL268" s="108">
        <v>0</v>
      </c>
      <c r="AM268" s="108">
        <v>0</v>
      </c>
      <c r="AN268" s="108">
        <v>0</v>
      </c>
      <c r="AO268" s="108">
        <v>0</v>
      </c>
      <c r="AP268" s="108">
        <v>0</v>
      </c>
      <c r="AQ268" s="108">
        <v>0</v>
      </c>
      <c r="AR268" s="108"/>
      <c r="AS268" s="108"/>
      <c r="AT268" s="109">
        <f t="shared" si="35"/>
        <v>0</v>
      </c>
      <c r="AU268" s="108"/>
      <c r="AV268" s="93" t="s">
        <v>528</v>
      </c>
      <c r="AW268" s="94" t="s">
        <v>528</v>
      </c>
      <c r="AX268" s="110" t="str">
        <f t="shared" si="36"/>
        <v/>
      </c>
    </row>
    <row r="269" spans="1:50" ht="10" x14ac:dyDescent="0.2">
      <c r="A269" s="6">
        <v>260</v>
      </c>
      <c r="B269" s="5" t="s">
        <v>187</v>
      </c>
      <c r="C269" s="6">
        <v>0</v>
      </c>
      <c r="D269" s="10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9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f t="shared" si="34"/>
        <v>0</v>
      </c>
      <c r="V269" s="8">
        <f t="shared" si="30"/>
        <v>0</v>
      </c>
      <c r="W269" s="2"/>
      <c r="X269" s="2">
        <v>0</v>
      </c>
      <c r="Y269" s="2">
        <v>0</v>
      </c>
      <c r="Z269" s="2">
        <v>0</v>
      </c>
      <c r="AA269" s="9">
        <v>0</v>
      </c>
      <c r="AB269" s="2"/>
      <c r="AC269" s="112">
        <v>0</v>
      </c>
      <c r="AD269" s="8">
        <f t="shared" si="31"/>
        <v>0</v>
      </c>
      <c r="AE269" s="114">
        <f t="shared" si="32"/>
        <v>0</v>
      </c>
      <c r="AF269" s="2">
        <v>0</v>
      </c>
      <c r="AG269" s="2" t="s">
        <v>529</v>
      </c>
      <c r="AH269" s="115">
        <f t="shared" si="33"/>
        <v>0</v>
      </c>
      <c r="AI269" s="8"/>
      <c r="AJ269" s="8"/>
      <c r="AK269" s="107">
        <v>0</v>
      </c>
      <c r="AL269" s="108">
        <v>0</v>
      </c>
      <c r="AM269" s="108">
        <v>0</v>
      </c>
      <c r="AN269" s="108">
        <v>0</v>
      </c>
      <c r="AO269" s="108">
        <v>0</v>
      </c>
      <c r="AP269" s="108">
        <v>0</v>
      </c>
      <c r="AQ269" s="108">
        <v>0</v>
      </c>
      <c r="AR269" s="108"/>
      <c r="AS269" s="108"/>
      <c r="AT269" s="109">
        <f t="shared" si="35"/>
        <v>0</v>
      </c>
      <c r="AU269" s="108"/>
      <c r="AV269" s="93" t="s">
        <v>528</v>
      </c>
      <c r="AW269" s="94" t="s">
        <v>528</v>
      </c>
      <c r="AX269" s="110" t="str">
        <f t="shared" si="36"/>
        <v/>
      </c>
    </row>
    <row r="270" spans="1:50" ht="10" x14ac:dyDescent="0.2">
      <c r="A270" s="6">
        <v>261</v>
      </c>
      <c r="B270" s="5" t="s">
        <v>186</v>
      </c>
      <c r="C270" s="6">
        <v>1</v>
      </c>
      <c r="D270" s="10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652185</v>
      </c>
      <c r="K270" s="9">
        <v>699803</v>
      </c>
      <c r="L270" s="2">
        <v>448962</v>
      </c>
      <c r="M270" s="2">
        <v>0</v>
      </c>
      <c r="N270" s="2">
        <v>83450</v>
      </c>
      <c r="O270" s="2">
        <v>302609.72000000003</v>
      </c>
      <c r="P270" s="2">
        <v>0</v>
      </c>
      <c r="Q270" s="2">
        <v>0</v>
      </c>
      <c r="R270" s="2">
        <v>0</v>
      </c>
      <c r="S270" s="2">
        <v>0</v>
      </c>
      <c r="T270" s="2" t="s">
        <v>4</v>
      </c>
      <c r="U270" s="2">
        <f t="shared" si="34"/>
        <v>2187009.7200000002</v>
      </c>
      <c r="V270" s="8">
        <f t="shared" si="30"/>
        <v>4.3124168595172572</v>
      </c>
      <c r="W270" s="2"/>
      <c r="X270" s="2">
        <v>29279714.52</v>
      </c>
      <c r="Y270" s="2">
        <v>50714246.587117262</v>
      </c>
      <c r="Z270" s="2">
        <v>21434532.067117263</v>
      </c>
      <c r="AA270" s="9">
        <v>924346.37462099781</v>
      </c>
      <c r="AB270" s="2"/>
      <c r="AC270" s="112">
        <v>174.74236508582334</v>
      </c>
      <c r="AD270" s="8">
        <f t="shared" si="31"/>
        <v>170.0491313823652</v>
      </c>
      <c r="AE270" s="114">
        <f t="shared" si="32"/>
        <v>-4.6932337034581337</v>
      </c>
      <c r="AF270" s="2">
        <v>188.52999999999997</v>
      </c>
      <c r="AG270" s="2">
        <v>1</v>
      </c>
      <c r="AH270" s="115">
        <f t="shared" si="33"/>
        <v>170.0491313823652</v>
      </c>
      <c r="AI270" s="8"/>
      <c r="AJ270" s="8"/>
      <c r="AK270" s="107">
        <v>174.74236508582334</v>
      </c>
      <c r="AL270" s="108">
        <v>174.50529478729123</v>
      </c>
      <c r="AM270" s="108">
        <v>174.50529478729123</v>
      </c>
      <c r="AN270" s="108">
        <v>174.74236508582334</v>
      </c>
      <c r="AO270" s="108">
        <v>170.01705546135543</v>
      </c>
      <c r="AP270" s="108">
        <v>170.0491313823652</v>
      </c>
      <c r="AQ270" s="108">
        <v>170.0491313823652</v>
      </c>
      <c r="AR270" s="108"/>
      <c r="AS270" s="108"/>
      <c r="AT270" s="109">
        <f t="shared" si="35"/>
        <v>0</v>
      </c>
      <c r="AU270" s="108"/>
      <c r="AV270" s="93">
        <v>5.9365965191089725</v>
      </c>
      <c r="AW270" s="94">
        <v>2.5824066820734863</v>
      </c>
      <c r="AX270" s="110">
        <f t="shared" si="36"/>
        <v>-3.3541898370354861</v>
      </c>
    </row>
    <row r="271" spans="1:50" ht="10" x14ac:dyDescent="0.2">
      <c r="A271" s="6">
        <v>262</v>
      </c>
      <c r="B271" s="5" t="s">
        <v>185</v>
      </c>
      <c r="C271" s="6">
        <v>1</v>
      </c>
      <c r="D271" s="10">
        <v>0</v>
      </c>
      <c r="E271" s="2">
        <v>183750</v>
      </c>
      <c r="F271" s="2">
        <v>0</v>
      </c>
      <c r="G271" s="2">
        <v>0</v>
      </c>
      <c r="H271" s="2">
        <v>0</v>
      </c>
      <c r="I271" s="2">
        <v>0</v>
      </c>
      <c r="J271" s="2">
        <v>2010174</v>
      </c>
      <c r="K271" s="9">
        <v>403382</v>
      </c>
      <c r="L271" s="2">
        <v>2847565</v>
      </c>
      <c r="M271" s="2">
        <v>14672</v>
      </c>
      <c r="N271" s="2">
        <v>0</v>
      </c>
      <c r="O271" s="2">
        <v>337047.26281972026</v>
      </c>
      <c r="P271" s="2">
        <v>0</v>
      </c>
      <c r="Q271" s="2">
        <v>0</v>
      </c>
      <c r="R271" s="2">
        <v>0</v>
      </c>
      <c r="S271" s="2">
        <v>0</v>
      </c>
      <c r="T271" s="2" t="s">
        <v>4</v>
      </c>
      <c r="U271" s="2">
        <f t="shared" si="34"/>
        <v>5796590.2628197204</v>
      </c>
      <c r="V271" s="8">
        <f t="shared" si="30"/>
        <v>12.566007619022242</v>
      </c>
      <c r="W271" s="2"/>
      <c r="X271" s="2">
        <v>37560632.350000001</v>
      </c>
      <c r="Y271" s="2">
        <v>46129132.167999998</v>
      </c>
      <c r="Z271" s="2">
        <v>8568499.8179999962</v>
      </c>
      <c r="AA271" s="9">
        <v>1076718.3399657866</v>
      </c>
      <c r="AB271" s="2"/>
      <c r="AC271" s="112">
        <v>140.35596022145833</v>
      </c>
      <c r="AD271" s="8">
        <f t="shared" si="31"/>
        <v>119.94583426664332</v>
      </c>
      <c r="AE271" s="114">
        <f t="shared" si="32"/>
        <v>-20.410125954815015</v>
      </c>
      <c r="AF271" s="2">
        <v>288.2700000000001</v>
      </c>
      <c r="AG271" s="2">
        <v>1</v>
      </c>
      <c r="AH271" s="115">
        <f t="shared" si="33"/>
        <v>119.94583426664332</v>
      </c>
      <c r="AI271" s="8"/>
      <c r="AJ271" s="8"/>
      <c r="AK271" s="107">
        <v>140.35596022145833</v>
      </c>
      <c r="AL271" s="108">
        <v>145.14179891316877</v>
      </c>
      <c r="AM271" s="108">
        <v>145.14179891316877</v>
      </c>
      <c r="AN271" s="108">
        <v>140.35596022145833</v>
      </c>
      <c r="AO271" s="108">
        <v>119.87950767151017</v>
      </c>
      <c r="AP271" s="108">
        <v>119.94583426664332</v>
      </c>
      <c r="AQ271" s="108">
        <v>119.94583426664332</v>
      </c>
      <c r="AR271" s="108"/>
      <c r="AS271" s="108"/>
      <c r="AT271" s="109">
        <f t="shared" si="35"/>
        <v>0</v>
      </c>
      <c r="AU271" s="108"/>
      <c r="AV271" s="93">
        <v>17.874594820198368</v>
      </c>
      <c r="AW271" s="94">
        <v>-0.22055026697352123</v>
      </c>
      <c r="AX271" s="110">
        <f t="shared" si="36"/>
        <v>-18.09514508717189</v>
      </c>
    </row>
    <row r="272" spans="1:50" ht="10" x14ac:dyDescent="0.2">
      <c r="A272" s="6">
        <v>263</v>
      </c>
      <c r="B272" s="5" t="s">
        <v>184</v>
      </c>
      <c r="C272" s="6">
        <v>1</v>
      </c>
      <c r="D272" s="10">
        <v>0</v>
      </c>
      <c r="E272" s="2">
        <v>66500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9">
        <v>0</v>
      </c>
      <c r="L272" s="2">
        <v>17433</v>
      </c>
      <c r="M272" s="2">
        <v>0</v>
      </c>
      <c r="N272" s="2">
        <v>0</v>
      </c>
      <c r="O272" s="2">
        <v>1473.3600000000001</v>
      </c>
      <c r="P272" s="2">
        <v>0</v>
      </c>
      <c r="Q272" s="2">
        <v>0</v>
      </c>
      <c r="R272" s="2">
        <v>0</v>
      </c>
      <c r="S272" s="2">
        <v>0</v>
      </c>
      <c r="T272" s="2" t="s">
        <v>4</v>
      </c>
      <c r="U272" s="2">
        <f t="shared" si="34"/>
        <v>85406.36</v>
      </c>
      <c r="V272" s="8">
        <f t="shared" si="30"/>
        <v>8.3379426812291069</v>
      </c>
      <c r="W272" s="2"/>
      <c r="X272" s="2">
        <v>652497.02999999991</v>
      </c>
      <c r="Y272" s="2">
        <v>1024309.7519999999</v>
      </c>
      <c r="Z272" s="2">
        <v>371812.72199999995</v>
      </c>
      <c r="AA272" s="9">
        <v>31001.531641877722</v>
      </c>
      <c r="AB272" s="2"/>
      <c r="AC272" s="112">
        <v>171.90667963305592</v>
      </c>
      <c r="AD272" s="8">
        <f t="shared" si="31"/>
        <v>152.23183779980153</v>
      </c>
      <c r="AE272" s="114">
        <f t="shared" si="32"/>
        <v>-19.674841833254391</v>
      </c>
      <c r="AF272" s="2">
        <v>1</v>
      </c>
      <c r="AG272" s="2">
        <v>1</v>
      </c>
      <c r="AH272" s="115">
        <f t="shared" si="33"/>
        <v>152.23183779980153</v>
      </c>
      <c r="AI272" s="8"/>
      <c r="AJ272" s="8"/>
      <c r="AK272" s="107">
        <v>171.90667963305592</v>
      </c>
      <c r="AL272" s="108">
        <v>151.08185949898166</v>
      </c>
      <c r="AM272" s="108">
        <v>151.08185949898166</v>
      </c>
      <c r="AN272" s="108">
        <v>171.90667963305592</v>
      </c>
      <c r="AO272" s="108">
        <v>171.90667963305592</v>
      </c>
      <c r="AP272" s="108">
        <v>152.55432768636939</v>
      </c>
      <c r="AQ272" s="108">
        <v>152.23183779980153</v>
      </c>
      <c r="AR272" s="108"/>
      <c r="AS272" s="108"/>
      <c r="AT272" s="109">
        <f t="shared" si="35"/>
        <v>-0.32248988656786537</v>
      </c>
      <c r="AU272" s="108"/>
      <c r="AV272" s="93">
        <v>20.31313530580038</v>
      </c>
      <c r="AW272" s="94">
        <v>6.3600814292048256</v>
      </c>
      <c r="AX272" s="110">
        <f t="shared" si="36"/>
        <v>-13.953053876595554</v>
      </c>
    </row>
    <row r="273" spans="1:50" ht="10" x14ac:dyDescent="0.2">
      <c r="A273" s="6">
        <v>264</v>
      </c>
      <c r="B273" s="5" t="s">
        <v>183</v>
      </c>
      <c r="C273" s="6">
        <v>1</v>
      </c>
      <c r="D273" s="10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1592090</v>
      </c>
      <c r="K273" s="9">
        <v>750000</v>
      </c>
      <c r="L273" s="2">
        <v>1115017</v>
      </c>
      <c r="M273" s="2">
        <v>0</v>
      </c>
      <c r="N273" s="2">
        <v>0</v>
      </c>
      <c r="O273" s="2">
        <v>18075.120000000003</v>
      </c>
      <c r="P273" s="2">
        <v>0</v>
      </c>
      <c r="Q273" s="2">
        <v>0</v>
      </c>
      <c r="R273" s="2">
        <v>0</v>
      </c>
      <c r="S273" s="2">
        <v>0</v>
      </c>
      <c r="T273" s="2" t="s">
        <v>14</v>
      </c>
      <c r="U273" s="2">
        <f t="shared" si="34"/>
        <v>2806171.92</v>
      </c>
      <c r="V273" s="8">
        <f t="shared" si="30"/>
        <v>5.6260839916198453</v>
      </c>
      <c r="W273" s="2"/>
      <c r="X273" s="2">
        <v>32814594.939320002</v>
      </c>
      <c r="Y273" s="2">
        <v>49877888.850928001</v>
      </c>
      <c r="Z273" s="2">
        <v>17063293.911607999</v>
      </c>
      <c r="AA273" s="9">
        <v>959995.24720402143</v>
      </c>
      <c r="AB273" s="2"/>
      <c r="AC273" s="112">
        <v>151.84235187606708</v>
      </c>
      <c r="AD273" s="8">
        <f t="shared" si="31"/>
        <v>149.07358659822506</v>
      </c>
      <c r="AE273" s="114">
        <f t="shared" si="32"/>
        <v>-2.7687652778420215</v>
      </c>
      <c r="AF273" s="2">
        <v>17.32</v>
      </c>
      <c r="AG273" s="2">
        <v>1</v>
      </c>
      <c r="AH273" s="115">
        <f t="shared" si="33"/>
        <v>149.07358659822506</v>
      </c>
      <c r="AI273" s="8"/>
      <c r="AJ273" s="8"/>
      <c r="AK273" s="107">
        <v>151.84235187606708</v>
      </c>
      <c r="AL273" s="108">
        <v>151.84127842650733</v>
      </c>
      <c r="AM273" s="108">
        <v>151.84127842650733</v>
      </c>
      <c r="AN273" s="108">
        <v>151.84235187606708</v>
      </c>
      <c r="AO273" s="108">
        <v>149.07358410106849</v>
      </c>
      <c r="AP273" s="108">
        <v>149.07358659822506</v>
      </c>
      <c r="AQ273" s="108">
        <v>149.07358659822506</v>
      </c>
      <c r="AR273" s="108"/>
      <c r="AS273" s="108"/>
      <c r="AT273" s="109">
        <f t="shared" si="35"/>
        <v>0</v>
      </c>
      <c r="AU273" s="108"/>
      <c r="AV273" s="93">
        <v>6.2156396385053307</v>
      </c>
      <c r="AW273" s="94">
        <v>3.6273170654302298</v>
      </c>
      <c r="AX273" s="110">
        <f t="shared" si="36"/>
        <v>-2.5883225730751009</v>
      </c>
    </row>
    <row r="274" spans="1:50" ht="10" x14ac:dyDescent="0.2">
      <c r="A274" s="6">
        <v>265</v>
      </c>
      <c r="B274" s="5" t="s">
        <v>182</v>
      </c>
      <c r="C274" s="6">
        <v>1</v>
      </c>
      <c r="D274" s="10">
        <v>0</v>
      </c>
      <c r="E274" s="2">
        <v>79613</v>
      </c>
      <c r="F274" s="2">
        <v>0</v>
      </c>
      <c r="G274" s="2">
        <v>0</v>
      </c>
      <c r="H274" s="2">
        <v>0</v>
      </c>
      <c r="I274" s="2">
        <v>587215</v>
      </c>
      <c r="J274" s="2">
        <v>920159</v>
      </c>
      <c r="K274" s="9">
        <v>347082</v>
      </c>
      <c r="L274" s="2">
        <v>782608</v>
      </c>
      <c r="M274" s="2">
        <v>18563</v>
      </c>
      <c r="N274" s="2">
        <v>0</v>
      </c>
      <c r="O274" s="2">
        <v>3919.9300000000003</v>
      </c>
      <c r="P274" s="2">
        <v>0</v>
      </c>
      <c r="Q274" s="2">
        <v>0</v>
      </c>
      <c r="R274" s="2">
        <v>0</v>
      </c>
      <c r="S274" s="2">
        <v>0</v>
      </c>
      <c r="T274" s="2" t="s">
        <v>4</v>
      </c>
      <c r="U274" s="2">
        <f t="shared" si="34"/>
        <v>2739159.93</v>
      </c>
      <c r="V274" s="8">
        <f t="shared" si="30"/>
        <v>7.6938636733951888</v>
      </c>
      <c r="W274" s="2"/>
      <c r="X274" s="2">
        <v>24525300.480000004</v>
      </c>
      <c r="Y274" s="2">
        <v>35601877.629724741</v>
      </c>
      <c r="Z274" s="2">
        <v>11076577.149724737</v>
      </c>
      <c r="AA274" s="9">
        <v>852216.74557826377</v>
      </c>
      <c r="AB274" s="2"/>
      <c r="AC274" s="112">
        <v>145.39147660540743</v>
      </c>
      <c r="AD274" s="8">
        <f t="shared" si="31"/>
        <v>141.68903215878751</v>
      </c>
      <c r="AE274" s="114">
        <f t="shared" si="32"/>
        <v>-3.7024444466199213</v>
      </c>
      <c r="AF274" s="2">
        <v>3</v>
      </c>
      <c r="AG274" s="2">
        <v>1</v>
      </c>
      <c r="AH274" s="115">
        <f t="shared" si="33"/>
        <v>141.68903215878751</v>
      </c>
      <c r="AI274" s="8"/>
      <c r="AJ274" s="8"/>
      <c r="AK274" s="107">
        <v>145.39147660540743</v>
      </c>
      <c r="AL274" s="108">
        <v>145.19609515880413</v>
      </c>
      <c r="AM274" s="108">
        <v>145.19609515880413</v>
      </c>
      <c r="AN274" s="108">
        <v>145.39147660540743</v>
      </c>
      <c r="AO274" s="108">
        <v>141.64654442840973</v>
      </c>
      <c r="AP274" s="108">
        <v>141.68895107120369</v>
      </c>
      <c r="AQ274" s="108">
        <v>141.68903215878751</v>
      </c>
      <c r="AR274" s="108"/>
      <c r="AS274" s="108"/>
      <c r="AT274" s="109">
        <f t="shared" si="35"/>
        <v>8.1087583822636589E-5</v>
      </c>
      <c r="AU274" s="108"/>
      <c r="AV274" s="93">
        <v>7.2900017635154386</v>
      </c>
      <c r="AW274" s="94">
        <v>4.3591987733589086</v>
      </c>
      <c r="AX274" s="110">
        <f t="shared" si="36"/>
        <v>-2.93080299015653</v>
      </c>
    </row>
    <row r="275" spans="1:50" ht="10" x14ac:dyDescent="0.2">
      <c r="A275" s="6">
        <v>266</v>
      </c>
      <c r="B275" s="5" t="s">
        <v>181</v>
      </c>
      <c r="C275" s="6">
        <v>1</v>
      </c>
      <c r="D275" s="10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1237655</v>
      </c>
      <c r="K275" s="9">
        <v>695072</v>
      </c>
      <c r="L275" s="2">
        <v>855762</v>
      </c>
      <c r="M275" s="2">
        <v>0</v>
      </c>
      <c r="N275" s="2">
        <v>0</v>
      </c>
      <c r="O275" s="2">
        <v>16193.380000000001</v>
      </c>
      <c r="P275" s="2">
        <v>0</v>
      </c>
      <c r="Q275" s="2">
        <v>0</v>
      </c>
      <c r="R275" s="2">
        <v>0</v>
      </c>
      <c r="S275" s="2">
        <v>0</v>
      </c>
      <c r="T275" s="2" t="s">
        <v>14</v>
      </c>
      <c r="U275" s="2">
        <f t="shared" si="34"/>
        <v>2291225.1799999997</v>
      </c>
      <c r="V275" s="8">
        <f t="shared" si="30"/>
        <v>3.6375702688557303</v>
      </c>
      <c r="W275" s="2"/>
      <c r="X275" s="2">
        <v>42035594.013680004</v>
      </c>
      <c r="Y275" s="2">
        <v>62987791.593116082</v>
      </c>
      <c r="Z275" s="2">
        <v>20952197.579436079</v>
      </c>
      <c r="AA275" s="9">
        <v>762150.90982147679</v>
      </c>
      <c r="AB275" s="2"/>
      <c r="AC275" s="112">
        <v>151.34634076713607</v>
      </c>
      <c r="AD275" s="8">
        <f t="shared" si="31"/>
        <v>148.03083468510991</v>
      </c>
      <c r="AE275" s="114">
        <f t="shared" si="32"/>
        <v>-3.315506082026161</v>
      </c>
      <c r="AF275" s="2">
        <v>11.1</v>
      </c>
      <c r="AG275" s="2">
        <v>1</v>
      </c>
      <c r="AH275" s="115">
        <f t="shared" si="33"/>
        <v>148.03083468510991</v>
      </c>
      <c r="AI275" s="8"/>
      <c r="AJ275" s="8"/>
      <c r="AK275" s="107">
        <v>151.34634076713607</v>
      </c>
      <c r="AL275" s="108">
        <v>151.43844134031437</v>
      </c>
      <c r="AM275" s="108">
        <v>151.43844134031437</v>
      </c>
      <c r="AN275" s="108">
        <v>151.34634076713607</v>
      </c>
      <c r="AO275" s="108">
        <v>147.95537484588615</v>
      </c>
      <c r="AP275" s="108">
        <v>148.03058631823055</v>
      </c>
      <c r="AQ275" s="108">
        <v>148.03083468510991</v>
      </c>
      <c r="AR275" s="108"/>
      <c r="AS275" s="108"/>
      <c r="AT275" s="109">
        <f t="shared" si="35"/>
        <v>2.4836687936158341E-4</v>
      </c>
      <c r="AU275" s="108"/>
      <c r="AV275" s="93">
        <v>8.7923495396311058</v>
      </c>
      <c r="AW275" s="94">
        <v>6.0473484666150075</v>
      </c>
      <c r="AX275" s="110">
        <f t="shared" si="36"/>
        <v>-2.7450010730160983</v>
      </c>
    </row>
    <row r="276" spans="1:50" ht="10" x14ac:dyDescent="0.2">
      <c r="A276" s="6">
        <v>267</v>
      </c>
      <c r="B276" s="5" t="s">
        <v>180</v>
      </c>
      <c r="C276" s="6">
        <v>0</v>
      </c>
      <c r="D276" s="10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9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f t="shared" si="34"/>
        <v>0</v>
      </c>
      <c r="V276" s="8">
        <f t="shared" si="30"/>
        <v>0</v>
      </c>
      <c r="W276" s="2"/>
      <c r="X276" s="2">
        <v>0</v>
      </c>
      <c r="Y276" s="2">
        <v>28840</v>
      </c>
      <c r="Z276" s="2">
        <v>28840</v>
      </c>
      <c r="AA276" s="9">
        <v>0</v>
      </c>
      <c r="AB276" s="2"/>
      <c r="AC276" s="112">
        <v>0</v>
      </c>
      <c r="AD276" s="8">
        <f t="shared" si="31"/>
        <v>0</v>
      </c>
      <c r="AE276" s="114">
        <f t="shared" si="32"/>
        <v>0</v>
      </c>
      <c r="AF276" s="2">
        <v>0</v>
      </c>
      <c r="AG276" s="2" t="s">
        <v>529</v>
      </c>
      <c r="AH276" s="115">
        <f t="shared" si="33"/>
        <v>0</v>
      </c>
      <c r="AI276" s="8"/>
      <c r="AJ276" s="8"/>
      <c r="AK276" s="107">
        <v>0</v>
      </c>
      <c r="AL276" s="108">
        <v>0</v>
      </c>
      <c r="AM276" s="108">
        <v>0</v>
      </c>
      <c r="AN276" s="108">
        <v>0</v>
      </c>
      <c r="AO276" s="108">
        <v>0</v>
      </c>
      <c r="AP276" s="108">
        <v>0</v>
      </c>
      <c r="AQ276" s="108">
        <v>0</v>
      </c>
      <c r="AR276" s="108"/>
      <c r="AS276" s="108"/>
      <c r="AT276" s="109">
        <f t="shared" si="35"/>
        <v>0</v>
      </c>
      <c r="AU276" s="108"/>
      <c r="AV276" s="93" t="s">
        <v>528</v>
      </c>
      <c r="AW276" s="94" t="s">
        <v>528</v>
      </c>
      <c r="AX276" s="110" t="str">
        <f t="shared" si="36"/>
        <v/>
      </c>
    </row>
    <row r="277" spans="1:50" ht="10" x14ac:dyDescent="0.2">
      <c r="A277" s="6">
        <v>268</v>
      </c>
      <c r="B277" s="5" t="s">
        <v>179</v>
      </c>
      <c r="C277" s="6">
        <v>0</v>
      </c>
      <c r="D277" s="10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9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f t="shared" si="34"/>
        <v>0</v>
      </c>
      <c r="V277" s="8">
        <f t="shared" si="30"/>
        <v>0</v>
      </c>
      <c r="W277" s="2"/>
      <c r="X277" s="2">
        <v>0</v>
      </c>
      <c r="Y277" s="2">
        <v>41200</v>
      </c>
      <c r="Z277" s="2">
        <v>41200</v>
      </c>
      <c r="AA277" s="9">
        <v>0</v>
      </c>
      <c r="AB277" s="2"/>
      <c r="AC277" s="112">
        <v>0</v>
      </c>
      <c r="AD277" s="8">
        <f t="shared" si="31"/>
        <v>0</v>
      </c>
      <c r="AE277" s="114">
        <f t="shared" si="32"/>
        <v>0</v>
      </c>
      <c r="AF277" s="2">
        <v>0</v>
      </c>
      <c r="AG277" s="2" t="s">
        <v>529</v>
      </c>
      <c r="AH277" s="115">
        <f t="shared" si="33"/>
        <v>0</v>
      </c>
      <c r="AI277" s="8"/>
      <c r="AJ277" s="8"/>
      <c r="AK277" s="107">
        <v>0</v>
      </c>
      <c r="AL277" s="108">
        <v>0</v>
      </c>
      <c r="AM277" s="108">
        <v>0</v>
      </c>
      <c r="AN277" s="108">
        <v>0</v>
      </c>
      <c r="AO277" s="108">
        <v>0</v>
      </c>
      <c r="AP277" s="108">
        <v>0</v>
      </c>
      <c r="AQ277" s="108">
        <v>0</v>
      </c>
      <c r="AR277" s="108"/>
      <c r="AS277" s="108"/>
      <c r="AT277" s="109">
        <f t="shared" si="35"/>
        <v>0</v>
      </c>
      <c r="AU277" s="108"/>
      <c r="AV277" s="93" t="s">
        <v>528</v>
      </c>
      <c r="AW277" s="94" t="s">
        <v>528</v>
      </c>
      <c r="AX277" s="110" t="str">
        <f t="shared" si="36"/>
        <v/>
      </c>
    </row>
    <row r="278" spans="1:50" ht="10" x14ac:dyDescent="0.2">
      <c r="A278" s="6">
        <v>269</v>
      </c>
      <c r="B278" s="5" t="s">
        <v>178</v>
      </c>
      <c r="C278" s="6">
        <v>1</v>
      </c>
      <c r="D278" s="10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290000</v>
      </c>
      <c r="K278" s="9">
        <v>150000</v>
      </c>
      <c r="L278" s="2">
        <v>186339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 t="s">
        <v>14</v>
      </c>
      <c r="U278" s="2">
        <f t="shared" si="34"/>
        <v>514535.6</v>
      </c>
      <c r="V278" s="8">
        <f t="shared" si="30"/>
        <v>6.1119452240347485</v>
      </c>
      <c r="W278" s="2"/>
      <c r="X278" s="2">
        <v>4431918.9769299999</v>
      </c>
      <c r="Y278" s="2">
        <v>8418524.4000000004</v>
      </c>
      <c r="Z278" s="2">
        <v>3986605.4230700005</v>
      </c>
      <c r="AA278" s="9">
        <v>243659.13975643719</v>
      </c>
      <c r="AB278" s="2"/>
      <c r="AC278" s="112">
        <v>186.73530336108354</v>
      </c>
      <c r="AD278" s="8">
        <f t="shared" si="31"/>
        <v>184.45430304112443</v>
      </c>
      <c r="AE278" s="114">
        <f t="shared" si="32"/>
        <v>-2.2810003199591051</v>
      </c>
      <c r="AF278" s="2">
        <v>0</v>
      </c>
      <c r="AG278" s="2">
        <v>1</v>
      </c>
      <c r="AH278" s="115">
        <f t="shared" si="33"/>
        <v>184.45430304112443</v>
      </c>
      <c r="AI278" s="8"/>
      <c r="AJ278" s="8"/>
      <c r="AK278" s="107">
        <v>186.73530336108354</v>
      </c>
      <c r="AL278" s="108">
        <v>187.15274287914946</v>
      </c>
      <c r="AM278" s="108">
        <v>187.15274287914946</v>
      </c>
      <c r="AN278" s="108">
        <v>186.73530336108354</v>
      </c>
      <c r="AO278" s="108">
        <v>186.73530336108354</v>
      </c>
      <c r="AP278" s="108">
        <v>184.45430304112443</v>
      </c>
      <c r="AQ278" s="108">
        <v>184.45430304112443</v>
      </c>
      <c r="AR278" s="108"/>
      <c r="AS278" s="108"/>
      <c r="AT278" s="109">
        <f t="shared" si="35"/>
        <v>0</v>
      </c>
      <c r="AU278" s="108"/>
      <c r="AV278" s="93">
        <v>8.3002872757126376</v>
      </c>
      <c r="AW278" s="94">
        <v>6.4240094195436361</v>
      </c>
      <c r="AX278" s="110">
        <f t="shared" si="36"/>
        <v>-1.8762778561690014</v>
      </c>
    </row>
    <row r="279" spans="1:50" ht="10" x14ac:dyDescent="0.2">
      <c r="A279" s="6">
        <v>270</v>
      </c>
      <c r="B279" s="5" t="s">
        <v>177</v>
      </c>
      <c r="C279" s="6">
        <v>0</v>
      </c>
      <c r="D279" s="13"/>
      <c r="E279" s="7"/>
      <c r="F279" s="7"/>
      <c r="G279" s="7"/>
      <c r="H279" s="7"/>
      <c r="I279" s="7"/>
      <c r="J279" s="7"/>
      <c r="K279" s="12"/>
      <c r="L279" s="7"/>
      <c r="M279" s="7"/>
      <c r="N279" s="7"/>
      <c r="O279" s="7"/>
      <c r="P279" s="7"/>
      <c r="Q279" s="7"/>
      <c r="R279" s="7"/>
      <c r="S279" s="7"/>
      <c r="T279" s="7">
        <v>0</v>
      </c>
      <c r="U279" s="2">
        <f t="shared" si="34"/>
        <v>0</v>
      </c>
      <c r="V279" s="11">
        <f t="shared" si="30"/>
        <v>0</v>
      </c>
      <c r="W279" s="7"/>
      <c r="X279" s="7">
        <v>0</v>
      </c>
      <c r="Y279" s="7">
        <v>0</v>
      </c>
      <c r="Z279" s="2">
        <v>0</v>
      </c>
      <c r="AA279" s="12">
        <v>0</v>
      </c>
      <c r="AB279" s="2"/>
      <c r="AC279" s="112">
        <v>0</v>
      </c>
      <c r="AD279" s="8">
        <f t="shared" si="31"/>
        <v>0</v>
      </c>
      <c r="AE279" s="114">
        <f t="shared" si="32"/>
        <v>0</v>
      </c>
      <c r="AF279" s="2">
        <v>0</v>
      </c>
      <c r="AG279" s="2" t="s">
        <v>529</v>
      </c>
      <c r="AH279" s="115">
        <f t="shared" si="33"/>
        <v>0</v>
      </c>
      <c r="AI279" s="8"/>
      <c r="AJ279" s="8"/>
      <c r="AK279" s="107">
        <v>0</v>
      </c>
      <c r="AL279" s="108">
        <v>0</v>
      </c>
      <c r="AM279" s="108">
        <v>0</v>
      </c>
      <c r="AN279" s="108">
        <v>0</v>
      </c>
      <c r="AO279" s="108">
        <v>0</v>
      </c>
      <c r="AP279" s="108">
        <v>0</v>
      </c>
      <c r="AQ279" s="108">
        <v>0</v>
      </c>
      <c r="AR279" s="108"/>
      <c r="AS279" s="108"/>
      <c r="AT279" s="109">
        <f t="shared" si="35"/>
        <v>0</v>
      </c>
      <c r="AU279" s="108"/>
      <c r="AV279" s="93" t="s">
        <v>528</v>
      </c>
      <c r="AW279" s="94" t="s">
        <v>528</v>
      </c>
      <c r="AX279" s="110" t="str">
        <f t="shared" si="36"/>
        <v/>
      </c>
    </row>
    <row r="280" spans="1:50" ht="10" x14ac:dyDescent="0.2">
      <c r="A280" s="6">
        <v>271</v>
      </c>
      <c r="B280" s="5" t="s">
        <v>176</v>
      </c>
      <c r="C280" s="6">
        <v>1</v>
      </c>
      <c r="D280" s="10">
        <v>0</v>
      </c>
      <c r="E280" s="2">
        <v>0</v>
      </c>
      <c r="F280" s="2">
        <v>0</v>
      </c>
      <c r="G280" s="2">
        <v>0</v>
      </c>
      <c r="H280" s="2">
        <v>0</v>
      </c>
      <c r="I280" s="2">
        <v>3493248</v>
      </c>
      <c r="J280" s="2">
        <v>45000</v>
      </c>
      <c r="K280" s="9">
        <v>15000</v>
      </c>
      <c r="L280" s="2">
        <v>1835419</v>
      </c>
      <c r="M280" s="2">
        <v>17319</v>
      </c>
      <c r="N280" s="2">
        <v>8770</v>
      </c>
      <c r="O280" s="2">
        <v>20769.490000000002</v>
      </c>
      <c r="P280" s="2">
        <v>0</v>
      </c>
      <c r="Q280" s="2">
        <v>0</v>
      </c>
      <c r="R280" s="2">
        <v>0</v>
      </c>
      <c r="S280" s="2">
        <v>0</v>
      </c>
      <c r="T280" s="2" t="s">
        <v>4</v>
      </c>
      <c r="U280" s="2">
        <f t="shared" si="34"/>
        <v>5435525.4900000002</v>
      </c>
      <c r="V280" s="8">
        <f t="shared" si="30"/>
        <v>5.8718910205265296</v>
      </c>
      <c r="W280" s="2"/>
      <c r="X280" s="2">
        <v>70918716.61999999</v>
      </c>
      <c r="Y280" s="2">
        <v>92568568.983976126</v>
      </c>
      <c r="Z280" s="2">
        <v>21649852.363976136</v>
      </c>
      <c r="AA280" s="9">
        <v>1271255.7369175653</v>
      </c>
      <c r="AB280" s="2"/>
      <c r="AC280" s="112">
        <v>129.0324899058318</v>
      </c>
      <c r="AD280" s="8">
        <f t="shared" si="31"/>
        <v>128.73514580960642</v>
      </c>
      <c r="AE280" s="114">
        <f t="shared" si="32"/>
        <v>-0.29734409622537328</v>
      </c>
      <c r="AF280" s="2">
        <v>22.319999999999997</v>
      </c>
      <c r="AG280" s="2">
        <v>1</v>
      </c>
      <c r="AH280" s="115">
        <f t="shared" si="33"/>
        <v>128.73514580960642</v>
      </c>
      <c r="AI280" s="8"/>
      <c r="AJ280" s="8"/>
      <c r="AK280" s="107">
        <v>129.0324899058318</v>
      </c>
      <c r="AL280" s="108">
        <v>129.20176015062415</v>
      </c>
      <c r="AM280" s="108">
        <v>129.20176015062415</v>
      </c>
      <c r="AN280" s="108">
        <v>129.0324899058318</v>
      </c>
      <c r="AO280" s="108">
        <v>128.6665272787225</v>
      </c>
      <c r="AP280" s="108">
        <v>128.73494246817239</v>
      </c>
      <c r="AQ280" s="108">
        <v>128.73514580960642</v>
      </c>
      <c r="AR280" s="108"/>
      <c r="AS280" s="108"/>
      <c r="AT280" s="109">
        <f t="shared" si="35"/>
        <v>2.0334143403033522E-4</v>
      </c>
      <c r="AU280" s="108"/>
      <c r="AV280" s="93">
        <v>4.516159915694443</v>
      </c>
      <c r="AW280" s="94">
        <v>4.0483264000761059</v>
      </c>
      <c r="AX280" s="110">
        <f t="shared" si="36"/>
        <v>-0.46783351561833708</v>
      </c>
    </row>
    <row r="281" spans="1:50" ht="10" x14ac:dyDescent="0.2">
      <c r="A281" s="6">
        <v>272</v>
      </c>
      <c r="B281" s="5" t="s">
        <v>175</v>
      </c>
      <c r="C281" s="6">
        <v>1</v>
      </c>
      <c r="D281" s="10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9">
        <v>0</v>
      </c>
      <c r="L281" s="2">
        <v>42000</v>
      </c>
      <c r="M281" s="2">
        <v>0</v>
      </c>
      <c r="N281" s="2">
        <v>17296</v>
      </c>
      <c r="O281" s="2">
        <v>5618.13</v>
      </c>
      <c r="P281" s="2">
        <v>0</v>
      </c>
      <c r="Q281" s="2">
        <v>0</v>
      </c>
      <c r="R281" s="2">
        <v>0</v>
      </c>
      <c r="S281" s="2">
        <v>0</v>
      </c>
      <c r="T281" s="2" t="s">
        <v>14</v>
      </c>
      <c r="U281" s="2">
        <f t="shared" si="34"/>
        <v>39714.129999999997</v>
      </c>
      <c r="V281" s="8">
        <f t="shared" si="30"/>
        <v>1.2975881868679584</v>
      </c>
      <c r="W281" s="2"/>
      <c r="X281" s="2">
        <v>1228431.31</v>
      </c>
      <c r="Y281" s="2">
        <v>3060611.2480000001</v>
      </c>
      <c r="Z281" s="2">
        <v>1832179.9380000001</v>
      </c>
      <c r="AA281" s="9">
        <v>23774.150437652686</v>
      </c>
      <c r="AB281" s="2"/>
      <c r="AC281" s="112">
        <v>253.72747825362376</v>
      </c>
      <c r="AD281" s="8">
        <f t="shared" si="31"/>
        <v>247.21260951598077</v>
      </c>
      <c r="AE281" s="114">
        <f t="shared" si="32"/>
        <v>-6.5148687376429848</v>
      </c>
      <c r="AF281" s="2">
        <v>3</v>
      </c>
      <c r="AG281" s="2">
        <v>1</v>
      </c>
      <c r="AH281" s="115">
        <f t="shared" si="33"/>
        <v>247.21260951598077</v>
      </c>
      <c r="AI281" s="8"/>
      <c r="AJ281" s="8"/>
      <c r="AK281" s="107">
        <v>253.72747825362376</v>
      </c>
      <c r="AL281" s="108">
        <v>254.40010107509897</v>
      </c>
      <c r="AM281" s="108">
        <v>254.40010107509897</v>
      </c>
      <c r="AN281" s="108">
        <v>253.72747825362376</v>
      </c>
      <c r="AO281" s="108">
        <v>247.21258943277479</v>
      </c>
      <c r="AP281" s="108">
        <v>247.21260951598077</v>
      </c>
      <c r="AQ281" s="108">
        <v>247.21260951598077</v>
      </c>
      <c r="AR281" s="108"/>
      <c r="AS281" s="108"/>
      <c r="AT281" s="109">
        <f t="shared" si="35"/>
        <v>0</v>
      </c>
      <c r="AU281" s="108"/>
      <c r="AV281" s="93">
        <v>5.204011061897563</v>
      </c>
      <c r="AW281" s="94">
        <v>2.4259693194220238</v>
      </c>
      <c r="AX281" s="110">
        <f t="shared" si="36"/>
        <v>-2.7780417424755393</v>
      </c>
    </row>
    <row r="282" spans="1:50" ht="10" x14ac:dyDescent="0.2">
      <c r="A282" s="6">
        <v>273</v>
      </c>
      <c r="B282" s="5" t="s">
        <v>174</v>
      </c>
      <c r="C282" s="6">
        <v>1</v>
      </c>
      <c r="D282" s="13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12">
        <v>325353</v>
      </c>
      <c r="L282" s="7">
        <v>2152073</v>
      </c>
      <c r="M282" s="7">
        <v>0</v>
      </c>
      <c r="N282" s="7">
        <v>0</v>
      </c>
      <c r="O282" s="7">
        <v>14296.590000000002</v>
      </c>
      <c r="P282" s="7">
        <v>0</v>
      </c>
      <c r="Q282" s="7">
        <v>0</v>
      </c>
      <c r="R282" s="7">
        <v>0</v>
      </c>
      <c r="S282" s="7">
        <v>0</v>
      </c>
      <c r="T282" s="7" t="s">
        <v>4</v>
      </c>
      <c r="U282" s="2">
        <f t="shared" si="34"/>
        <v>2491722.59</v>
      </c>
      <c r="V282" s="11">
        <f t="shared" si="30"/>
        <v>9.0786101945075064</v>
      </c>
      <c r="W282" s="7"/>
      <c r="X282" s="7">
        <v>20421920.32</v>
      </c>
      <c r="Y282" s="7">
        <v>27446079.704</v>
      </c>
      <c r="Z282" s="2">
        <v>7024159.3839999996</v>
      </c>
      <c r="AA282" s="12">
        <v>637696.0499142796</v>
      </c>
      <c r="AB282" s="2"/>
      <c r="AC282" s="112">
        <v>142.33591897509578</v>
      </c>
      <c r="AD282" s="8">
        <f t="shared" si="31"/>
        <v>131.27258961945515</v>
      </c>
      <c r="AE282" s="114">
        <f t="shared" si="32"/>
        <v>-11.063329355640633</v>
      </c>
      <c r="AF282" s="2">
        <v>12.55</v>
      </c>
      <c r="AG282" s="2">
        <v>1</v>
      </c>
      <c r="AH282" s="115">
        <f t="shared" si="33"/>
        <v>131.27258961945515</v>
      </c>
      <c r="AI282" s="8"/>
      <c r="AJ282" s="8"/>
      <c r="AK282" s="107">
        <v>142.33591897509578</v>
      </c>
      <c r="AL282" s="108">
        <v>136.52192191616768</v>
      </c>
      <c r="AM282" s="108">
        <v>136.52192191616768</v>
      </c>
      <c r="AN282" s="108">
        <v>142.33591897509578</v>
      </c>
      <c r="AO282" s="108">
        <v>131.19364526572082</v>
      </c>
      <c r="AP282" s="108">
        <v>131.27205540706157</v>
      </c>
      <c r="AQ282" s="108">
        <v>131.27258961945515</v>
      </c>
      <c r="AR282" s="108"/>
      <c r="AS282" s="108"/>
      <c r="AT282" s="109">
        <f t="shared" si="35"/>
        <v>5.3421239357476225E-4</v>
      </c>
      <c r="AU282" s="108"/>
      <c r="AV282" s="93">
        <v>13.941391198637168</v>
      </c>
      <c r="AW282" s="94">
        <v>4.0495393214792532</v>
      </c>
      <c r="AX282" s="110">
        <f t="shared" si="36"/>
        <v>-9.8918518771579151</v>
      </c>
    </row>
    <row r="283" spans="1:50" ht="10" x14ac:dyDescent="0.2">
      <c r="A283" s="6">
        <v>274</v>
      </c>
      <c r="B283" s="5" t="s">
        <v>173</v>
      </c>
      <c r="C283" s="6">
        <v>1</v>
      </c>
      <c r="D283" s="10">
        <v>0</v>
      </c>
      <c r="E283" s="2">
        <v>400000</v>
      </c>
      <c r="F283" s="2">
        <v>0</v>
      </c>
      <c r="G283" s="2">
        <v>0</v>
      </c>
      <c r="H283" s="2">
        <v>0</v>
      </c>
      <c r="I283" s="2">
        <v>0</v>
      </c>
      <c r="J283" s="2">
        <v>4382758</v>
      </c>
      <c r="K283" s="9">
        <v>1400000</v>
      </c>
      <c r="L283" s="2">
        <v>3308155</v>
      </c>
      <c r="M283" s="2">
        <v>22195</v>
      </c>
      <c r="N283" s="2">
        <v>0</v>
      </c>
      <c r="O283" s="2">
        <v>635379.78</v>
      </c>
      <c r="P283" s="2">
        <v>0</v>
      </c>
      <c r="Q283" s="2">
        <v>0</v>
      </c>
      <c r="R283" s="2">
        <v>0</v>
      </c>
      <c r="S283" s="2">
        <v>0</v>
      </c>
      <c r="T283" s="2" t="s">
        <v>4</v>
      </c>
      <c r="U283" s="2">
        <f t="shared" si="34"/>
        <v>10148487.779999999</v>
      </c>
      <c r="V283" s="8">
        <f t="shared" si="30"/>
        <v>8.3670043565028518</v>
      </c>
      <c r="W283" s="2"/>
      <c r="X283" s="2">
        <v>80143330.545699999</v>
      </c>
      <c r="Y283" s="2">
        <v>121291771.19541687</v>
      </c>
      <c r="Z283" s="2">
        <v>41148440.649716869</v>
      </c>
      <c r="AA283" s="9">
        <v>3442891.8217948009</v>
      </c>
      <c r="AB283" s="2"/>
      <c r="AC283" s="112">
        <v>140.44961141468792</v>
      </c>
      <c r="AD283" s="8">
        <f t="shared" si="31"/>
        <v>147.04764397883525</v>
      </c>
      <c r="AE283" s="114">
        <f t="shared" si="32"/>
        <v>6.5980325641473314</v>
      </c>
      <c r="AF283" s="2">
        <v>317.42999999999995</v>
      </c>
      <c r="AG283" s="2">
        <v>1</v>
      </c>
      <c r="AH283" s="115">
        <f t="shared" si="33"/>
        <v>147.04764397883525</v>
      </c>
      <c r="AI283" s="8"/>
      <c r="AJ283" s="8"/>
      <c r="AK283" s="107">
        <v>140.44961141468792</v>
      </c>
      <c r="AL283" s="108">
        <v>144.47934596299714</v>
      </c>
      <c r="AM283" s="108">
        <v>144.47934596299714</v>
      </c>
      <c r="AN283" s="108">
        <v>140.44961141468792</v>
      </c>
      <c r="AO283" s="108">
        <v>147.02300509545688</v>
      </c>
      <c r="AP283" s="108">
        <v>147.04764397883525</v>
      </c>
      <c r="AQ283" s="108">
        <v>147.04764397883525</v>
      </c>
      <c r="AR283" s="108"/>
      <c r="AS283" s="108"/>
      <c r="AT283" s="109">
        <f t="shared" si="35"/>
        <v>0</v>
      </c>
      <c r="AU283" s="108"/>
      <c r="AV283" s="93">
        <v>4.0498478783375997</v>
      </c>
      <c r="AW283" s="94">
        <v>9.0145036531474325</v>
      </c>
      <c r="AX283" s="110">
        <f t="shared" si="36"/>
        <v>4.9646557748098328</v>
      </c>
    </row>
    <row r="284" spans="1:50" ht="10" x14ac:dyDescent="0.2">
      <c r="A284" s="6">
        <v>275</v>
      </c>
      <c r="B284" s="5" t="s">
        <v>172</v>
      </c>
      <c r="C284" s="6">
        <v>1</v>
      </c>
      <c r="D284" s="10">
        <v>0</v>
      </c>
      <c r="E284" s="2">
        <v>16000</v>
      </c>
      <c r="F284" s="2">
        <v>0</v>
      </c>
      <c r="G284" s="2">
        <v>0</v>
      </c>
      <c r="H284" s="2">
        <v>0</v>
      </c>
      <c r="I284" s="2">
        <v>0</v>
      </c>
      <c r="J284" s="2">
        <v>249259</v>
      </c>
      <c r="K284" s="9">
        <v>2000</v>
      </c>
      <c r="L284" s="2">
        <v>115000</v>
      </c>
      <c r="M284" s="2">
        <v>0</v>
      </c>
      <c r="N284" s="2">
        <v>11880</v>
      </c>
      <c r="O284" s="2">
        <v>11227.090000000002</v>
      </c>
      <c r="P284" s="2">
        <v>0</v>
      </c>
      <c r="Q284" s="2">
        <v>0</v>
      </c>
      <c r="R284" s="2">
        <v>0</v>
      </c>
      <c r="S284" s="2">
        <v>0</v>
      </c>
      <c r="T284" s="2" t="s">
        <v>14</v>
      </c>
      <c r="U284" s="2">
        <f t="shared" si="34"/>
        <v>336366.09</v>
      </c>
      <c r="V284" s="8">
        <f t="shared" si="30"/>
        <v>4.4050085125564102</v>
      </c>
      <c r="W284" s="2"/>
      <c r="X284" s="2">
        <v>5851647.4900000002</v>
      </c>
      <c r="Y284" s="2">
        <v>7635991.8270576224</v>
      </c>
      <c r="Z284" s="2">
        <v>1784344.3370576221</v>
      </c>
      <c r="AA284" s="9">
        <v>78600.519940706508</v>
      </c>
      <c r="AB284" s="2"/>
      <c r="AC284" s="112">
        <v>143.83488965837</v>
      </c>
      <c r="AD284" s="8">
        <f t="shared" si="31"/>
        <v>129.14980473502368</v>
      </c>
      <c r="AE284" s="114">
        <f t="shared" si="32"/>
        <v>-14.685084923346324</v>
      </c>
      <c r="AF284" s="2">
        <v>12.31</v>
      </c>
      <c r="AG284" s="2">
        <v>1</v>
      </c>
      <c r="AH284" s="115">
        <f t="shared" si="33"/>
        <v>129.14980473502368</v>
      </c>
      <c r="AI284" s="8"/>
      <c r="AJ284" s="8"/>
      <c r="AK284" s="107">
        <v>143.83488965837</v>
      </c>
      <c r="AL284" s="108">
        <v>144.43931732635741</v>
      </c>
      <c r="AM284" s="108">
        <v>144.43931732635741</v>
      </c>
      <c r="AN284" s="108">
        <v>143.83488965837</v>
      </c>
      <c r="AO284" s="108">
        <v>129.14880033885763</v>
      </c>
      <c r="AP284" s="108">
        <v>129.14980473502368</v>
      </c>
      <c r="AQ284" s="108">
        <v>129.14980473502368</v>
      </c>
      <c r="AR284" s="108"/>
      <c r="AS284" s="108"/>
      <c r="AT284" s="109">
        <f t="shared" si="35"/>
        <v>0</v>
      </c>
      <c r="AU284" s="108"/>
      <c r="AV284" s="93">
        <v>14.835650472506536</v>
      </c>
      <c r="AW284" s="94">
        <v>3.9549644367264825</v>
      </c>
      <c r="AX284" s="110">
        <f t="shared" si="36"/>
        <v>-10.880686035780053</v>
      </c>
    </row>
    <row r="285" spans="1:50" ht="10" x14ac:dyDescent="0.2">
      <c r="A285" s="6">
        <v>276</v>
      </c>
      <c r="B285" s="5" t="s">
        <v>171</v>
      </c>
      <c r="C285" s="6">
        <v>1</v>
      </c>
      <c r="D285" s="10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467630</v>
      </c>
      <c r="K285" s="9">
        <v>73833</v>
      </c>
      <c r="L285" s="2">
        <v>691083</v>
      </c>
      <c r="M285" s="2">
        <v>0</v>
      </c>
      <c r="N285" s="2">
        <v>0</v>
      </c>
      <c r="O285" s="2">
        <v>4432.47</v>
      </c>
      <c r="P285" s="2">
        <v>0</v>
      </c>
      <c r="Q285" s="2">
        <v>0</v>
      </c>
      <c r="R285" s="2">
        <v>0</v>
      </c>
      <c r="S285" s="2">
        <v>0</v>
      </c>
      <c r="T285" s="2" t="s">
        <v>4</v>
      </c>
      <c r="U285" s="2">
        <f t="shared" si="34"/>
        <v>1236978.47</v>
      </c>
      <c r="V285" s="8">
        <f t="shared" si="30"/>
        <v>4.5583828023823703</v>
      </c>
      <c r="W285" s="2"/>
      <c r="X285" s="2">
        <v>13166912.130260002</v>
      </c>
      <c r="Y285" s="2">
        <v>27136344.699999999</v>
      </c>
      <c r="Z285" s="2">
        <v>13969432.569739997</v>
      </c>
      <c r="AA285" s="9">
        <v>636780.21184942976</v>
      </c>
      <c r="AB285" s="2"/>
      <c r="AC285" s="112">
        <v>202.82867809357009</v>
      </c>
      <c r="AD285" s="8">
        <f t="shared" si="31"/>
        <v>201.25876307209239</v>
      </c>
      <c r="AE285" s="114">
        <f t="shared" si="32"/>
        <v>-1.5699150214776978</v>
      </c>
      <c r="AF285" s="2">
        <v>3</v>
      </c>
      <c r="AG285" s="2">
        <v>1</v>
      </c>
      <c r="AH285" s="115">
        <f t="shared" si="33"/>
        <v>201.25876307209239</v>
      </c>
      <c r="AI285" s="8"/>
      <c r="AJ285" s="8"/>
      <c r="AK285" s="107">
        <v>202.82867809357009</v>
      </c>
      <c r="AL285" s="108">
        <v>202.69630859275037</v>
      </c>
      <c r="AM285" s="108">
        <v>202.69630859275037</v>
      </c>
      <c r="AN285" s="108">
        <v>202.82867809357009</v>
      </c>
      <c r="AO285" s="108">
        <v>195.99043720512674</v>
      </c>
      <c r="AP285" s="108">
        <v>195.99043497982586</v>
      </c>
      <c r="AQ285" s="108">
        <v>201.25876307209239</v>
      </c>
      <c r="AR285" s="108"/>
      <c r="AS285" s="108"/>
      <c r="AT285" s="109">
        <f t="shared" si="35"/>
        <v>5.268328092266529</v>
      </c>
      <c r="AU285" s="108"/>
      <c r="AV285" s="93">
        <v>7.6873661115324152</v>
      </c>
      <c r="AW285" s="94">
        <v>3.2190279916460738</v>
      </c>
      <c r="AX285" s="110">
        <f t="shared" si="36"/>
        <v>-4.4683381198863419</v>
      </c>
    </row>
    <row r="286" spans="1:50" ht="10" x14ac:dyDescent="0.2">
      <c r="A286" s="6">
        <v>277</v>
      </c>
      <c r="B286" s="5" t="s">
        <v>170</v>
      </c>
      <c r="C286" s="6">
        <v>1</v>
      </c>
      <c r="D286" s="10">
        <v>0</v>
      </c>
      <c r="E286" s="2">
        <v>55000</v>
      </c>
      <c r="F286" s="2">
        <v>0</v>
      </c>
      <c r="G286" s="2">
        <v>0</v>
      </c>
      <c r="H286" s="2">
        <v>0</v>
      </c>
      <c r="I286" s="2">
        <v>0</v>
      </c>
      <c r="J286" s="2">
        <v>1320000</v>
      </c>
      <c r="K286" s="9">
        <v>423498</v>
      </c>
      <c r="L286" s="2">
        <v>650000</v>
      </c>
      <c r="M286" s="2">
        <v>56958</v>
      </c>
      <c r="N286" s="2">
        <v>205051</v>
      </c>
      <c r="O286" s="2">
        <v>163949.03000000003</v>
      </c>
      <c r="P286" s="2">
        <v>0</v>
      </c>
      <c r="Q286" s="2">
        <v>0</v>
      </c>
      <c r="R286" s="2">
        <v>0</v>
      </c>
      <c r="S286" s="2">
        <v>0</v>
      </c>
      <c r="T286" s="2" t="s">
        <v>4</v>
      </c>
      <c r="U286" s="2">
        <f t="shared" si="34"/>
        <v>2874456.0300000003</v>
      </c>
      <c r="V286" s="8">
        <f t="shared" si="30"/>
        <v>8.2452695433798482</v>
      </c>
      <c r="W286" s="2"/>
      <c r="X286" s="2">
        <v>34733982.75</v>
      </c>
      <c r="Y286" s="2">
        <v>34861880.680515893</v>
      </c>
      <c r="Z286" s="2">
        <v>127897.9305158928</v>
      </c>
      <c r="AA286" s="9">
        <v>10545.529111440032</v>
      </c>
      <c r="AB286" s="2"/>
      <c r="AC286" s="112">
        <v>104.04297983561605</v>
      </c>
      <c r="AD286" s="8">
        <f t="shared" si="31"/>
        <v>100.33786048161855</v>
      </c>
      <c r="AE286" s="114">
        <f t="shared" si="32"/>
        <v>-3.7051193539975031</v>
      </c>
      <c r="AF286" s="2">
        <v>139.72</v>
      </c>
      <c r="AG286" s="2">
        <v>1</v>
      </c>
      <c r="AH286" s="115">
        <f t="shared" si="33"/>
        <v>100.33786048161855</v>
      </c>
      <c r="AI286" s="8"/>
      <c r="AJ286" s="8"/>
      <c r="AK286" s="107">
        <v>104.04297983561605</v>
      </c>
      <c r="AL286" s="108">
        <v>104.86697277541791</v>
      </c>
      <c r="AM286" s="108">
        <v>104.86697277541791</v>
      </c>
      <c r="AN286" s="108">
        <v>104.04297983561605</v>
      </c>
      <c r="AO286" s="108">
        <v>100.33718748563882</v>
      </c>
      <c r="AP286" s="108">
        <v>100.33786048161855</v>
      </c>
      <c r="AQ286" s="108">
        <v>100.33786048161855</v>
      </c>
      <c r="AR286" s="108"/>
      <c r="AS286" s="108"/>
      <c r="AT286" s="109">
        <f t="shared" si="35"/>
        <v>0</v>
      </c>
      <c r="AU286" s="108"/>
      <c r="AV286" s="93">
        <v>8.6190953625911586</v>
      </c>
      <c r="AW286" s="94">
        <v>4.4089948665432495</v>
      </c>
      <c r="AX286" s="110">
        <f t="shared" si="36"/>
        <v>-4.2101004960479091</v>
      </c>
    </row>
    <row r="287" spans="1:50" ht="10" x14ac:dyDescent="0.2">
      <c r="A287" s="6">
        <v>278</v>
      </c>
      <c r="B287" s="5" t="s">
        <v>169</v>
      </c>
      <c r="C287" s="6">
        <v>1</v>
      </c>
      <c r="D287" s="10">
        <v>0</v>
      </c>
      <c r="E287" s="2">
        <v>60024</v>
      </c>
      <c r="F287" s="2">
        <v>0</v>
      </c>
      <c r="G287" s="2">
        <v>0</v>
      </c>
      <c r="H287" s="2">
        <v>0</v>
      </c>
      <c r="I287" s="2">
        <v>201821</v>
      </c>
      <c r="J287" s="2">
        <v>579606</v>
      </c>
      <c r="K287" s="9">
        <v>0</v>
      </c>
      <c r="L287" s="2">
        <v>736793</v>
      </c>
      <c r="M287" s="2">
        <v>2947</v>
      </c>
      <c r="N287" s="2">
        <v>123054</v>
      </c>
      <c r="O287" s="2">
        <v>144231.15000000002</v>
      </c>
      <c r="P287" s="2">
        <v>0</v>
      </c>
      <c r="Q287" s="2">
        <v>0</v>
      </c>
      <c r="R287" s="2">
        <v>0</v>
      </c>
      <c r="S287" s="2">
        <v>0</v>
      </c>
      <c r="T287" s="2" t="s">
        <v>14</v>
      </c>
      <c r="U287" s="2">
        <f t="shared" si="34"/>
        <v>1406400.3499999999</v>
      </c>
      <c r="V287" s="8">
        <f t="shared" si="30"/>
        <v>4.8325040154027352</v>
      </c>
      <c r="W287" s="2"/>
      <c r="X287" s="2">
        <v>24351460.979999997</v>
      </c>
      <c r="Y287" s="2">
        <v>29102931.844802454</v>
      </c>
      <c r="Z287" s="2">
        <v>4751470.8648024574</v>
      </c>
      <c r="AA287" s="9">
        <v>229615.02033226984</v>
      </c>
      <c r="AB287" s="2"/>
      <c r="AC287" s="112">
        <v>122.80687366670395</v>
      </c>
      <c r="AD287" s="8">
        <f t="shared" si="31"/>
        <v>118.56913574172825</v>
      </c>
      <c r="AE287" s="114">
        <f t="shared" si="32"/>
        <v>-4.2377379249757041</v>
      </c>
      <c r="AF287" s="2">
        <v>135.75000000000003</v>
      </c>
      <c r="AG287" s="2">
        <v>1</v>
      </c>
      <c r="AH287" s="115">
        <f t="shared" si="33"/>
        <v>118.56913574172825</v>
      </c>
      <c r="AI287" s="8"/>
      <c r="AJ287" s="8"/>
      <c r="AK287" s="107">
        <v>122.80687366670395</v>
      </c>
      <c r="AL287" s="108">
        <v>122.97364208452581</v>
      </c>
      <c r="AM287" s="108">
        <v>122.97364208452581</v>
      </c>
      <c r="AN287" s="108">
        <v>122.80687366670395</v>
      </c>
      <c r="AO287" s="108">
        <v>122.80687366670395</v>
      </c>
      <c r="AP287" s="108">
        <v>118.56913574172825</v>
      </c>
      <c r="AQ287" s="108">
        <v>118.56913574172825</v>
      </c>
      <c r="AR287" s="108"/>
      <c r="AS287" s="108"/>
      <c r="AT287" s="109">
        <f t="shared" si="35"/>
        <v>0</v>
      </c>
      <c r="AU287" s="108"/>
      <c r="AV287" s="93">
        <v>9.2880677305316226</v>
      </c>
      <c r="AW287" s="94">
        <v>5.2207899999876961</v>
      </c>
      <c r="AX287" s="110">
        <f t="shared" si="36"/>
        <v>-4.0672777305439265</v>
      </c>
    </row>
    <row r="288" spans="1:50" ht="10" x14ac:dyDescent="0.2">
      <c r="A288" s="6">
        <v>279</v>
      </c>
      <c r="B288" s="5" t="s">
        <v>168</v>
      </c>
      <c r="C288" s="6">
        <v>0</v>
      </c>
      <c r="D288" s="10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9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f t="shared" si="34"/>
        <v>0</v>
      </c>
      <c r="V288" s="8">
        <f t="shared" si="30"/>
        <v>0</v>
      </c>
      <c r="W288" s="2"/>
      <c r="X288" s="2">
        <v>0</v>
      </c>
      <c r="Y288" s="2">
        <v>0</v>
      </c>
      <c r="Z288" s="2">
        <v>0</v>
      </c>
      <c r="AA288" s="9">
        <v>0</v>
      </c>
      <c r="AB288" s="2"/>
      <c r="AC288" s="112">
        <v>0</v>
      </c>
      <c r="AD288" s="8">
        <f t="shared" si="31"/>
        <v>0</v>
      </c>
      <c r="AE288" s="114">
        <f t="shared" si="32"/>
        <v>0</v>
      </c>
      <c r="AF288" s="2">
        <v>0</v>
      </c>
      <c r="AG288" s="2" t="s">
        <v>529</v>
      </c>
      <c r="AH288" s="115">
        <f t="shared" si="33"/>
        <v>0</v>
      </c>
      <c r="AI288" s="8"/>
      <c r="AJ288" s="8"/>
      <c r="AK288" s="107">
        <v>0</v>
      </c>
      <c r="AL288" s="108">
        <v>0</v>
      </c>
      <c r="AM288" s="108">
        <v>0</v>
      </c>
      <c r="AN288" s="108">
        <v>0</v>
      </c>
      <c r="AO288" s="108">
        <v>0</v>
      </c>
      <c r="AP288" s="108">
        <v>0</v>
      </c>
      <c r="AQ288" s="108">
        <v>0</v>
      </c>
      <c r="AR288" s="108"/>
      <c r="AS288" s="108"/>
      <c r="AT288" s="109">
        <f t="shared" si="35"/>
        <v>0</v>
      </c>
      <c r="AU288" s="108"/>
      <c r="AV288" s="93" t="s">
        <v>528</v>
      </c>
      <c r="AW288" s="94" t="s">
        <v>528</v>
      </c>
      <c r="AX288" s="110" t="str">
        <f t="shared" si="36"/>
        <v/>
      </c>
    </row>
    <row r="289" spans="1:50" ht="10" x14ac:dyDescent="0.2">
      <c r="A289" s="6">
        <v>280</v>
      </c>
      <c r="B289" s="5" t="s">
        <v>167</v>
      </c>
      <c r="C289" s="6">
        <v>0</v>
      </c>
      <c r="D289" s="10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9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f t="shared" si="34"/>
        <v>0</v>
      </c>
      <c r="V289" s="8">
        <f t="shared" si="30"/>
        <v>0</v>
      </c>
      <c r="W289" s="2"/>
      <c r="X289" s="2">
        <v>47093.130000000005</v>
      </c>
      <c r="Y289" s="2">
        <v>1540554</v>
      </c>
      <c r="Z289" s="2">
        <v>1493460.87</v>
      </c>
      <c r="AA289" s="9">
        <v>0</v>
      </c>
      <c r="AB289" s="2"/>
      <c r="AC289" s="112">
        <v>0</v>
      </c>
      <c r="AD289" s="8">
        <f t="shared" si="31"/>
        <v>0</v>
      </c>
      <c r="AE289" s="114">
        <f t="shared" si="32"/>
        <v>0</v>
      </c>
      <c r="AF289" s="2">
        <v>0</v>
      </c>
      <c r="AG289" s="2" t="s">
        <v>529</v>
      </c>
      <c r="AH289" s="115">
        <f t="shared" si="33"/>
        <v>0</v>
      </c>
      <c r="AI289" s="8"/>
      <c r="AJ289" s="8"/>
      <c r="AK289" s="107">
        <v>0</v>
      </c>
      <c r="AL289" s="108">
        <v>0</v>
      </c>
      <c r="AM289" s="108">
        <v>0</v>
      </c>
      <c r="AN289" s="108">
        <v>0</v>
      </c>
      <c r="AO289" s="108">
        <v>0</v>
      </c>
      <c r="AP289" s="108">
        <v>0</v>
      </c>
      <c r="AQ289" s="108">
        <v>0</v>
      </c>
      <c r="AR289" s="108"/>
      <c r="AS289" s="108"/>
      <c r="AT289" s="109">
        <f t="shared" si="35"/>
        <v>0</v>
      </c>
      <c r="AU289" s="108"/>
      <c r="AV289" s="93" t="s">
        <v>528</v>
      </c>
      <c r="AW289" s="94" t="s">
        <v>528</v>
      </c>
      <c r="AX289" s="110" t="str">
        <f t="shared" si="36"/>
        <v/>
      </c>
    </row>
    <row r="290" spans="1:50" ht="10" x14ac:dyDescent="0.2">
      <c r="A290" s="6">
        <v>281</v>
      </c>
      <c r="B290" s="5" t="s">
        <v>166</v>
      </c>
      <c r="C290" s="6">
        <v>1</v>
      </c>
      <c r="D290" s="10">
        <v>15441571</v>
      </c>
      <c r="E290" s="2">
        <v>143899</v>
      </c>
      <c r="F290" s="2">
        <v>716858</v>
      </c>
      <c r="G290" s="2">
        <v>5869974.6000000006</v>
      </c>
      <c r="H290" s="2">
        <v>0</v>
      </c>
      <c r="I290" s="2">
        <v>0</v>
      </c>
      <c r="J290" s="2">
        <v>9005820.8953107707</v>
      </c>
      <c r="K290" s="9">
        <v>332234.80468922853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 t="s">
        <v>4</v>
      </c>
      <c r="U290" s="2">
        <f t="shared" si="34"/>
        <v>31510358.300000001</v>
      </c>
      <c r="V290" s="8">
        <f t="shared" si="30"/>
        <v>6.508559254469251</v>
      </c>
      <c r="W290" s="2"/>
      <c r="X290" s="2">
        <v>483882872.08000004</v>
      </c>
      <c r="Y290" s="2">
        <v>484137227.11923826</v>
      </c>
      <c r="Z290" s="2">
        <v>254355.03923821449</v>
      </c>
      <c r="AA290" s="9">
        <v>16554.848445547705</v>
      </c>
      <c r="AB290" s="2"/>
      <c r="AC290" s="112">
        <v>99.902721685875335</v>
      </c>
      <c r="AD290" s="8">
        <f t="shared" si="31"/>
        <v>100.04914416370443</v>
      </c>
      <c r="AE290" s="114">
        <f t="shared" si="32"/>
        <v>0.14642247782909124</v>
      </c>
      <c r="AF290" s="2">
        <v>4539.4199999999992</v>
      </c>
      <c r="AG290" s="2">
        <v>1</v>
      </c>
      <c r="AH290" s="115">
        <f t="shared" si="33"/>
        <v>100.04914416370443</v>
      </c>
      <c r="AI290" s="8"/>
      <c r="AJ290" s="8"/>
      <c r="AK290" s="107">
        <v>99.902721685875335</v>
      </c>
      <c r="AL290" s="108">
        <v>100.00025607033871</v>
      </c>
      <c r="AM290" s="108">
        <v>100.00025607033871</v>
      </c>
      <c r="AN290" s="108">
        <v>99.902721685875335</v>
      </c>
      <c r="AO290" s="108">
        <v>100.0203868637297</v>
      </c>
      <c r="AP290" s="108">
        <v>100.04914416370443</v>
      </c>
      <c r="AQ290" s="108">
        <v>100.04914416370443</v>
      </c>
      <c r="AR290" s="108"/>
      <c r="AS290" s="108"/>
      <c r="AT290" s="109">
        <f t="shared" si="35"/>
        <v>0</v>
      </c>
      <c r="AU290" s="108"/>
      <c r="AV290" s="93">
        <v>8.3664610543893101</v>
      </c>
      <c r="AW290" s="94">
        <v>8.5289995152972899</v>
      </c>
      <c r="AX290" s="110">
        <f t="shared" si="36"/>
        <v>0.16253846090797985</v>
      </c>
    </row>
    <row r="291" spans="1:50" ht="10" x14ac:dyDescent="0.2">
      <c r="A291" s="6">
        <v>282</v>
      </c>
      <c r="B291" s="5" t="s">
        <v>165</v>
      </c>
      <c r="C291" s="6">
        <v>0</v>
      </c>
      <c r="D291" s="10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9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f t="shared" si="34"/>
        <v>0</v>
      </c>
      <c r="V291" s="8">
        <f t="shared" si="30"/>
        <v>0</v>
      </c>
      <c r="W291" s="2"/>
      <c r="X291" s="2">
        <v>31395.420000000002</v>
      </c>
      <c r="Y291" s="2">
        <v>32896.699999999997</v>
      </c>
      <c r="Z291" s="2">
        <v>1501.2799999999952</v>
      </c>
      <c r="AA291" s="9">
        <v>0</v>
      </c>
      <c r="AB291" s="2"/>
      <c r="AC291" s="112">
        <v>0</v>
      </c>
      <c r="AD291" s="8">
        <f t="shared" si="31"/>
        <v>0</v>
      </c>
      <c r="AE291" s="114">
        <f t="shared" si="32"/>
        <v>0</v>
      </c>
      <c r="AF291" s="2">
        <v>0</v>
      </c>
      <c r="AG291" s="2" t="s">
        <v>529</v>
      </c>
      <c r="AH291" s="115">
        <f t="shared" si="33"/>
        <v>0</v>
      </c>
      <c r="AI291" s="8"/>
      <c r="AJ291" s="8"/>
      <c r="AK291" s="107">
        <v>0</v>
      </c>
      <c r="AL291" s="108">
        <v>0</v>
      </c>
      <c r="AM291" s="108">
        <v>0</v>
      </c>
      <c r="AN291" s="108">
        <v>0</v>
      </c>
      <c r="AO291" s="108">
        <v>0</v>
      </c>
      <c r="AP291" s="108">
        <v>0</v>
      </c>
      <c r="AQ291" s="108">
        <v>0</v>
      </c>
      <c r="AR291" s="108"/>
      <c r="AS291" s="108"/>
      <c r="AT291" s="109">
        <f t="shared" si="35"/>
        <v>0</v>
      </c>
      <c r="AU291" s="108"/>
      <c r="AV291" s="93" t="s">
        <v>528</v>
      </c>
      <c r="AW291" s="94" t="s">
        <v>528</v>
      </c>
      <c r="AX291" s="110" t="str">
        <f t="shared" si="36"/>
        <v/>
      </c>
    </row>
    <row r="292" spans="1:50" ht="10" x14ac:dyDescent="0.2">
      <c r="A292" s="6">
        <v>283</v>
      </c>
      <c r="B292" s="5" t="s">
        <v>164</v>
      </c>
      <c r="C292" s="6">
        <v>0</v>
      </c>
      <c r="D292" s="10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9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f t="shared" si="34"/>
        <v>0</v>
      </c>
      <c r="V292" s="8">
        <f t="shared" si="30"/>
        <v>0</v>
      </c>
      <c r="W292" s="2"/>
      <c r="X292" s="2">
        <v>0</v>
      </c>
      <c r="Y292" s="2">
        <v>0</v>
      </c>
      <c r="Z292" s="2">
        <v>0</v>
      </c>
      <c r="AA292" s="9">
        <v>0</v>
      </c>
      <c r="AB292" s="2"/>
      <c r="AC292" s="112">
        <v>0</v>
      </c>
      <c r="AD292" s="8">
        <f t="shared" si="31"/>
        <v>0</v>
      </c>
      <c r="AE292" s="114">
        <f t="shared" si="32"/>
        <v>0</v>
      </c>
      <c r="AF292" s="2">
        <v>0</v>
      </c>
      <c r="AG292" s="2" t="s">
        <v>529</v>
      </c>
      <c r="AH292" s="115">
        <f t="shared" si="33"/>
        <v>0</v>
      </c>
      <c r="AI292" s="8"/>
      <c r="AJ292" s="8"/>
      <c r="AK292" s="107">
        <v>0</v>
      </c>
      <c r="AL292" s="108">
        <v>0</v>
      </c>
      <c r="AM292" s="108">
        <v>0</v>
      </c>
      <c r="AN292" s="108">
        <v>0</v>
      </c>
      <c r="AO292" s="108">
        <v>0</v>
      </c>
      <c r="AP292" s="108">
        <v>0</v>
      </c>
      <c r="AQ292" s="108">
        <v>0</v>
      </c>
      <c r="AR292" s="108"/>
      <c r="AS292" s="108"/>
      <c r="AT292" s="109">
        <f t="shared" si="35"/>
        <v>0</v>
      </c>
      <c r="AU292" s="108"/>
      <c r="AV292" s="93" t="s">
        <v>528</v>
      </c>
      <c r="AW292" s="94" t="s">
        <v>528</v>
      </c>
      <c r="AX292" s="110" t="str">
        <f t="shared" si="36"/>
        <v/>
      </c>
    </row>
    <row r="293" spans="1:50" ht="10" x14ac:dyDescent="0.2">
      <c r="A293" s="6">
        <v>284</v>
      </c>
      <c r="B293" s="5" t="s">
        <v>163</v>
      </c>
      <c r="C293" s="6">
        <v>1</v>
      </c>
      <c r="D293" s="10">
        <v>0</v>
      </c>
      <c r="E293" s="2">
        <v>200000</v>
      </c>
      <c r="F293" s="2">
        <v>91320</v>
      </c>
      <c r="G293" s="2">
        <v>2995833</v>
      </c>
      <c r="H293" s="2">
        <v>0</v>
      </c>
      <c r="I293" s="2">
        <v>0</v>
      </c>
      <c r="J293" s="2">
        <v>932756</v>
      </c>
      <c r="K293" s="9">
        <v>700000</v>
      </c>
      <c r="L293" s="2">
        <v>2134232</v>
      </c>
      <c r="M293" s="2">
        <v>679</v>
      </c>
      <c r="N293" s="2">
        <v>0</v>
      </c>
      <c r="O293" s="2">
        <v>209708.31000000003</v>
      </c>
      <c r="P293" s="2">
        <v>0</v>
      </c>
      <c r="Q293" s="2">
        <v>0</v>
      </c>
      <c r="R293" s="2">
        <v>0</v>
      </c>
      <c r="S293" s="2">
        <v>0</v>
      </c>
      <c r="T293" s="2" t="s">
        <v>14</v>
      </c>
      <c r="U293" s="2">
        <f t="shared" si="34"/>
        <v>5983989.1099999994</v>
      </c>
      <c r="V293" s="8">
        <f t="shared" si="30"/>
        <v>13.863245528868903</v>
      </c>
      <c r="W293" s="2"/>
      <c r="X293" s="2">
        <v>29345841.392800011</v>
      </c>
      <c r="Y293" s="2">
        <v>43164417.001335695</v>
      </c>
      <c r="Z293" s="2">
        <v>13818575.608535685</v>
      </c>
      <c r="AA293" s="9">
        <v>1915703.0652036921</v>
      </c>
      <c r="AB293" s="2"/>
      <c r="AC293" s="112">
        <v>144.24048162929364</v>
      </c>
      <c r="AD293" s="8">
        <f t="shared" si="31"/>
        <v>140.56067905503079</v>
      </c>
      <c r="AE293" s="114">
        <f t="shared" si="32"/>
        <v>-3.6798025742628511</v>
      </c>
      <c r="AF293" s="2">
        <v>164.31</v>
      </c>
      <c r="AG293" s="2">
        <v>1</v>
      </c>
      <c r="AH293" s="115">
        <f t="shared" si="33"/>
        <v>140.56067905503079</v>
      </c>
      <c r="AI293" s="8"/>
      <c r="AJ293" s="8"/>
      <c r="AK293" s="107">
        <v>144.24048162929364</v>
      </c>
      <c r="AL293" s="108">
        <v>144.64884580179748</v>
      </c>
      <c r="AM293" s="108">
        <v>144.64884580179748</v>
      </c>
      <c r="AN293" s="108">
        <v>144.24048162929364</v>
      </c>
      <c r="AO293" s="108">
        <v>150.15375032260559</v>
      </c>
      <c r="AP293" s="108">
        <v>140.56067905503079</v>
      </c>
      <c r="AQ293" s="108">
        <v>140.56067905503079</v>
      </c>
      <c r="AR293" s="108"/>
      <c r="AS293" s="108"/>
      <c r="AT293" s="109">
        <f t="shared" si="35"/>
        <v>0</v>
      </c>
      <c r="AU293" s="108"/>
      <c r="AV293" s="93">
        <v>5.8610270722351965</v>
      </c>
      <c r="AW293" s="94">
        <v>5.4214101024601034</v>
      </c>
      <c r="AX293" s="110">
        <f t="shared" si="36"/>
        <v>-0.43961696977509312</v>
      </c>
    </row>
    <row r="294" spans="1:50" ht="10" x14ac:dyDescent="0.2">
      <c r="A294" s="6">
        <v>285</v>
      </c>
      <c r="B294" s="5" t="s">
        <v>162</v>
      </c>
      <c r="C294" s="6">
        <v>1</v>
      </c>
      <c r="D294" s="10">
        <v>0</v>
      </c>
      <c r="E294" s="2">
        <v>5000</v>
      </c>
      <c r="F294" s="2">
        <v>0</v>
      </c>
      <c r="G294" s="2">
        <v>0</v>
      </c>
      <c r="H294" s="2">
        <v>0</v>
      </c>
      <c r="I294" s="2">
        <v>0</v>
      </c>
      <c r="J294" s="2">
        <v>1376718</v>
      </c>
      <c r="K294" s="9">
        <v>1067893</v>
      </c>
      <c r="L294" s="2">
        <v>111036</v>
      </c>
      <c r="M294" s="2">
        <v>20663</v>
      </c>
      <c r="N294" s="2">
        <v>0</v>
      </c>
      <c r="O294" s="2">
        <v>191910.53000000003</v>
      </c>
      <c r="P294" s="2">
        <v>0</v>
      </c>
      <c r="Q294" s="2">
        <v>0</v>
      </c>
      <c r="R294" s="2">
        <v>0</v>
      </c>
      <c r="S294" s="2">
        <v>0</v>
      </c>
      <c r="T294" s="2" t="s">
        <v>14</v>
      </c>
      <c r="U294" s="2">
        <f t="shared" si="34"/>
        <v>2706598.93</v>
      </c>
      <c r="V294" s="8">
        <f t="shared" si="30"/>
        <v>4.2724012445976376</v>
      </c>
      <c r="W294" s="2"/>
      <c r="X294" s="2">
        <v>50610297.858939998</v>
      </c>
      <c r="Y294" s="2">
        <v>63350766.35001073</v>
      </c>
      <c r="Z294" s="2">
        <v>12740468.491070732</v>
      </c>
      <c r="AA294" s="9">
        <v>544323.93438007589</v>
      </c>
      <c r="AB294" s="2"/>
      <c r="AC294" s="112">
        <v>129.41161267315678</v>
      </c>
      <c r="AD294" s="8">
        <f t="shared" si="31"/>
        <v>124.09814814898641</v>
      </c>
      <c r="AE294" s="114">
        <f t="shared" si="32"/>
        <v>-5.3134645241703709</v>
      </c>
      <c r="AF294" s="2">
        <v>127.29000000000003</v>
      </c>
      <c r="AG294" s="2">
        <v>1</v>
      </c>
      <c r="AH294" s="115">
        <f t="shared" si="33"/>
        <v>124.09814814898641</v>
      </c>
      <c r="AI294" s="8"/>
      <c r="AJ294" s="8"/>
      <c r="AK294" s="107">
        <v>129.41161267315678</v>
      </c>
      <c r="AL294" s="108">
        <v>130.82746494575355</v>
      </c>
      <c r="AM294" s="108">
        <v>130.82746494575355</v>
      </c>
      <c r="AN294" s="108">
        <v>129.41161267315678</v>
      </c>
      <c r="AO294" s="108">
        <v>119.03173235749338</v>
      </c>
      <c r="AP294" s="108">
        <v>118.82081512759098</v>
      </c>
      <c r="AQ294" s="108">
        <v>124.09814814898641</v>
      </c>
      <c r="AR294" s="108"/>
      <c r="AS294" s="108"/>
      <c r="AT294" s="109">
        <f t="shared" si="35"/>
        <v>5.2773330213954353</v>
      </c>
      <c r="AU294" s="108"/>
      <c r="AV294" s="93">
        <v>12.648501366792827</v>
      </c>
      <c r="AW294" s="94">
        <v>3.0877572729920968</v>
      </c>
      <c r="AX294" s="110">
        <f t="shared" si="36"/>
        <v>-9.5607440938007304</v>
      </c>
    </row>
    <row r="295" spans="1:50" ht="10" x14ac:dyDescent="0.2">
      <c r="A295" s="6">
        <v>286</v>
      </c>
      <c r="B295" s="5" t="s">
        <v>161</v>
      </c>
      <c r="C295" s="6">
        <v>0</v>
      </c>
      <c r="D295" s="10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9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f t="shared" si="34"/>
        <v>0</v>
      </c>
      <c r="V295" s="8">
        <f t="shared" si="30"/>
        <v>0</v>
      </c>
      <c r="W295" s="2"/>
      <c r="X295" s="2">
        <v>0</v>
      </c>
      <c r="Y295" s="2">
        <v>778.5</v>
      </c>
      <c r="Z295" s="2">
        <v>778.5</v>
      </c>
      <c r="AA295" s="9">
        <v>0</v>
      </c>
      <c r="AB295" s="2"/>
      <c r="AC295" s="112">
        <v>0</v>
      </c>
      <c r="AD295" s="8">
        <f t="shared" si="31"/>
        <v>0</v>
      </c>
      <c r="AE295" s="114">
        <f t="shared" si="32"/>
        <v>0</v>
      </c>
      <c r="AF295" s="2">
        <v>0</v>
      </c>
      <c r="AG295" s="2" t="s">
        <v>529</v>
      </c>
      <c r="AH295" s="115">
        <f t="shared" si="33"/>
        <v>0</v>
      </c>
      <c r="AI295" s="8"/>
      <c r="AJ295" s="8"/>
      <c r="AK295" s="107">
        <v>0</v>
      </c>
      <c r="AL295" s="108">
        <v>0</v>
      </c>
      <c r="AM295" s="108">
        <v>0</v>
      </c>
      <c r="AN295" s="108">
        <v>0</v>
      </c>
      <c r="AO295" s="108">
        <v>0</v>
      </c>
      <c r="AP295" s="108">
        <v>0</v>
      </c>
      <c r="AQ295" s="108">
        <v>0</v>
      </c>
      <c r="AR295" s="108"/>
      <c r="AS295" s="108"/>
      <c r="AT295" s="109">
        <f t="shared" si="35"/>
        <v>0</v>
      </c>
      <c r="AU295" s="108"/>
      <c r="AV295" s="93" t="s">
        <v>528</v>
      </c>
      <c r="AW295" s="94" t="s">
        <v>528</v>
      </c>
      <c r="AX295" s="110" t="str">
        <f t="shared" si="36"/>
        <v/>
      </c>
    </row>
    <row r="296" spans="1:50" ht="10" x14ac:dyDescent="0.2">
      <c r="A296" s="6">
        <v>287</v>
      </c>
      <c r="B296" s="5" t="s">
        <v>160</v>
      </c>
      <c r="C296" s="6">
        <v>1</v>
      </c>
      <c r="D296" s="10">
        <v>0</v>
      </c>
      <c r="E296" s="2">
        <v>616196</v>
      </c>
      <c r="F296" s="2">
        <v>0</v>
      </c>
      <c r="G296" s="2">
        <v>0</v>
      </c>
      <c r="H296" s="2">
        <v>0</v>
      </c>
      <c r="I296" s="2">
        <v>0</v>
      </c>
      <c r="J296" s="2">
        <v>396133</v>
      </c>
      <c r="K296" s="9">
        <v>318280</v>
      </c>
      <c r="L296" s="2">
        <v>194250</v>
      </c>
      <c r="M296" s="2">
        <v>0</v>
      </c>
      <c r="N296" s="2">
        <v>0</v>
      </c>
      <c r="O296" s="2">
        <v>28519.260000000002</v>
      </c>
      <c r="P296" s="2">
        <v>0</v>
      </c>
      <c r="Q296" s="2">
        <v>0</v>
      </c>
      <c r="R296" s="2">
        <v>0</v>
      </c>
      <c r="S296" s="2">
        <v>0</v>
      </c>
      <c r="T296" s="2" t="s">
        <v>14</v>
      </c>
      <c r="U296" s="2">
        <f t="shared" si="34"/>
        <v>1436828.26</v>
      </c>
      <c r="V296" s="8">
        <f t="shared" si="30"/>
        <v>10.418559483060273</v>
      </c>
      <c r="W296" s="2"/>
      <c r="X296" s="2">
        <v>9620721.5300000012</v>
      </c>
      <c r="Y296" s="2">
        <v>13791045.32</v>
      </c>
      <c r="Z296" s="2">
        <v>4170323.7899999991</v>
      </c>
      <c r="AA296" s="9">
        <v>434487.66469736351</v>
      </c>
      <c r="AB296" s="2"/>
      <c r="AC296" s="112">
        <v>150.34518545408261</v>
      </c>
      <c r="AD296" s="8">
        <f t="shared" si="31"/>
        <v>138.83114289976373</v>
      </c>
      <c r="AE296" s="114">
        <f t="shared" si="32"/>
        <v>-11.514042554318877</v>
      </c>
      <c r="AF296" s="2">
        <v>21.8</v>
      </c>
      <c r="AG296" s="2">
        <v>1</v>
      </c>
      <c r="AH296" s="115">
        <f t="shared" si="33"/>
        <v>138.83114289976373</v>
      </c>
      <c r="AI296" s="8"/>
      <c r="AJ296" s="8"/>
      <c r="AK296" s="107">
        <v>150.34518545408261</v>
      </c>
      <c r="AL296" s="108">
        <v>150.67580630960691</v>
      </c>
      <c r="AM296" s="108">
        <v>150.67580630960691</v>
      </c>
      <c r="AN296" s="108">
        <v>150.34518545408261</v>
      </c>
      <c r="AO296" s="108">
        <v>138.83113981535652</v>
      </c>
      <c r="AP296" s="108">
        <v>138.83114289976373</v>
      </c>
      <c r="AQ296" s="108">
        <v>138.83114289976373</v>
      </c>
      <c r="AR296" s="108"/>
      <c r="AS296" s="108"/>
      <c r="AT296" s="109">
        <f t="shared" si="35"/>
        <v>0</v>
      </c>
      <c r="AU296" s="108"/>
      <c r="AV296" s="93">
        <v>11.756767770066649</v>
      </c>
      <c r="AW296" s="94">
        <v>2.5641192458843802</v>
      </c>
      <c r="AX296" s="110">
        <f t="shared" si="36"/>
        <v>-9.1926485241822675</v>
      </c>
    </row>
    <row r="297" spans="1:50" ht="10" x14ac:dyDescent="0.2">
      <c r="A297" s="6">
        <v>288</v>
      </c>
      <c r="B297" s="5" t="s">
        <v>159</v>
      </c>
      <c r="C297" s="6">
        <v>1</v>
      </c>
      <c r="D297" s="10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1190058</v>
      </c>
      <c r="K297" s="9">
        <v>0</v>
      </c>
      <c r="L297" s="2">
        <v>973186</v>
      </c>
      <c r="M297" s="2">
        <v>0</v>
      </c>
      <c r="N297" s="2">
        <v>0</v>
      </c>
      <c r="O297" s="2">
        <v>6053.6</v>
      </c>
      <c r="P297" s="2">
        <v>0</v>
      </c>
      <c r="Q297" s="2">
        <v>0</v>
      </c>
      <c r="R297" s="2">
        <v>0</v>
      </c>
      <c r="S297" s="2">
        <v>0</v>
      </c>
      <c r="T297" s="2" t="s">
        <v>14</v>
      </c>
      <c r="U297" s="2">
        <f t="shared" si="34"/>
        <v>1585386</v>
      </c>
      <c r="V297" s="8">
        <f t="shared" si="30"/>
        <v>3.3566512967785069</v>
      </c>
      <c r="W297" s="2"/>
      <c r="X297" s="2">
        <v>26839555.450000003</v>
      </c>
      <c r="Y297" s="2">
        <v>47231179.52471111</v>
      </c>
      <c r="Z297" s="2">
        <v>20391624.074711107</v>
      </c>
      <c r="AA297" s="9">
        <v>684475.7139379885</v>
      </c>
      <c r="AB297" s="2"/>
      <c r="AC297" s="112">
        <v>180.6849505565846</v>
      </c>
      <c r="AD297" s="8">
        <f t="shared" si="31"/>
        <v>173.42576294710244</v>
      </c>
      <c r="AE297" s="114">
        <f t="shared" si="32"/>
        <v>-7.2591876094821544</v>
      </c>
      <c r="AF297" s="2">
        <v>3.46</v>
      </c>
      <c r="AG297" s="2">
        <v>1</v>
      </c>
      <c r="AH297" s="115">
        <f t="shared" si="33"/>
        <v>173.42576294710244</v>
      </c>
      <c r="AI297" s="8"/>
      <c r="AJ297" s="8"/>
      <c r="AK297" s="107">
        <v>180.6849505565846</v>
      </c>
      <c r="AL297" s="108">
        <v>168.23965329076418</v>
      </c>
      <c r="AM297" s="108">
        <v>168.23965329076418</v>
      </c>
      <c r="AN297" s="108">
        <v>180.6849505565846</v>
      </c>
      <c r="AO297" s="108">
        <v>173.47886523610794</v>
      </c>
      <c r="AP297" s="108">
        <v>173.42582142351208</v>
      </c>
      <c r="AQ297" s="108">
        <v>173.42576294710244</v>
      </c>
      <c r="AR297" s="108"/>
      <c r="AS297" s="108"/>
      <c r="AT297" s="109">
        <f t="shared" si="35"/>
        <v>-5.8476409634522497E-5</v>
      </c>
      <c r="AU297" s="108"/>
      <c r="AV297" s="93">
        <v>4.9180365564660811</v>
      </c>
      <c r="AW297" s="94">
        <v>0.54529288431039757</v>
      </c>
      <c r="AX297" s="110">
        <f t="shared" si="36"/>
        <v>-4.3727436721556838</v>
      </c>
    </row>
    <row r="298" spans="1:50" ht="10" x14ac:dyDescent="0.2">
      <c r="A298" s="6">
        <v>289</v>
      </c>
      <c r="B298" s="5" t="s">
        <v>158</v>
      </c>
      <c r="C298" s="6">
        <v>1</v>
      </c>
      <c r="D298" s="10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9">
        <v>0</v>
      </c>
      <c r="L298" s="2">
        <v>0</v>
      </c>
      <c r="M298" s="2">
        <v>0</v>
      </c>
      <c r="N298" s="2">
        <v>7508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 t="s">
        <v>14</v>
      </c>
      <c r="U298" s="2">
        <f t="shared" si="34"/>
        <v>7508</v>
      </c>
      <c r="V298" s="8">
        <f t="shared" si="30"/>
        <v>0.2047571496984803</v>
      </c>
      <c r="W298" s="2"/>
      <c r="X298" s="2">
        <v>2091284.38</v>
      </c>
      <c r="Y298" s="2">
        <v>3666782.8259262606</v>
      </c>
      <c r="Z298" s="2">
        <v>1575498.4459262607</v>
      </c>
      <c r="AA298" s="9">
        <v>3225.9457114224642</v>
      </c>
      <c r="AB298" s="2"/>
      <c r="AC298" s="112">
        <v>209.04691393335523</v>
      </c>
      <c r="AD298" s="8">
        <f t="shared" si="31"/>
        <v>175.18214716521902</v>
      </c>
      <c r="AE298" s="114">
        <f t="shared" si="32"/>
        <v>-33.864766768136207</v>
      </c>
      <c r="AF298" s="2">
        <v>0.5</v>
      </c>
      <c r="AG298" s="2">
        <v>1</v>
      </c>
      <c r="AH298" s="115">
        <f t="shared" si="33"/>
        <v>175.18214716521902</v>
      </c>
      <c r="AI298" s="8"/>
      <c r="AJ298" s="8"/>
      <c r="AK298" s="107">
        <v>209.04691393335523</v>
      </c>
      <c r="AL298" s="108">
        <v>208.50614204044206</v>
      </c>
      <c r="AM298" s="108">
        <v>208.50614204044206</v>
      </c>
      <c r="AN298" s="108">
        <v>209.04691393335523</v>
      </c>
      <c r="AO298" s="108">
        <v>158.21728694137462</v>
      </c>
      <c r="AP298" s="108">
        <v>175.18214716521902</v>
      </c>
      <c r="AQ298" s="108">
        <v>175.18214716521902</v>
      </c>
      <c r="AR298" s="108"/>
      <c r="AS298" s="108"/>
      <c r="AT298" s="109">
        <f t="shared" si="35"/>
        <v>0</v>
      </c>
      <c r="AU298" s="108"/>
      <c r="AV298" s="93">
        <v>21.494537468822244</v>
      </c>
      <c r="AW298" s="94">
        <v>1.3918882094984841</v>
      </c>
      <c r="AX298" s="110">
        <f t="shared" si="36"/>
        <v>-20.102649259323762</v>
      </c>
    </row>
    <row r="299" spans="1:50" ht="10" x14ac:dyDescent="0.2">
      <c r="A299" s="6">
        <v>290</v>
      </c>
      <c r="B299" s="5" t="s">
        <v>157</v>
      </c>
      <c r="C299" s="6">
        <v>1</v>
      </c>
      <c r="D299" s="10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29077</v>
      </c>
      <c r="K299" s="9">
        <v>0</v>
      </c>
      <c r="L299" s="2">
        <v>400000</v>
      </c>
      <c r="M299" s="2">
        <v>13968</v>
      </c>
      <c r="N299" s="2">
        <v>74779</v>
      </c>
      <c r="O299" s="2">
        <v>1525.7200000000003</v>
      </c>
      <c r="P299" s="2">
        <v>0</v>
      </c>
      <c r="Q299" s="2">
        <v>0</v>
      </c>
      <c r="R299" s="2">
        <v>0</v>
      </c>
      <c r="S299" s="2">
        <v>0</v>
      </c>
      <c r="T299" s="2" t="s">
        <v>4</v>
      </c>
      <c r="U299" s="2">
        <f t="shared" si="34"/>
        <v>519349.72</v>
      </c>
      <c r="V299" s="8">
        <f t="shared" si="30"/>
        <v>2.4853132683957675</v>
      </c>
      <c r="W299" s="2"/>
      <c r="X299" s="2">
        <v>14448148.280000001</v>
      </c>
      <c r="Y299" s="2">
        <v>20896750.788090084</v>
      </c>
      <c r="Z299" s="2">
        <v>6448602.5080900826</v>
      </c>
      <c r="AA299" s="9">
        <v>160267.97375966507</v>
      </c>
      <c r="AB299" s="2"/>
      <c r="AC299" s="112">
        <v>147.32294578616583</v>
      </c>
      <c r="AD299" s="8">
        <f t="shared" si="31"/>
        <v>143.5234634394991</v>
      </c>
      <c r="AE299" s="114">
        <f t="shared" si="32"/>
        <v>-3.7994823466667356</v>
      </c>
      <c r="AF299" s="2">
        <v>1.5</v>
      </c>
      <c r="AG299" s="2">
        <v>1</v>
      </c>
      <c r="AH299" s="115">
        <f t="shared" si="33"/>
        <v>143.5234634394991</v>
      </c>
      <c r="AI299" s="8"/>
      <c r="AJ299" s="8"/>
      <c r="AK299" s="107">
        <v>147.32294578616583</v>
      </c>
      <c r="AL299" s="108">
        <v>148.39514591934326</v>
      </c>
      <c r="AM299" s="108">
        <v>148.39514591934326</v>
      </c>
      <c r="AN299" s="108">
        <v>147.32294578616583</v>
      </c>
      <c r="AO299" s="108">
        <v>142.61446456276749</v>
      </c>
      <c r="AP299" s="108">
        <v>143.52259273633899</v>
      </c>
      <c r="AQ299" s="108">
        <v>143.5234634394991</v>
      </c>
      <c r="AR299" s="108"/>
      <c r="AS299" s="108"/>
      <c r="AT299" s="109">
        <f t="shared" si="35"/>
        <v>8.7070316010340321E-4</v>
      </c>
      <c r="AU299" s="108"/>
      <c r="AV299" s="93">
        <v>5.5351657031733037</v>
      </c>
      <c r="AW299" s="94">
        <v>2.756552218587399</v>
      </c>
      <c r="AX299" s="110">
        <f t="shared" si="36"/>
        <v>-2.7786134845859047</v>
      </c>
    </row>
    <row r="300" spans="1:50" ht="10" x14ac:dyDescent="0.2">
      <c r="A300" s="6">
        <v>291</v>
      </c>
      <c r="B300" s="5" t="s">
        <v>156</v>
      </c>
      <c r="C300" s="6">
        <v>1</v>
      </c>
      <c r="D300" s="10">
        <v>0</v>
      </c>
      <c r="E300" s="2">
        <v>53860</v>
      </c>
      <c r="F300" s="2">
        <v>0</v>
      </c>
      <c r="G300" s="2">
        <v>0</v>
      </c>
      <c r="H300" s="2">
        <v>0</v>
      </c>
      <c r="I300" s="2">
        <v>0</v>
      </c>
      <c r="J300" s="2">
        <v>851862</v>
      </c>
      <c r="K300" s="9">
        <v>788582</v>
      </c>
      <c r="L300" s="2">
        <v>1232004</v>
      </c>
      <c r="M300" s="2">
        <v>0</v>
      </c>
      <c r="N300" s="2">
        <v>0</v>
      </c>
      <c r="O300" s="2">
        <v>93110.080000000002</v>
      </c>
      <c r="P300" s="2">
        <v>0</v>
      </c>
      <c r="Q300" s="2">
        <v>0</v>
      </c>
      <c r="R300" s="2">
        <v>0</v>
      </c>
      <c r="S300" s="2">
        <v>0</v>
      </c>
      <c r="T300" s="2" t="s">
        <v>14</v>
      </c>
      <c r="U300" s="2">
        <f t="shared" si="34"/>
        <v>2280215.6800000002</v>
      </c>
      <c r="V300" s="8">
        <f t="shared" si="30"/>
        <v>6.5298803102904461</v>
      </c>
      <c r="W300" s="2"/>
      <c r="X300" s="2">
        <v>24578055.190000001</v>
      </c>
      <c r="Y300" s="2">
        <v>34919716.314043388</v>
      </c>
      <c r="Z300" s="2">
        <v>10341661.124043386</v>
      </c>
      <c r="AA300" s="9">
        <v>675298.09349587071</v>
      </c>
      <c r="AB300" s="2"/>
      <c r="AC300" s="112">
        <v>141.20539837529458</v>
      </c>
      <c r="AD300" s="8">
        <f t="shared" si="31"/>
        <v>139.32924291943345</v>
      </c>
      <c r="AE300" s="114">
        <f t="shared" si="32"/>
        <v>-1.8761554558611238</v>
      </c>
      <c r="AF300" s="2">
        <v>67.55</v>
      </c>
      <c r="AG300" s="2">
        <v>1</v>
      </c>
      <c r="AH300" s="115">
        <f t="shared" si="33"/>
        <v>139.32924291943345</v>
      </c>
      <c r="AI300" s="8"/>
      <c r="AJ300" s="8"/>
      <c r="AK300" s="107">
        <v>141.20539837529458</v>
      </c>
      <c r="AL300" s="108">
        <v>133.73415083119806</v>
      </c>
      <c r="AM300" s="108">
        <v>133.73415083119806</v>
      </c>
      <c r="AN300" s="108">
        <v>141.20539837529458</v>
      </c>
      <c r="AO300" s="108">
        <v>139.18643443579347</v>
      </c>
      <c r="AP300" s="108">
        <v>139.32494203207526</v>
      </c>
      <c r="AQ300" s="108">
        <v>139.32924291943345</v>
      </c>
      <c r="AR300" s="108"/>
      <c r="AS300" s="108"/>
      <c r="AT300" s="109">
        <f t="shared" si="35"/>
        <v>4.3008873581982243E-3</v>
      </c>
      <c r="AU300" s="108"/>
      <c r="AV300" s="93">
        <v>4.5775387445507851</v>
      </c>
      <c r="AW300" s="94">
        <v>3.1678262261967118</v>
      </c>
      <c r="AX300" s="110">
        <f t="shared" si="36"/>
        <v>-1.4097125183540733</v>
      </c>
    </row>
    <row r="301" spans="1:50" ht="10" x14ac:dyDescent="0.2">
      <c r="A301" s="6">
        <v>292</v>
      </c>
      <c r="B301" s="5" t="s">
        <v>155</v>
      </c>
      <c r="C301" s="6">
        <v>1</v>
      </c>
      <c r="D301" s="10">
        <v>0</v>
      </c>
      <c r="E301" s="2">
        <v>43433</v>
      </c>
      <c r="F301" s="2">
        <v>0</v>
      </c>
      <c r="G301" s="2">
        <v>0</v>
      </c>
      <c r="H301" s="2">
        <v>0</v>
      </c>
      <c r="I301" s="2">
        <v>0</v>
      </c>
      <c r="J301" s="2">
        <v>205992</v>
      </c>
      <c r="K301" s="9">
        <v>400000</v>
      </c>
      <c r="L301" s="2">
        <v>2468102</v>
      </c>
      <c r="M301" s="2">
        <v>2166</v>
      </c>
      <c r="N301" s="2">
        <v>39937</v>
      </c>
      <c r="O301" s="2">
        <v>22664.180000000004</v>
      </c>
      <c r="P301" s="2">
        <v>0</v>
      </c>
      <c r="Q301" s="2">
        <v>0</v>
      </c>
      <c r="R301" s="2">
        <v>0</v>
      </c>
      <c r="S301" s="2">
        <v>0</v>
      </c>
      <c r="T301" s="2" t="s">
        <v>14</v>
      </c>
      <c r="U301" s="2">
        <f t="shared" si="34"/>
        <v>1701432.9800000002</v>
      </c>
      <c r="V301" s="8">
        <f t="shared" si="30"/>
        <v>5.9864780593626419</v>
      </c>
      <c r="W301" s="2"/>
      <c r="X301" s="2">
        <v>25270425.829999994</v>
      </c>
      <c r="Y301" s="2">
        <v>28421268.116718788</v>
      </c>
      <c r="Z301" s="2">
        <v>3150842.2867187932</v>
      </c>
      <c r="AA301" s="9">
        <v>188624.4821795407</v>
      </c>
      <c r="AB301" s="2"/>
      <c r="AC301" s="112">
        <v>117.51454729666739</v>
      </c>
      <c r="AD301" s="8">
        <f t="shared" si="31"/>
        <v>111.72207316357381</v>
      </c>
      <c r="AE301" s="114">
        <f t="shared" si="32"/>
        <v>-5.7924741330935774</v>
      </c>
      <c r="AF301" s="2">
        <v>21</v>
      </c>
      <c r="AG301" s="2">
        <v>1</v>
      </c>
      <c r="AH301" s="115">
        <f t="shared" si="33"/>
        <v>111.72207316357381</v>
      </c>
      <c r="AI301" s="8"/>
      <c r="AJ301" s="8"/>
      <c r="AK301" s="107">
        <v>117.51454729666739</v>
      </c>
      <c r="AL301" s="108">
        <v>116.10118194009213</v>
      </c>
      <c r="AM301" s="108">
        <v>116.10118194009213</v>
      </c>
      <c r="AN301" s="108">
        <v>117.51454729666739</v>
      </c>
      <c r="AO301" s="108">
        <v>111.57143550215424</v>
      </c>
      <c r="AP301" s="108">
        <v>111.72207316357381</v>
      </c>
      <c r="AQ301" s="108">
        <v>111.72207316357381</v>
      </c>
      <c r="AR301" s="108"/>
      <c r="AS301" s="108"/>
      <c r="AT301" s="109">
        <f t="shared" si="35"/>
        <v>0</v>
      </c>
      <c r="AU301" s="108"/>
      <c r="AV301" s="93">
        <v>5.5539432083015274</v>
      </c>
      <c r="AW301" s="94">
        <v>0.34104762432025482</v>
      </c>
      <c r="AX301" s="110">
        <f t="shared" si="36"/>
        <v>-5.2128955839812727</v>
      </c>
    </row>
    <row r="302" spans="1:50" ht="10" x14ac:dyDescent="0.2">
      <c r="A302" s="6">
        <v>293</v>
      </c>
      <c r="B302" s="5" t="s">
        <v>154</v>
      </c>
      <c r="C302" s="6">
        <v>1</v>
      </c>
      <c r="D302" s="10">
        <v>0</v>
      </c>
      <c r="E302" s="2">
        <v>606180</v>
      </c>
      <c r="F302" s="2">
        <v>0</v>
      </c>
      <c r="G302" s="2">
        <v>0</v>
      </c>
      <c r="H302" s="2">
        <v>0</v>
      </c>
      <c r="I302" s="2">
        <v>143726</v>
      </c>
      <c r="J302" s="2">
        <v>1613727.85</v>
      </c>
      <c r="K302" s="9">
        <v>3872838</v>
      </c>
      <c r="L302" s="2">
        <v>4498305</v>
      </c>
      <c r="M302" s="2">
        <v>5886</v>
      </c>
      <c r="N302" s="2">
        <v>186545</v>
      </c>
      <c r="O302" s="2">
        <v>109784.36000000002</v>
      </c>
      <c r="P302" s="2">
        <v>0</v>
      </c>
      <c r="Q302" s="2">
        <v>0</v>
      </c>
      <c r="R302" s="2">
        <v>0</v>
      </c>
      <c r="S302" s="2">
        <v>0</v>
      </c>
      <c r="T302" s="2" t="s">
        <v>110</v>
      </c>
      <c r="U302" s="2">
        <f t="shared" si="34"/>
        <v>11036992.209999999</v>
      </c>
      <c r="V302" s="8">
        <f t="shared" si="30"/>
        <v>9.0281095240450799</v>
      </c>
      <c r="W302" s="2"/>
      <c r="X302" s="2">
        <v>118729147.73</v>
      </c>
      <c r="Y302" s="2">
        <v>122251421.30370203</v>
      </c>
      <c r="Z302" s="2">
        <v>3522273.5737020224</v>
      </c>
      <c r="AA302" s="9">
        <v>317994.71597031527</v>
      </c>
      <c r="AB302" s="2"/>
      <c r="AC302" s="112">
        <v>104.36332951823776</v>
      </c>
      <c r="AD302" s="8">
        <f t="shared" si="31"/>
        <v>102.69881399723218</v>
      </c>
      <c r="AE302" s="114">
        <f t="shared" si="32"/>
        <v>-1.6645155210055833</v>
      </c>
      <c r="AF302" s="2">
        <v>102.35000000000002</v>
      </c>
      <c r="AG302" s="2">
        <v>1</v>
      </c>
      <c r="AH302" s="115">
        <f t="shared" si="33"/>
        <v>102.69881399723218</v>
      </c>
      <c r="AI302" s="8"/>
      <c r="AJ302" s="8"/>
      <c r="AK302" s="107">
        <v>104.36332951823776</v>
      </c>
      <c r="AL302" s="108">
        <v>104.39300080450789</v>
      </c>
      <c r="AM302" s="108">
        <v>104.39300080450789</v>
      </c>
      <c r="AN302" s="108">
        <v>104.36332951823776</v>
      </c>
      <c r="AO302" s="108">
        <v>102.79805515529472</v>
      </c>
      <c r="AP302" s="108">
        <v>102.82665803199748</v>
      </c>
      <c r="AQ302" s="108">
        <v>102.69881399723218</v>
      </c>
      <c r="AR302" s="108"/>
      <c r="AS302" s="108"/>
      <c r="AT302" s="109">
        <f t="shared" si="35"/>
        <v>-0.12784403476530315</v>
      </c>
      <c r="AU302" s="108"/>
      <c r="AV302" s="93">
        <v>10.916761586844705</v>
      </c>
      <c r="AW302" s="94">
        <v>9.1057430386034444</v>
      </c>
      <c r="AX302" s="110">
        <f t="shared" si="36"/>
        <v>-1.8110185482412611</v>
      </c>
    </row>
    <row r="303" spans="1:50" ht="10" x14ac:dyDescent="0.2">
      <c r="A303" s="6">
        <v>294</v>
      </c>
      <c r="B303" s="5" t="s">
        <v>153</v>
      </c>
      <c r="C303" s="6">
        <v>0</v>
      </c>
      <c r="D303" s="10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9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f t="shared" si="34"/>
        <v>0</v>
      </c>
      <c r="V303" s="8">
        <f t="shared" si="30"/>
        <v>0</v>
      </c>
      <c r="W303" s="2"/>
      <c r="X303" s="2">
        <v>0</v>
      </c>
      <c r="Y303" s="2">
        <v>692.2</v>
      </c>
      <c r="Z303" s="2">
        <v>692.2</v>
      </c>
      <c r="AA303" s="9">
        <v>0</v>
      </c>
      <c r="AB303" s="2"/>
      <c r="AC303" s="112">
        <v>0</v>
      </c>
      <c r="AD303" s="8">
        <f t="shared" si="31"/>
        <v>0</v>
      </c>
      <c r="AE303" s="114">
        <f t="shared" si="32"/>
        <v>0</v>
      </c>
      <c r="AF303" s="2">
        <v>0</v>
      </c>
      <c r="AG303" s="2" t="s">
        <v>529</v>
      </c>
      <c r="AH303" s="115">
        <f t="shared" si="33"/>
        <v>0</v>
      </c>
      <c r="AI303" s="8"/>
      <c r="AJ303" s="8"/>
      <c r="AK303" s="107">
        <v>0</v>
      </c>
      <c r="AL303" s="108">
        <v>0</v>
      </c>
      <c r="AM303" s="108">
        <v>0</v>
      </c>
      <c r="AN303" s="108">
        <v>0</v>
      </c>
      <c r="AO303" s="108">
        <v>0</v>
      </c>
      <c r="AP303" s="108">
        <v>0</v>
      </c>
      <c r="AQ303" s="108">
        <v>0</v>
      </c>
      <c r="AR303" s="108"/>
      <c r="AS303" s="108"/>
      <c r="AT303" s="109">
        <f t="shared" si="35"/>
        <v>0</v>
      </c>
      <c r="AU303" s="108"/>
      <c r="AV303" s="93" t="s">
        <v>528</v>
      </c>
      <c r="AW303" s="94" t="s">
        <v>528</v>
      </c>
      <c r="AX303" s="110" t="str">
        <f t="shared" si="36"/>
        <v/>
      </c>
    </row>
    <row r="304" spans="1:50" ht="10" x14ac:dyDescent="0.2">
      <c r="A304" s="6">
        <v>295</v>
      </c>
      <c r="B304" s="5" t="s">
        <v>152</v>
      </c>
      <c r="C304" s="6">
        <v>1</v>
      </c>
      <c r="D304" s="10">
        <v>0</v>
      </c>
      <c r="E304" s="2">
        <v>1152009</v>
      </c>
      <c r="F304" s="2">
        <v>0</v>
      </c>
      <c r="G304" s="2">
        <v>0</v>
      </c>
      <c r="H304" s="2">
        <v>0</v>
      </c>
      <c r="I304" s="2">
        <v>0</v>
      </c>
      <c r="J304" s="2">
        <v>1948562</v>
      </c>
      <c r="K304" s="9">
        <v>1129233</v>
      </c>
      <c r="L304" s="2">
        <v>2186307</v>
      </c>
      <c r="M304" s="2">
        <v>487</v>
      </c>
      <c r="N304" s="2">
        <v>0</v>
      </c>
      <c r="O304" s="2">
        <v>85468.74</v>
      </c>
      <c r="P304" s="2">
        <v>0</v>
      </c>
      <c r="Q304" s="2">
        <v>0</v>
      </c>
      <c r="R304" s="2">
        <v>0</v>
      </c>
      <c r="S304" s="2">
        <v>0</v>
      </c>
      <c r="T304" s="2" t="s">
        <v>4</v>
      </c>
      <c r="U304" s="2">
        <f t="shared" si="34"/>
        <v>6502066.7400000002</v>
      </c>
      <c r="V304" s="8">
        <f t="shared" si="30"/>
        <v>10.586269370517222</v>
      </c>
      <c r="W304" s="2"/>
      <c r="X304" s="2">
        <v>38546581.100000001</v>
      </c>
      <c r="Y304" s="2">
        <v>61419811.951018997</v>
      </c>
      <c r="Z304" s="2">
        <v>22873230.851018995</v>
      </c>
      <c r="AA304" s="9">
        <v>2421421.8316291198</v>
      </c>
      <c r="AB304" s="2"/>
      <c r="AC304" s="112">
        <v>161.74799218275396</v>
      </c>
      <c r="AD304" s="8">
        <f t="shared" si="31"/>
        <v>153.05738780394682</v>
      </c>
      <c r="AE304" s="114">
        <f t="shared" si="32"/>
        <v>-8.6906043788071372</v>
      </c>
      <c r="AF304" s="2">
        <v>59.32</v>
      </c>
      <c r="AG304" s="2">
        <v>1</v>
      </c>
      <c r="AH304" s="115">
        <f t="shared" si="33"/>
        <v>153.05738780394682</v>
      </c>
      <c r="AI304" s="8"/>
      <c r="AJ304" s="8"/>
      <c r="AK304" s="107">
        <v>161.74799218275396</v>
      </c>
      <c r="AL304" s="108">
        <v>160.01002201999577</v>
      </c>
      <c r="AM304" s="108">
        <v>160.01002201999577</v>
      </c>
      <c r="AN304" s="108">
        <v>161.74799218275396</v>
      </c>
      <c r="AO304" s="108">
        <v>153.27468922580977</v>
      </c>
      <c r="AP304" s="108">
        <v>153.06101824525609</v>
      </c>
      <c r="AQ304" s="108">
        <v>153.05738780394682</v>
      </c>
      <c r="AR304" s="108"/>
      <c r="AS304" s="108"/>
      <c r="AT304" s="109">
        <f t="shared" si="35"/>
        <v>-3.6304413092693721E-3</v>
      </c>
      <c r="AU304" s="108"/>
      <c r="AV304" s="93">
        <v>7.1249638013346397</v>
      </c>
      <c r="AW304" s="94">
        <v>1.0339695259257766</v>
      </c>
      <c r="AX304" s="110">
        <f t="shared" si="36"/>
        <v>-6.0909942754088631</v>
      </c>
    </row>
    <row r="305" spans="1:50" ht="10" x14ac:dyDescent="0.2">
      <c r="A305" s="6">
        <v>296</v>
      </c>
      <c r="B305" s="5" t="s">
        <v>151</v>
      </c>
      <c r="C305" s="6">
        <v>1</v>
      </c>
      <c r="D305" s="10">
        <v>10128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9">
        <v>0</v>
      </c>
      <c r="L305" s="2">
        <v>345955</v>
      </c>
      <c r="M305" s="2">
        <v>0</v>
      </c>
      <c r="N305" s="2">
        <v>45774</v>
      </c>
      <c r="O305" s="2">
        <v>72791.070225008865</v>
      </c>
      <c r="P305" s="2">
        <v>0</v>
      </c>
      <c r="Q305" s="2">
        <v>0</v>
      </c>
      <c r="R305" s="2">
        <v>0</v>
      </c>
      <c r="S305" s="2">
        <v>0</v>
      </c>
      <c r="T305" s="2" t="s">
        <v>14</v>
      </c>
      <c r="U305" s="2">
        <f t="shared" si="34"/>
        <v>260998.27022500889</v>
      </c>
      <c r="V305" s="8">
        <f t="shared" si="30"/>
        <v>2.3419865124832282</v>
      </c>
      <c r="W305" s="2"/>
      <c r="X305" s="2">
        <v>4872085.7</v>
      </c>
      <c r="Y305" s="2">
        <v>11144311.413999999</v>
      </c>
      <c r="Z305" s="2">
        <v>6272225.7139999988</v>
      </c>
      <c r="AA305" s="9">
        <v>146894.68025438482</v>
      </c>
      <c r="AB305" s="2"/>
      <c r="AC305" s="112">
        <v>251.20927694584756</v>
      </c>
      <c r="AD305" s="8">
        <f t="shared" si="31"/>
        <v>225.7229739153729</v>
      </c>
      <c r="AE305" s="114">
        <f t="shared" si="32"/>
        <v>-25.486303030474659</v>
      </c>
      <c r="AF305" s="2">
        <v>40.04</v>
      </c>
      <c r="AG305" s="2">
        <v>1</v>
      </c>
      <c r="AH305" s="115">
        <f t="shared" si="33"/>
        <v>225.7229739153729</v>
      </c>
      <c r="AI305" s="8"/>
      <c r="AJ305" s="8"/>
      <c r="AK305" s="107">
        <v>251.20927694584756</v>
      </c>
      <c r="AL305" s="108">
        <v>256.70991281280999</v>
      </c>
      <c r="AM305" s="108">
        <v>256.70991281280999</v>
      </c>
      <c r="AN305" s="108">
        <v>251.20927694584756</v>
      </c>
      <c r="AO305" s="108">
        <v>225.7229248751087</v>
      </c>
      <c r="AP305" s="108">
        <v>225.7229739153729</v>
      </c>
      <c r="AQ305" s="108">
        <v>225.7229739153729</v>
      </c>
      <c r="AR305" s="108"/>
      <c r="AS305" s="108"/>
      <c r="AT305" s="109">
        <f t="shared" si="35"/>
        <v>0</v>
      </c>
      <c r="AU305" s="108"/>
      <c r="AV305" s="93">
        <v>15.783371174366509</v>
      </c>
      <c r="AW305" s="94">
        <v>3.8112435073309463</v>
      </c>
      <c r="AX305" s="110">
        <f t="shared" si="36"/>
        <v>-11.972127667035563</v>
      </c>
    </row>
    <row r="306" spans="1:50" ht="10" x14ac:dyDescent="0.2">
      <c r="A306" s="6">
        <v>297</v>
      </c>
      <c r="B306" s="5" t="s">
        <v>150</v>
      </c>
      <c r="C306" s="6">
        <v>0</v>
      </c>
      <c r="D306" s="10"/>
      <c r="E306" s="2"/>
      <c r="F306" s="2"/>
      <c r="G306" s="2"/>
      <c r="H306" s="2"/>
      <c r="I306" s="2"/>
      <c r="J306" s="2"/>
      <c r="K306" s="9"/>
      <c r="L306" s="2"/>
      <c r="M306" s="2"/>
      <c r="N306" s="2"/>
      <c r="O306" s="2"/>
      <c r="P306" s="2"/>
      <c r="Q306" s="2"/>
      <c r="R306" s="2"/>
      <c r="S306" s="2"/>
      <c r="T306" s="2">
        <v>0</v>
      </c>
      <c r="U306" s="2">
        <f t="shared" si="34"/>
        <v>0</v>
      </c>
      <c r="V306" s="8">
        <f t="shared" si="30"/>
        <v>0</v>
      </c>
      <c r="W306" s="2"/>
      <c r="X306" s="2">
        <v>0</v>
      </c>
      <c r="Y306" s="2">
        <v>0</v>
      </c>
      <c r="Z306" s="2">
        <v>0</v>
      </c>
      <c r="AA306" s="9">
        <v>0</v>
      </c>
      <c r="AB306" s="2"/>
      <c r="AC306" s="112">
        <v>0</v>
      </c>
      <c r="AD306" s="8">
        <f t="shared" si="31"/>
        <v>0</v>
      </c>
      <c r="AE306" s="114">
        <f t="shared" si="32"/>
        <v>0</v>
      </c>
      <c r="AF306" s="2">
        <v>0</v>
      </c>
      <c r="AG306" s="2" t="s">
        <v>529</v>
      </c>
      <c r="AH306" s="115">
        <f t="shared" si="33"/>
        <v>0</v>
      </c>
      <c r="AI306" s="8"/>
      <c r="AJ306" s="8"/>
      <c r="AK306" s="107">
        <v>0</v>
      </c>
      <c r="AL306" s="108">
        <v>0</v>
      </c>
      <c r="AM306" s="108">
        <v>0</v>
      </c>
      <c r="AN306" s="108">
        <v>0</v>
      </c>
      <c r="AO306" s="108">
        <v>0</v>
      </c>
      <c r="AP306" s="108">
        <v>0</v>
      </c>
      <c r="AQ306" s="108">
        <v>0</v>
      </c>
      <c r="AR306" s="108"/>
      <c r="AS306" s="108"/>
      <c r="AT306" s="109">
        <f t="shared" si="35"/>
        <v>0</v>
      </c>
      <c r="AU306" s="108"/>
      <c r="AV306" s="93" t="s">
        <v>528</v>
      </c>
      <c r="AW306" s="94" t="s">
        <v>528</v>
      </c>
      <c r="AX306" s="110" t="str">
        <f t="shared" si="36"/>
        <v/>
      </c>
    </row>
    <row r="307" spans="1:50" ht="10" x14ac:dyDescent="0.2">
      <c r="A307" s="6">
        <v>298</v>
      </c>
      <c r="B307" s="5" t="s">
        <v>149</v>
      </c>
      <c r="C307" s="6">
        <v>1</v>
      </c>
      <c r="D307" s="10">
        <v>0</v>
      </c>
      <c r="E307" s="2">
        <v>9000</v>
      </c>
      <c r="F307" s="2">
        <v>0</v>
      </c>
      <c r="G307" s="2">
        <v>0</v>
      </c>
      <c r="H307" s="2">
        <v>0</v>
      </c>
      <c r="I307" s="2">
        <v>0</v>
      </c>
      <c r="J307" s="2">
        <v>43560</v>
      </c>
      <c r="K307" s="9">
        <v>153524</v>
      </c>
      <c r="L307" s="2">
        <v>215378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 t="s">
        <v>4</v>
      </c>
      <c r="U307" s="2">
        <f t="shared" si="34"/>
        <v>421462</v>
      </c>
      <c r="V307" s="8">
        <f t="shared" si="30"/>
        <v>3.7151405318004596</v>
      </c>
      <c r="W307" s="2"/>
      <c r="X307" s="2">
        <v>6327129.1521899998</v>
      </c>
      <c r="Y307" s="2">
        <v>11344443</v>
      </c>
      <c r="Z307" s="2">
        <v>5017313.8478100002</v>
      </c>
      <c r="AA307" s="9">
        <v>186400.26036762653</v>
      </c>
      <c r="AB307" s="2"/>
      <c r="AC307" s="112">
        <v>190.12120034218287</v>
      </c>
      <c r="AD307" s="8">
        <f t="shared" si="31"/>
        <v>176.35237832580449</v>
      </c>
      <c r="AE307" s="114">
        <f t="shared" si="32"/>
        <v>-13.76882201637838</v>
      </c>
      <c r="AF307" s="2">
        <v>0</v>
      </c>
      <c r="AG307" s="2">
        <v>1</v>
      </c>
      <c r="AH307" s="115">
        <f t="shared" si="33"/>
        <v>176.35237832580449</v>
      </c>
      <c r="AI307" s="8"/>
      <c r="AJ307" s="8"/>
      <c r="AK307" s="107">
        <v>190.12120034218287</v>
      </c>
      <c r="AL307" s="108">
        <v>189.72366051436541</v>
      </c>
      <c r="AM307" s="108">
        <v>189.72366051436541</v>
      </c>
      <c r="AN307" s="108">
        <v>190.12120034218287</v>
      </c>
      <c r="AO307" s="108">
        <v>176.35237832580449</v>
      </c>
      <c r="AP307" s="108">
        <v>176.35237832580449</v>
      </c>
      <c r="AQ307" s="108">
        <v>176.35237832580449</v>
      </c>
      <c r="AR307" s="108"/>
      <c r="AS307" s="108"/>
      <c r="AT307" s="109">
        <f t="shared" si="35"/>
        <v>0</v>
      </c>
      <c r="AU307" s="108"/>
      <c r="AV307" s="93">
        <v>13.317388360617372</v>
      </c>
      <c r="AW307" s="94">
        <v>4.5229710986935556</v>
      </c>
      <c r="AX307" s="110">
        <f t="shared" si="36"/>
        <v>-8.7944172619238152</v>
      </c>
    </row>
    <row r="308" spans="1:50" ht="10" x14ac:dyDescent="0.2">
      <c r="A308" s="6">
        <v>299</v>
      </c>
      <c r="B308" s="5" t="s">
        <v>148</v>
      </c>
      <c r="C308" s="6">
        <v>0</v>
      </c>
      <c r="D308" s="10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9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f t="shared" si="34"/>
        <v>0</v>
      </c>
      <c r="V308" s="8">
        <f t="shared" si="30"/>
        <v>0</v>
      </c>
      <c r="W308" s="2"/>
      <c r="X308" s="2">
        <v>0</v>
      </c>
      <c r="Y308" s="2">
        <v>0</v>
      </c>
      <c r="Z308" s="2">
        <v>0</v>
      </c>
      <c r="AA308" s="9">
        <v>0</v>
      </c>
      <c r="AB308" s="2"/>
      <c r="AC308" s="112">
        <v>0</v>
      </c>
      <c r="AD308" s="8">
        <f t="shared" si="31"/>
        <v>0</v>
      </c>
      <c r="AE308" s="114">
        <f t="shared" si="32"/>
        <v>0</v>
      </c>
      <c r="AF308" s="2">
        <v>0</v>
      </c>
      <c r="AG308" s="2" t="s">
        <v>529</v>
      </c>
      <c r="AH308" s="115">
        <f t="shared" si="33"/>
        <v>0</v>
      </c>
      <c r="AI308" s="8"/>
      <c r="AJ308" s="8"/>
      <c r="AK308" s="107">
        <v>0</v>
      </c>
      <c r="AL308" s="108">
        <v>0</v>
      </c>
      <c r="AM308" s="108">
        <v>0</v>
      </c>
      <c r="AN308" s="108">
        <v>0</v>
      </c>
      <c r="AO308" s="108">
        <v>0</v>
      </c>
      <c r="AP308" s="108">
        <v>0</v>
      </c>
      <c r="AQ308" s="108">
        <v>0</v>
      </c>
      <c r="AR308" s="108"/>
      <c r="AS308" s="108"/>
      <c r="AT308" s="109">
        <f t="shared" si="35"/>
        <v>0</v>
      </c>
      <c r="AU308" s="108"/>
      <c r="AV308" s="93" t="s">
        <v>528</v>
      </c>
      <c r="AW308" s="94" t="s">
        <v>528</v>
      </c>
      <c r="AX308" s="110" t="str">
        <f t="shared" si="36"/>
        <v/>
      </c>
    </row>
    <row r="309" spans="1:50" ht="10" x14ac:dyDescent="0.2">
      <c r="A309" s="6">
        <v>300</v>
      </c>
      <c r="B309" s="5" t="s">
        <v>147</v>
      </c>
      <c r="C309" s="6">
        <v>1</v>
      </c>
      <c r="D309" s="10">
        <v>0</v>
      </c>
      <c r="E309" s="2">
        <v>100000</v>
      </c>
      <c r="F309" s="2">
        <v>0</v>
      </c>
      <c r="G309" s="2">
        <v>0</v>
      </c>
      <c r="H309" s="2">
        <v>0</v>
      </c>
      <c r="I309" s="2">
        <v>0</v>
      </c>
      <c r="J309" s="2">
        <v>265000</v>
      </c>
      <c r="K309" s="9">
        <v>150</v>
      </c>
      <c r="L309" s="2">
        <v>95031</v>
      </c>
      <c r="M309" s="2">
        <v>0</v>
      </c>
      <c r="N309" s="2">
        <v>116310</v>
      </c>
      <c r="O309" s="2">
        <v>2126.3200000000002</v>
      </c>
      <c r="P309" s="2">
        <v>0</v>
      </c>
      <c r="Q309" s="2">
        <v>0</v>
      </c>
      <c r="R309" s="2">
        <v>0</v>
      </c>
      <c r="S309" s="2">
        <v>0</v>
      </c>
      <c r="T309" s="2" t="s">
        <v>4</v>
      </c>
      <c r="U309" s="2">
        <f t="shared" si="34"/>
        <v>578617.31999999995</v>
      </c>
      <c r="V309" s="8">
        <f t="shared" si="30"/>
        <v>8.3963158492612955</v>
      </c>
      <c r="W309" s="2"/>
      <c r="X309" s="2">
        <v>2317885.7700000005</v>
      </c>
      <c r="Y309" s="2">
        <v>6891323.8899999997</v>
      </c>
      <c r="Z309" s="2">
        <v>4573438.1199999992</v>
      </c>
      <c r="AA309" s="9">
        <v>384000.30972571776</v>
      </c>
      <c r="AB309" s="2"/>
      <c r="AC309" s="112">
        <v>300.27025420362111</v>
      </c>
      <c r="AD309" s="8">
        <f t="shared" si="31"/>
        <v>280.74392899328598</v>
      </c>
      <c r="AE309" s="114">
        <f t="shared" si="32"/>
        <v>-19.526325210335131</v>
      </c>
      <c r="AF309" s="2">
        <v>1</v>
      </c>
      <c r="AG309" s="2">
        <v>1</v>
      </c>
      <c r="AH309" s="115">
        <f t="shared" si="33"/>
        <v>280.74392899328598</v>
      </c>
      <c r="AI309" s="8"/>
      <c r="AJ309" s="8"/>
      <c r="AK309" s="107">
        <v>300.27025420362111</v>
      </c>
      <c r="AL309" s="108">
        <v>299.92300422958789</v>
      </c>
      <c r="AM309" s="108">
        <v>299.92300422958789</v>
      </c>
      <c r="AN309" s="108">
        <v>300.27025420362111</v>
      </c>
      <c r="AO309" s="108">
        <v>280.82384210619909</v>
      </c>
      <c r="AP309" s="108">
        <v>280.74426438829857</v>
      </c>
      <c r="AQ309" s="108">
        <v>280.74392899328598</v>
      </c>
      <c r="AR309" s="108"/>
      <c r="AS309" s="108"/>
      <c r="AT309" s="109">
        <f t="shared" si="35"/>
        <v>-3.3539501259838289E-4</v>
      </c>
      <c r="AU309" s="108"/>
      <c r="AV309" s="93">
        <v>2.8566834215060393</v>
      </c>
      <c r="AW309" s="94">
        <v>-3.8664377666271843</v>
      </c>
      <c r="AX309" s="110">
        <f t="shared" si="36"/>
        <v>-6.7231211881332236</v>
      </c>
    </row>
    <row r="310" spans="1:50" ht="10" x14ac:dyDescent="0.2">
      <c r="A310" s="6">
        <v>301</v>
      </c>
      <c r="B310" s="5" t="s">
        <v>146</v>
      </c>
      <c r="C310" s="6">
        <v>1</v>
      </c>
      <c r="D310" s="10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903331</v>
      </c>
      <c r="K310" s="9">
        <v>538008</v>
      </c>
      <c r="L310" s="2">
        <v>558281</v>
      </c>
      <c r="M310" s="2">
        <v>0</v>
      </c>
      <c r="N310" s="2">
        <v>16266</v>
      </c>
      <c r="O310" s="2">
        <v>113226.47000000002</v>
      </c>
      <c r="P310" s="2">
        <v>0</v>
      </c>
      <c r="Q310" s="2">
        <v>0</v>
      </c>
      <c r="R310" s="2">
        <v>0</v>
      </c>
      <c r="S310" s="2">
        <v>0</v>
      </c>
      <c r="T310" s="2" t="s">
        <v>14</v>
      </c>
      <c r="U310" s="2">
        <f t="shared" si="34"/>
        <v>1794143.87</v>
      </c>
      <c r="V310" s="8">
        <f t="shared" si="30"/>
        <v>6.4926506568042202</v>
      </c>
      <c r="W310" s="2"/>
      <c r="X310" s="2">
        <v>20161771.900000002</v>
      </c>
      <c r="Y310" s="2">
        <v>27633457.655999999</v>
      </c>
      <c r="Z310" s="2">
        <v>7471685.7559999973</v>
      </c>
      <c r="AA310" s="9">
        <v>485110.45431128121</v>
      </c>
      <c r="AB310" s="2"/>
      <c r="AC310" s="112">
        <v>137.18347340297865</v>
      </c>
      <c r="AD310" s="8">
        <f t="shared" si="31"/>
        <v>134.65258577639557</v>
      </c>
      <c r="AE310" s="114">
        <f t="shared" si="32"/>
        <v>-2.5308876265830804</v>
      </c>
      <c r="AF310" s="2">
        <v>94.760000000000019</v>
      </c>
      <c r="AG310" s="2">
        <v>1</v>
      </c>
      <c r="AH310" s="115">
        <f t="shared" si="33"/>
        <v>134.65258577639557</v>
      </c>
      <c r="AI310" s="8"/>
      <c r="AJ310" s="8"/>
      <c r="AK310" s="107">
        <v>137.18347340297865</v>
      </c>
      <c r="AL310" s="108">
        <v>137.66218509921509</v>
      </c>
      <c r="AM310" s="108">
        <v>137.66218509921509</v>
      </c>
      <c r="AN310" s="108">
        <v>137.18347340297865</v>
      </c>
      <c r="AO310" s="108">
        <v>134.65258740176989</v>
      </c>
      <c r="AP310" s="108">
        <v>134.65258577639557</v>
      </c>
      <c r="AQ310" s="108">
        <v>134.65258577639557</v>
      </c>
      <c r="AR310" s="108"/>
      <c r="AS310" s="108"/>
      <c r="AT310" s="109">
        <f t="shared" si="35"/>
        <v>0</v>
      </c>
      <c r="AU310" s="108"/>
      <c r="AV310" s="93">
        <v>10.775919719662975</v>
      </c>
      <c r="AW310" s="94">
        <v>7.9251042878910622</v>
      </c>
      <c r="AX310" s="110">
        <f t="shared" si="36"/>
        <v>-2.8508154317719123</v>
      </c>
    </row>
    <row r="311" spans="1:50" ht="10" x14ac:dyDescent="0.2">
      <c r="A311" s="6">
        <v>302</v>
      </c>
      <c r="B311" s="5" t="s">
        <v>145</v>
      </c>
      <c r="C311" s="6">
        <v>0</v>
      </c>
      <c r="D311" s="10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9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f t="shared" si="34"/>
        <v>0</v>
      </c>
      <c r="V311" s="8">
        <f t="shared" si="30"/>
        <v>0</v>
      </c>
      <c r="W311" s="2"/>
      <c r="X311" s="2">
        <v>325767.26999999996</v>
      </c>
      <c r="Y311" s="2">
        <v>341363.25</v>
      </c>
      <c r="Z311" s="2">
        <v>15595.98000000004</v>
      </c>
      <c r="AA311" s="9">
        <v>0</v>
      </c>
      <c r="AB311" s="2"/>
      <c r="AC311" s="112">
        <v>0</v>
      </c>
      <c r="AD311" s="8">
        <f t="shared" si="31"/>
        <v>0</v>
      </c>
      <c r="AE311" s="114">
        <f t="shared" si="32"/>
        <v>0</v>
      </c>
      <c r="AF311" s="2">
        <v>0</v>
      </c>
      <c r="AG311" s="2" t="s">
        <v>529</v>
      </c>
      <c r="AH311" s="115">
        <f t="shared" si="33"/>
        <v>0</v>
      </c>
      <c r="AI311" s="8"/>
      <c r="AJ311" s="8"/>
      <c r="AK311" s="107">
        <v>0</v>
      </c>
      <c r="AL311" s="108">
        <v>0</v>
      </c>
      <c r="AM311" s="108">
        <v>0</v>
      </c>
      <c r="AN311" s="108">
        <v>0</v>
      </c>
      <c r="AO311" s="108">
        <v>0</v>
      </c>
      <c r="AP311" s="108">
        <v>0</v>
      </c>
      <c r="AQ311" s="108">
        <v>0</v>
      </c>
      <c r="AR311" s="108"/>
      <c r="AS311" s="108"/>
      <c r="AT311" s="109">
        <f t="shared" si="35"/>
        <v>0</v>
      </c>
      <c r="AU311" s="108"/>
      <c r="AV311" s="93" t="s">
        <v>528</v>
      </c>
      <c r="AW311" s="94" t="s">
        <v>528</v>
      </c>
      <c r="AX311" s="110" t="str">
        <f t="shared" si="36"/>
        <v/>
      </c>
    </row>
    <row r="312" spans="1:50" ht="10" x14ac:dyDescent="0.2">
      <c r="A312" s="6">
        <v>303</v>
      </c>
      <c r="B312" s="5" t="s">
        <v>144</v>
      </c>
      <c r="C312" s="6">
        <v>0</v>
      </c>
      <c r="D312" s="10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9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f t="shared" si="34"/>
        <v>0</v>
      </c>
      <c r="V312" s="8">
        <f t="shared" si="30"/>
        <v>0</v>
      </c>
      <c r="W312" s="2"/>
      <c r="X312" s="2">
        <v>78488.55</v>
      </c>
      <c r="Y312" s="2">
        <v>104722.35</v>
      </c>
      <c r="Z312" s="2">
        <v>26233.800000000003</v>
      </c>
      <c r="AA312" s="9">
        <v>0</v>
      </c>
      <c r="AB312" s="2"/>
      <c r="AC312" s="112">
        <v>0</v>
      </c>
      <c r="AD312" s="8">
        <f t="shared" si="31"/>
        <v>0</v>
      </c>
      <c r="AE312" s="114">
        <f t="shared" si="32"/>
        <v>0</v>
      </c>
      <c r="AF312" s="2">
        <v>0</v>
      </c>
      <c r="AG312" s="2" t="s">
        <v>529</v>
      </c>
      <c r="AH312" s="115">
        <f t="shared" si="33"/>
        <v>0</v>
      </c>
      <c r="AI312" s="8"/>
      <c r="AJ312" s="8"/>
      <c r="AK312" s="107">
        <v>0</v>
      </c>
      <c r="AL312" s="108">
        <v>0</v>
      </c>
      <c r="AM312" s="108">
        <v>0</v>
      </c>
      <c r="AN312" s="108">
        <v>0</v>
      </c>
      <c r="AO312" s="108">
        <v>0</v>
      </c>
      <c r="AP312" s="108">
        <v>0</v>
      </c>
      <c r="AQ312" s="108">
        <v>0</v>
      </c>
      <c r="AR312" s="108"/>
      <c r="AS312" s="108"/>
      <c r="AT312" s="109">
        <f t="shared" si="35"/>
        <v>0</v>
      </c>
      <c r="AU312" s="108"/>
      <c r="AV312" s="93" t="s">
        <v>528</v>
      </c>
      <c r="AW312" s="94" t="s">
        <v>528</v>
      </c>
      <c r="AX312" s="110" t="str">
        <f t="shared" si="36"/>
        <v/>
      </c>
    </row>
    <row r="313" spans="1:50" ht="10" x14ac:dyDescent="0.2">
      <c r="A313" s="6">
        <v>304</v>
      </c>
      <c r="B313" s="5" t="s">
        <v>143</v>
      </c>
      <c r="C313" s="6">
        <v>1</v>
      </c>
      <c r="D313" s="10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9">
        <v>0</v>
      </c>
      <c r="L313" s="2">
        <v>1099141</v>
      </c>
      <c r="M313" s="2">
        <v>0</v>
      </c>
      <c r="N313" s="2">
        <v>176577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 t="s">
        <v>4</v>
      </c>
      <c r="U313" s="2">
        <f t="shared" si="34"/>
        <v>1275718</v>
      </c>
      <c r="V313" s="8">
        <f t="shared" si="30"/>
        <v>4.5889752471700076</v>
      </c>
      <c r="W313" s="2"/>
      <c r="X313" s="2">
        <v>20484522.960000001</v>
      </c>
      <c r="Y313" s="2">
        <v>27799626.960000001</v>
      </c>
      <c r="Z313" s="2">
        <v>7315104</v>
      </c>
      <c r="AA313" s="9">
        <v>335688.31186474307</v>
      </c>
      <c r="AB313" s="2"/>
      <c r="AC313" s="112">
        <v>140.78030178209053</v>
      </c>
      <c r="AD313" s="8">
        <f t="shared" si="31"/>
        <v>134.07165351989849</v>
      </c>
      <c r="AE313" s="114">
        <f t="shared" si="32"/>
        <v>-6.7086482621920425</v>
      </c>
      <c r="AF313" s="2">
        <v>0</v>
      </c>
      <c r="AG313" s="2">
        <v>1</v>
      </c>
      <c r="AH313" s="115">
        <f t="shared" si="33"/>
        <v>134.07165351989849</v>
      </c>
      <c r="AI313" s="8"/>
      <c r="AJ313" s="8"/>
      <c r="AK313" s="107">
        <v>140.78030178209053</v>
      </c>
      <c r="AL313" s="108">
        <v>141.77660701222558</v>
      </c>
      <c r="AM313" s="108">
        <v>141.77660701222558</v>
      </c>
      <c r="AN313" s="108">
        <v>140.78030178209053</v>
      </c>
      <c r="AO313" s="108">
        <v>134.46594190636995</v>
      </c>
      <c r="AP313" s="108">
        <v>134.07165351989849</v>
      </c>
      <c r="AQ313" s="108">
        <v>134.07165351989849</v>
      </c>
      <c r="AR313" s="108"/>
      <c r="AS313" s="108"/>
      <c r="AT313" s="109">
        <f t="shared" si="35"/>
        <v>0</v>
      </c>
      <c r="AU313" s="108"/>
      <c r="AV313" s="93">
        <v>5.6006270203478827</v>
      </c>
      <c r="AW313" s="94">
        <v>0.32343178297628861</v>
      </c>
      <c r="AX313" s="110">
        <f t="shared" si="36"/>
        <v>-5.2771952373715942</v>
      </c>
    </row>
    <row r="314" spans="1:50" ht="10" x14ac:dyDescent="0.2">
      <c r="A314" s="6">
        <v>305</v>
      </c>
      <c r="B314" s="5" t="s">
        <v>142</v>
      </c>
      <c r="C314" s="6">
        <v>1</v>
      </c>
      <c r="D314" s="10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2331931</v>
      </c>
      <c r="K314" s="9">
        <v>0</v>
      </c>
      <c r="L314" s="2">
        <v>3770285</v>
      </c>
      <c r="M314" s="2">
        <v>0</v>
      </c>
      <c r="N314" s="2">
        <v>0</v>
      </c>
      <c r="O314" s="2">
        <v>102579.33000000002</v>
      </c>
      <c r="P314" s="2">
        <v>0</v>
      </c>
      <c r="Q314" s="2">
        <v>0</v>
      </c>
      <c r="R314" s="2">
        <v>0</v>
      </c>
      <c r="S314" s="2">
        <v>0</v>
      </c>
      <c r="T314" s="2" t="s">
        <v>4</v>
      </c>
      <c r="U314" s="2">
        <f t="shared" si="34"/>
        <v>6204795.3300000001</v>
      </c>
      <c r="V314" s="8">
        <f t="shared" si="30"/>
        <v>10.315260336276928</v>
      </c>
      <c r="W314" s="2"/>
      <c r="X314" s="2">
        <v>40977611.282850005</v>
      </c>
      <c r="Y314" s="2">
        <v>60151611.570857242</v>
      </c>
      <c r="Z314" s="2">
        <v>19174000.288007237</v>
      </c>
      <c r="AA314" s="9">
        <v>1977848.0465864346</v>
      </c>
      <c r="AB314" s="2"/>
      <c r="AC314" s="112">
        <v>144.35603108892334</v>
      </c>
      <c r="AD314" s="8">
        <f t="shared" si="31"/>
        <v>141.96475026990595</v>
      </c>
      <c r="AE314" s="114">
        <f t="shared" si="32"/>
        <v>-2.3912808190173962</v>
      </c>
      <c r="AF314" s="2">
        <v>73.429999999999993</v>
      </c>
      <c r="AG314" s="2">
        <v>1</v>
      </c>
      <c r="AH314" s="115">
        <f t="shared" si="33"/>
        <v>141.96475026990595</v>
      </c>
      <c r="AI314" s="8"/>
      <c r="AJ314" s="8"/>
      <c r="AK314" s="107">
        <v>144.35603108892334</v>
      </c>
      <c r="AL314" s="108">
        <v>144.44270556676068</v>
      </c>
      <c r="AM314" s="108">
        <v>144.44270556676068</v>
      </c>
      <c r="AN314" s="108">
        <v>144.35603108892334</v>
      </c>
      <c r="AO314" s="108">
        <v>141.96468544636721</v>
      </c>
      <c r="AP314" s="108">
        <v>141.96475026990595</v>
      </c>
      <c r="AQ314" s="108">
        <v>141.96475026990595</v>
      </c>
      <c r="AR314" s="108"/>
      <c r="AS314" s="108"/>
      <c r="AT314" s="109">
        <f t="shared" si="35"/>
        <v>0</v>
      </c>
      <c r="AU314" s="108"/>
      <c r="AV314" s="93">
        <v>6.0529036817722677</v>
      </c>
      <c r="AW314" s="94">
        <v>4.1520251903472225</v>
      </c>
      <c r="AX314" s="110">
        <f t="shared" si="36"/>
        <v>-1.9008784914250452</v>
      </c>
    </row>
    <row r="315" spans="1:50" ht="10" x14ac:dyDescent="0.2">
      <c r="A315" s="6">
        <v>306</v>
      </c>
      <c r="B315" s="5" t="s">
        <v>141</v>
      </c>
      <c r="C315" s="6">
        <v>1</v>
      </c>
      <c r="D315" s="10">
        <v>0</v>
      </c>
      <c r="E315" s="2">
        <v>210096</v>
      </c>
      <c r="F315" s="2">
        <v>0</v>
      </c>
      <c r="G315" s="2">
        <v>0</v>
      </c>
      <c r="H315" s="2">
        <v>0</v>
      </c>
      <c r="I315" s="2">
        <v>0</v>
      </c>
      <c r="J315" s="2">
        <v>63250</v>
      </c>
      <c r="K315" s="9">
        <v>49380</v>
      </c>
      <c r="L315" s="2">
        <v>70472</v>
      </c>
      <c r="M315" s="2">
        <v>0</v>
      </c>
      <c r="N315" s="2">
        <v>7953</v>
      </c>
      <c r="O315" s="2">
        <v>9557.94</v>
      </c>
      <c r="P315" s="2">
        <v>0</v>
      </c>
      <c r="Q315" s="2">
        <v>0</v>
      </c>
      <c r="R315" s="2">
        <v>0</v>
      </c>
      <c r="S315" s="2">
        <v>0</v>
      </c>
      <c r="T315" s="2" t="s">
        <v>14</v>
      </c>
      <c r="U315" s="2">
        <f t="shared" si="34"/>
        <v>368425.74</v>
      </c>
      <c r="V315" s="8">
        <f t="shared" si="30"/>
        <v>16.103610253039243</v>
      </c>
      <c r="W315" s="2"/>
      <c r="X315" s="2">
        <v>1787635.85</v>
      </c>
      <c r="Y315" s="2">
        <v>2287845.6085986481</v>
      </c>
      <c r="Z315" s="2">
        <v>500209.75859864801</v>
      </c>
      <c r="AA315" s="9">
        <v>80551.829972394728</v>
      </c>
      <c r="AB315" s="2"/>
      <c r="AC315" s="112">
        <v>139.1593690232865</v>
      </c>
      <c r="AD315" s="8">
        <f t="shared" si="31"/>
        <v>123.47558249216435</v>
      </c>
      <c r="AE315" s="114">
        <f t="shared" si="32"/>
        <v>-15.683786531122152</v>
      </c>
      <c r="AF315" s="2">
        <v>7</v>
      </c>
      <c r="AG315" s="2">
        <v>1</v>
      </c>
      <c r="AH315" s="115">
        <f t="shared" si="33"/>
        <v>123.47558249216435</v>
      </c>
      <c r="AI315" s="8"/>
      <c r="AJ315" s="8"/>
      <c r="AK315" s="107">
        <v>139.1593690232865</v>
      </c>
      <c r="AL315" s="108">
        <v>138.28699499900304</v>
      </c>
      <c r="AM315" s="108">
        <v>138.28699499900304</v>
      </c>
      <c r="AN315" s="108">
        <v>139.1593690232865</v>
      </c>
      <c r="AO315" s="108">
        <v>123.52905414334398</v>
      </c>
      <c r="AP315" s="108">
        <v>123.47797865043057</v>
      </c>
      <c r="AQ315" s="108">
        <v>123.47558249216435</v>
      </c>
      <c r="AR315" s="108"/>
      <c r="AS315" s="108"/>
      <c r="AT315" s="109">
        <f t="shared" si="35"/>
        <v>-2.3961582662224146E-3</v>
      </c>
      <c r="AU315" s="108"/>
      <c r="AV315" s="93">
        <v>15.854283742565576</v>
      </c>
      <c r="AW315" s="94">
        <v>3.2823299145039897</v>
      </c>
      <c r="AX315" s="110">
        <f t="shared" si="36"/>
        <v>-12.571953828061586</v>
      </c>
    </row>
    <row r="316" spans="1:50" ht="10" x14ac:dyDescent="0.2">
      <c r="A316" s="6">
        <v>307</v>
      </c>
      <c r="B316" s="5" t="s">
        <v>140</v>
      </c>
      <c r="C316" s="6">
        <v>1</v>
      </c>
      <c r="D316" s="10">
        <v>0</v>
      </c>
      <c r="E316" s="2">
        <v>0</v>
      </c>
      <c r="F316" s="2">
        <v>0</v>
      </c>
      <c r="G316" s="2">
        <v>0</v>
      </c>
      <c r="H316" s="2">
        <v>0</v>
      </c>
      <c r="I316" s="2">
        <v>69726</v>
      </c>
      <c r="J316" s="2">
        <v>502614</v>
      </c>
      <c r="K316" s="9">
        <v>512168</v>
      </c>
      <c r="L316" s="2">
        <v>1564958</v>
      </c>
      <c r="M316" s="2">
        <v>22834</v>
      </c>
      <c r="N316" s="2">
        <v>0</v>
      </c>
      <c r="O316" s="2">
        <v>51446.710000000006</v>
      </c>
      <c r="P316" s="2">
        <v>0</v>
      </c>
      <c r="Q316" s="2">
        <v>0</v>
      </c>
      <c r="R316" s="2">
        <v>0</v>
      </c>
      <c r="S316" s="2">
        <v>0</v>
      </c>
      <c r="T316" s="2" t="s">
        <v>4</v>
      </c>
      <c r="U316" s="2">
        <f t="shared" si="34"/>
        <v>2723746.71</v>
      </c>
      <c r="V316" s="8">
        <f t="shared" si="30"/>
        <v>4.3832404472825255</v>
      </c>
      <c r="W316" s="2"/>
      <c r="X316" s="2">
        <v>43228473.531800002</v>
      </c>
      <c r="Y316" s="2">
        <v>62140025.005669929</v>
      </c>
      <c r="Z316" s="2">
        <v>18911551.473869927</v>
      </c>
      <c r="AA316" s="9">
        <v>828938.77341132122</v>
      </c>
      <c r="AB316" s="2"/>
      <c r="AC316" s="112">
        <v>145.1456510549412</v>
      </c>
      <c r="AD316" s="8">
        <f t="shared" si="31"/>
        <v>141.83032900099181</v>
      </c>
      <c r="AE316" s="114">
        <f t="shared" si="32"/>
        <v>-3.3153220539493873</v>
      </c>
      <c r="AF316" s="2">
        <v>22.69</v>
      </c>
      <c r="AG316" s="2">
        <v>1</v>
      </c>
      <c r="AH316" s="115">
        <f t="shared" si="33"/>
        <v>141.83032900099181</v>
      </c>
      <c r="AI316" s="8"/>
      <c r="AJ316" s="8"/>
      <c r="AK316" s="107">
        <v>145.1456510549412</v>
      </c>
      <c r="AL316" s="108">
        <v>145.11011452473215</v>
      </c>
      <c r="AM316" s="108">
        <v>145.11011452473215</v>
      </c>
      <c r="AN316" s="108">
        <v>145.1456510549412</v>
      </c>
      <c r="AO316" s="108">
        <v>142.18168162918124</v>
      </c>
      <c r="AP316" s="108">
        <v>141.83276014547715</v>
      </c>
      <c r="AQ316" s="108">
        <v>141.83032900099181</v>
      </c>
      <c r="AR316" s="108"/>
      <c r="AS316" s="108"/>
      <c r="AT316" s="109">
        <f t="shared" si="35"/>
        <v>-2.4311444853424291E-3</v>
      </c>
      <c r="AU316" s="108"/>
      <c r="AV316" s="93">
        <v>6.0846920648806577</v>
      </c>
      <c r="AW316" s="94">
        <v>3.4831336550852319</v>
      </c>
      <c r="AX316" s="110">
        <f t="shared" si="36"/>
        <v>-2.6015584097954259</v>
      </c>
    </row>
    <row r="317" spans="1:50" ht="10" x14ac:dyDescent="0.2">
      <c r="A317" s="6">
        <v>308</v>
      </c>
      <c r="B317" s="5" t="s">
        <v>139</v>
      </c>
      <c r="C317" s="6">
        <v>1</v>
      </c>
      <c r="D317" s="10">
        <v>0</v>
      </c>
      <c r="E317" s="2">
        <v>53200</v>
      </c>
      <c r="F317" s="2">
        <v>0</v>
      </c>
      <c r="G317" s="2">
        <v>0</v>
      </c>
      <c r="H317" s="2">
        <v>0</v>
      </c>
      <c r="I317" s="2">
        <v>0</v>
      </c>
      <c r="J317" s="2">
        <v>2460771</v>
      </c>
      <c r="K317" s="9">
        <v>1392963</v>
      </c>
      <c r="L317" s="2">
        <v>9685000</v>
      </c>
      <c r="M317" s="2">
        <v>27907</v>
      </c>
      <c r="N317" s="2">
        <v>0</v>
      </c>
      <c r="O317" s="2">
        <v>27455.120000000003</v>
      </c>
      <c r="P317" s="2">
        <v>0</v>
      </c>
      <c r="Q317" s="2">
        <v>0</v>
      </c>
      <c r="R317" s="2">
        <v>0</v>
      </c>
      <c r="S317" s="2">
        <v>0</v>
      </c>
      <c r="T317" s="2" t="s">
        <v>4</v>
      </c>
      <c r="U317" s="2">
        <f t="shared" si="34"/>
        <v>13647296.119999999</v>
      </c>
      <c r="V317" s="8">
        <f t="shared" si="30"/>
        <v>10.613633650057265</v>
      </c>
      <c r="W317" s="2"/>
      <c r="X317" s="2">
        <v>87977903.347709998</v>
      </c>
      <c r="Y317" s="2">
        <v>128582694.39068463</v>
      </c>
      <c r="Z317" s="2">
        <v>40604791.042974636</v>
      </c>
      <c r="AA317" s="9">
        <v>4309643.7656725943</v>
      </c>
      <c r="AB317" s="2"/>
      <c r="AC317" s="112">
        <v>147.84718015257124</v>
      </c>
      <c r="AD317" s="8">
        <f t="shared" si="31"/>
        <v>141.25484456461166</v>
      </c>
      <c r="AE317" s="114">
        <f t="shared" si="32"/>
        <v>-6.5923355879595817</v>
      </c>
      <c r="AF317" s="2">
        <v>14.680000000000001</v>
      </c>
      <c r="AG317" s="2">
        <v>1</v>
      </c>
      <c r="AH317" s="115">
        <f t="shared" si="33"/>
        <v>141.25484456461166</v>
      </c>
      <c r="AI317" s="8"/>
      <c r="AJ317" s="8"/>
      <c r="AK317" s="107">
        <v>147.84718015257124</v>
      </c>
      <c r="AL317" s="108">
        <v>147.79809531579886</v>
      </c>
      <c r="AM317" s="108">
        <v>147.79809531579886</v>
      </c>
      <c r="AN317" s="108">
        <v>147.84718015257124</v>
      </c>
      <c r="AO317" s="108">
        <v>141.24501256388507</v>
      </c>
      <c r="AP317" s="108">
        <v>141.25484456461166</v>
      </c>
      <c r="AQ317" s="108">
        <v>141.25484456461166</v>
      </c>
      <c r="AR317" s="108"/>
      <c r="AS317" s="108"/>
      <c r="AT317" s="109">
        <f t="shared" si="35"/>
        <v>0</v>
      </c>
      <c r="AU317" s="108"/>
      <c r="AV317" s="93">
        <v>11.186328695101471</v>
      </c>
      <c r="AW317" s="94">
        <v>6.1950067275512426</v>
      </c>
      <c r="AX317" s="110">
        <f t="shared" si="36"/>
        <v>-4.9913219675502285</v>
      </c>
    </row>
    <row r="318" spans="1:50" ht="10" x14ac:dyDescent="0.2">
      <c r="A318" s="6">
        <v>309</v>
      </c>
      <c r="B318" s="5" t="s">
        <v>138</v>
      </c>
      <c r="C318" s="6">
        <v>1</v>
      </c>
      <c r="D318" s="10">
        <v>0</v>
      </c>
      <c r="E318" s="2">
        <v>80245</v>
      </c>
      <c r="F318" s="2">
        <v>0</v>
      </c>
      <c r="G318" s="2">
        <v>0</v>
      </c>
      <c r="H318" s="2">
        <v>0</v>
      </c>
      <c r="I318" s="2">
        <v>0</v>
      </c>
      <c r="J318" s="2">
        <v>390944</v>
      </c>
      <c r="K318" s="9">
        <v>189220</v>
      </c>
      <c r="L318" s="2">
        <v>468000</v>
      </c>
      <c r="M318" s="2">
        <v>10090</v>
      </c>
      <c r="N318" s="2">
        <v>234326</v>
      </c>
      <c r="O318" s="2">
        <v>5030.9000000000005</v>
      </c>
      <c r="P318" s="2">
        <v>0</v>
      </c>
      <c r="Q318" s="2">
        <v>0</v>
      </c>
      <c r="R318" s="2">
        <v>0</v>
      </c>
      <c r="S318" s="2">
        <v>0</v>
      </c>
      <c r="T318" s="2" t="s">
        <v>110</v>
      </c>
      <c r="U318" s="2">
        <f t="shared" si="34"/>
        <v>1377855.9</v>
      </c>
      <c r="V318" s="8">
        <f t="shared" si="30"/>
        <v>7.2157678800672027</v>
      </c>
      <c r="W318" s="2"/>
      <c r="X318" s="2">
        <v>17965623.27</v>
      </c>
      <c r="Y318" s="2">
        <v>19095069.615614735</v>
      </c>
      <c r="Z318" s="2">
        <v>1129446.345614735</v>
      </c>
      <c r="AA318" s="9">
        <v>81498.226629460856</v>
      </c>
      <c r="AB318" s="2"/>
      <c r="AC318" s="112">
        <v>109.40316066981548</v>
      </c>
      <c r="AD318" s="8">
        <f t="shared" si="31"/>
        <v>105.8330741062304</v>
      </c>
      <c r="AE318" s="114">
        <f t="shared" si="32"/>
        <v>-3.5700865635850789</v>
      </c>
      <c r="AF318" s="2">
        <v>6.67</v>
      </c>
      <c r="AG318" s="2">
        <v>1</v>
      </c>
      <c r="AH318" s="115">
        <f t="shared" si="33"/>
        <v>105.8330741062304</v>
      </c>
      <c r="AI318" s="8"/>
      <c r="AJ318" s="8"/>
      <c r="AK318" s="107">
        <v>109.40316066981548</v>
      </c>
      <c r="AL318" s="108">
        <v>109.54860023953574</v>
      </c>
      <c r="AM318" s="108">
        <v>109.54860023953574</v>
      </c>
      <c r="AN318" s="108">
        <v>109.40316066981548</v>
      </c>
      <c r="AO318" s="108">
        <v>95.883019147823873</v>
      </c>
      <c r="AP318" s="108">
        <v>95.883044839193801</v>
      </c>
      <c r="AQ318" s="108">
        <v>105.8330741062304</v>
      </c>
      <c r="AR318" s="108"/>
      <c r="AS318" s="108"/>
      <c r="AT318" s="109">
        <f t="shared" si="35"/>
        <v>9.950029267036598</v>
      </c>
      <c r="AU318" s="108"/>
      <c r="AV318" s="93">
        <v>8.2532063246293692</v>
      </c>
      <c r="AW318" s="94">
        <v>-5.7335662730445014</v>
      </c>
      <c r="AX318" s="110">
        <f t="shared" si="36"/>
        <v>-13.98677259767387</v>
      </c>
    </row>
    <row r="319" spans="1:50" ht="10" x14ac:dyDescent="0.2">
      <c r="A319" s="6">
        <v>310</v>
      </c>
      <c r="B319" s="5" t="s">
        <v>137</v>
      </c>
      <c r="C319" s="6">
        <v>1</v>
      </c>
      <c r="D319" s="10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1271457</v>
      </c>
      <c r="K319" s="9">
        <v>879334</v>
      </c>
      <c r="L319" s="2">
        <v>1395466</v>
      </c>
      <c r="M319" s="2">
        <v>0</v>
      </c>
      <c r="N319" s="2">
        <v>275145</v>
      </c>
      <c r="O319" s="2">
        <v>200163.53000000003</v>
      </c>
      <c r="P319" s="2">
        <v>0</v>
      </c>
      <c r="Q319" s="2">
        <v>0</v>
      </c>
      <c r="R319" s="2">
        <v>0</v>
      </c>
      <c r="S319" s="2">
        <v>0</v>
      </c>
      <c r="T319" s="2" t="s">
        <v>4</v>
      </c>
      <c r="U319" s="2">
        <f t="shared" si="34"/>
        <v>4021565.5300000003</v>
      </c>
      <c r="V319" s="8">
        <f t="shared" si="30"/>
        <v>9.4922045100810433</v>
      </c>
      <c r="W319" s="2"/>
      <c r="X319" s="2">
        <v>34329630.080000013</v>
      </c>
      <c r="Y319" s="2">
        <v>42367034.188201077</v>
      </c>
      <c r="Z319" s="2">
        <v>8037404.1082010642</v>
      </c>
      <c r="AA319" s="9">
        <v>762926.83525210049</v>
      </c>
      <c r="AB319" s="2"/>
      <c r="AC319" s="112">
        <v>132.5373618810583</v>
      </c>
      <c r="AD319" s="8">
        <f t="shared" si="31"/>
        <v>121.19008348181117</v>
      </c>
      <c r="AE319" s="114">
        <f t="shared" si="32"/>
        <v>-11.347278399247131</v>
      </c>
      <c r="AF319" s="2">
        <v>108.63999999999999</v>
      </c>
      <c r="AG319" s="2">
        <v>1</v>
      </c>
      <c r="AH319" s="115">
        <f t="shared" si="33"/>
        <v>121.19008348181117</v>
      </c>
      <c r="AI319" s="8"/>
      <c r="AJ319" s="8"/>
      <c r="AK319" s="107">
        <v>132.5373618810583</v>
      </c>
      <c r="AL319" s="108">
        <v>133.36605300191331</v>
      </c>
      <c r="AM319" s="108">
        <v>133.36605300191331</v>
      </c>
      <c r="AN319" s="108">
        <v>132.5373618810583</v>
      </c>
      <c r="AO319" s="108">
        <v>132.5373618810583</v>
      </c>
      <c r="AP319" s="108">
        <v>132.5373618810583</v>
      </c>
      <c r="AQ319" s="108">
        <v>121.19008348181117</v>
      </c>
      <c r="AR319" s="108"/>
      <c r="AS319" s="108"/>
      <c r="AT319" s="109">
        <f t="shared" si="35"/>
        <v>-11.347278399247131</v>
      </c>
      <c r="AU319" s="108"/>
      <c r="AV319" s="93">
        <v>13.499023170363806</v>
      </c>
      <c r="AW319" s="94">
        <v>2.4798919439710772</v>
      </c>
      <c r="AX319" s="110">
        <f t="shared" si="36"/>
        <v>-11.019131226392728</v>
      </c>
    </row>
    <row r="320" spans="1:50" ht="10" x14ac:dyDescent="0.2">
      <c r="A320" s="6">
        <v>311</v>
      </c>
      <c r="B320" s="5" t="s">
        <v>136</v>
      </c>
      <c r="C320" s="6">
        <v>0</v>
      </c>
      <c r="D320" s="10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9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f t="shared" si="34"/>
        <v>0</v>
      </c>
      <c r="V320" s="8">
        <f t="shared" si="30"/>
        <v>0</v>
      </c>
      <c r="W320" s="2"/>
      <c r="X320" s="2">
        <v>15697.710000000001</v>
      </c>
      <c r="Y320" s="2">
        <v>15698</v>
      </c>
      <c r="Z320" s="2">
        <v>0.28999999999905413</v>
      </c>
      <c r="AA320" s="9">
        <v>0</v>
      </c>
      <c r="AB320" s="2"/>
      <c r="AC320" s="112">
        <v>0</v>
      </c>
      <c r="AD320" s="8">
        <f t="shared" si="31"/>
        <v>0</v>
      </c>
      <c r="AE320" s="114">
        <f t="shared" si="32"/>
        <v>0</v>
      </c>
      <c r="AF320" s="2">
        <v>0</v>
      </c>
      <c r="AG320" s="2" t="s">
        <v>529</v>
      </c>
      <c r="AH320" s="115">
        <f t="shared" si="33"/>
        <v>0</v>
      </c>
      <c r="AI320" s="8"/>
      <c r="AJ320" s="8"/>
      <c r="AK320" s="107">
        <v>0</v>
      </c>
      <c r="AL320" s="108">
        <v>0</v>
      </c>
      <c r="AM320" s="108">
        <v>0</v>
      </c>
      <c r="AN320" s="108">
        <v>0</v>
      </c>
      <c r="AO320" s="108">
        <v>0</v>
      </c>
      <c r="AP320" s="108">
        <v>0</v>
      </c>
      <c r="AQ320" s="108">
        <v>0</v>
      </c>
      <c r="AR320" s="108"/>
      <c r="AS320" s="108"/>
      <c r="AT320" s="109">
        <f t="shared" si="35"/>
        <v>0</v>
      </c>
      <c r="AU320" s="108"/>
      <c r="AV320" s="93" t="s">
        <v>528</v>
      </c>
      <c r="AW320" s="94" t="s">
        <v>528</v>
      </c>
      <c r="AX320" s="110" t="str">
        <f t="shared" si="36"/>
        <v/>
      </c>
    </row>
    <row r="321" spans="1:50" ht="10" x14ac:dyDescent="0.2">
      <c r="A321" s="6">
        <v>312</v>
      </c>
      <c r="B321" s="5" t="s">
        <v>135</v>
      </c>
      <c r="C321" s="6">
        <v>0</v>
      </c>
      <c r="D321" s="10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9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f t="shared" si="34"/>
        <v>0</v>
      </c>
      <c r="V321" s="8">
        <f t="shared" si="30"/>
        <v>0</v>
      </c>
      <c r="W321" s="2"/>
      <c r="X321" s="2">
        <v>0</v>
      </c>
      <c r="Y321" s="2">
        <v>103334</v>
      </c>
      <c r="Z321" s="2">
        <v>103334</v>
      </c>
      <c r="AA321" s="9">
        <v>0</v>
      </c>
      <c r="AB321" s="2"/>
      <c r="AC321" s="112">
        <v>0</v>
      </c>
      <c r="AD321" s="8">
        <f t="shared" si="31"/>
        <v>0</v>
      </c>
      <c r="AE321" s="114">
        <f t="shared" si="32"/>
        <v>0</v>
      </c>
      <c r="AF321" s="2">
        <v>0</v>
      </c>
      <c r="AG321" s="2" t="s">
        <v>529</v>
      </c>
      <c r="AH321" s="115">
        <f t="shared" si="33"/>
        <v>0</v>
      </c>
      <c r="AI321" s="8"/>
      <c r="AJ321" s="8"/>
      <c r="AK321" s="107">
        <v>0</v>
      </c>
      <c r="AL321" s="108">
        <v>0</v>
      </c>
      <c r="AM321" s="108">
        <v>0</v>
      </c>
      <c r="AN321" s="108">
        <v>0</v>
      </c>
      <c r="AO321" s="108">
        <v>0</v>
      </c>
      <c r="AP321" s="108">
        <v>0</v>
      </c>
      <c r="AQ321" s="108">
        <v>0</v>
      </c>
      <c r="AR321" s="108"/>
      <c r="AS321" s="108"/>
      <c r="AT321" s="109">
        <f t="shared" si="35"/>
        <v>0</v>
      </c>
      <c r="AU321" s="108"/>
      <c r="AV321" s="93" t="s">
        <v>528</v>
      </c>
      <c r="AW321" s="94" t="s">
        <v>528</v>
      </c>
      <c r="AX321" s="110" t="str">
        <f t="shared" si="36"/>
        <v/>
      </c>
    </row>
    <row r="322" spans="1:50" ht="10" x14ac:dyDescent="0.2">
      <c r="A322" s="6">
        <v>313</v>
      </c>
      <c r="B322" s="5" t="s">
        <v>134</v>
      </c>
      <c r="C322" s="6">
        <v>0</v>
      </c>
      <c r="D322" s="10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9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f t="shared" si="34"/>
        <v>0</v>
      </c>
      <c r="V322" s="8">
        <f t="shared" si="30"/>
        <v>0</v>
      </c>
      <c r="W322" s="2"/>
      <c r="X322" s="2">
        <v>0</v>
      </c>
      <c r="Y322" s="2">
        <v>937.1</v>
      </c>
      <c r="Z322" s="2">
        <v>937.1</v>
      </c>
      <c r="AA322" s="9">
        <v>0</v>
      </c>
      <c r="AB322" s="2"/>
      <c r="AC322" s="112">
        <v>0</v>
      </c>
      <c r="AD322" s="8">
        <f t="shared" si="31"/>
        <v>0</v>
      </c>
      <c r="AE322" s="114">
        <f t="shared" si="32"/>
        <v>0</v>
      </c>
      <c r="AF322" s="2">
        <v>0</v>
      </c>
      <c r="AG322" s="2" t="s">
        <v>529</v>
      </c>
      <c r="AH322" s="115">
        <f t="shared" si="33"/>
        <v>0</v>
      </c>
      <c r="AI322" s="8"/>
      <c r="AJ322" s="8"/>
      <c r="AK322" s="107">
        <v>0</v>
      </c>
      <c r="AL322" s="108">
        <v>0</v>
      </c>
      <c r="AM322" s="108">
        <v>0</v>
      </c>
      <c r="AN322" s="108">
        <v>0</v>
      </c>
      <c r="AO322" s="108">
        <v>0</v>
      </c>
      <c r="AP322" s="108">
        <v>0</v>
      </c>
      <c r="AQ322" s="108">
        <v>0</v>
      </c>
      <c r="AR322" s="108"/>
      <c r="AS322" s="108"/>
      <c r="AT322" s="109">
        <f t="shared" si="35"/>
        <v>0</v>
      </c>
      <c r="AU322" s="108"/>
      <c r="AV322" s="93" t="s">
        <v>528</v>
      </c>
      <c r="AW322" s="94" t="s">
        <v>528</v>
      </c>
      <c r="AX322" s="110" t="str">
        <f t="shared" si="36"/>
        <v/>
      </c>
    </row>
    <row r="323" spans="1:50" ht="10" x14ac:dyDescent="0.2">
      <c r="A323" s="6">
        <v>314</v>
      </c>
      <c r="B323" s="5" t="s">
        <v>133</v>
      </c>
      <c r="C323" s="6">
        <v>1</v>
      </c>
      <c r="D323" s="10">
        <v>0</v>
      </c>
      <c r="E323" s="2">
        <v>74000</v>
      </c>
      <c r="F323" s="2">
        <v>0</v>
      </c>
      <c r="G323" s="2">
        <v>0</v>
      </c>
      <c r="H323" s="2">
        <v>0</v>
      </c>
      <c r="I323" s="2">
        <v>0</v>
      </c>
      <c r="J323" s="2">
        <v>2463532</v>
      </c>
      <c r="K323" s="9">
        <v>-27166</v>
      </c>
      <c r="L323" s="2">
        <v>2765909</v>
      </c>
      <c r="M323" s="2">
        <v>0</v>
      </c>
      <c r="N323" s="2">
        <v>0</v>
      </c>
      <c r="O323" s="2">
        <v>28806.47</v>
      </c>
      <c r="P323" s="2">
        <v>0</v>
      </c>
      <c r="Q323" s="2">
        <v>0</v>
      </c>
      <c r="R323" s="2">
        <v>0</v>
      </c>
      <c r="S323" s="2">
        <v>0</v>
      </c>
      <c r="T323" s="2" t="s">
        <v>14</v>
      </c>
      <c r="U323" s="2">
        <f t="shared" si="34"/>
        <v>3645536.07</v>
      </c>
      <c r="V323" s="8">
        <f t="shared" si="30"/>
        <v>5.5787070076525849</v>
      </c>
      <c r="W323" s="2"/>
      <c r="X323" s="2">
        <v>36321233.870360002</v>
      </c>
      <c r="Y323" s="2">
        <v>65347329.856169894</v>
      </c>
      <c r="Z323" s="2">
        <v>29026095.985809892</v>
      </c>
      <c r="AA323" s="9">
        <v>1619280.8508083422</v>
      </c>
      <c r="AB323" s="2"/>
      <c r="AC323" s="112">
        <v>179.82388167646863</v>
      </c>
      <c r="AD323" s="8">
        <f t="shared" si="31"/>
        <v>175.45672934136448</v>
      </c>
      <c r="AE323" s="114">
        <f t="shared" si="32"/>
        <v>-4.3671523351041515</v>
      </c>
      <c r="AF323" s="2">
        <v>13.419999999999998</v>
      </c>
      <c r="AG323" s="2">
        <v>1</v>
      </c>
      <c r="AH323" s="115">
        <f t="shared" si="33"/>
        <v>175.45672934136448</v>
      </c>
      <c r="AI323" s="8"/>
      <c r="AJ323" s="8"/>
      <c r="AK323" s="107">
        <v>179.82388167646863</v>
      </c>
      <c r="AL323" s="108">
        <v>186.59348729245377</v>
      </c>
      <c r="AM323" s="108">
        <v>186.59348729245377</v>
      </c>
      <c r="AN323" s="108">
        <v>179.82388167646863</v>
      </c>
      <c r="AO323" s="108">
        <v>175.45665769339175</v>
      </c>
      <c r="AP323" s="108">
        <v>175.45672934136448</v>
      </c>
      <c r="AQ323" s="108">
        <v>175.45672934136448</v>
      </c>
      <c r="AR323" s="108"/>
      <c r="AS323" s="108"/>
      <c r="AT323" s="109">
        <f t="shared" si="35"/>
        <v>0</v>
      </c>
      <c r="AU323" s="108"/>
      <c r="AV323" s="93">
        <v>8.0527849594298964</v>
      </c>
      <c r="AW323" s="94">
        <v>4.3244823853671264</v>
      </c>
      <c r="AX323" s="110">
        <f t="shared" si="36"/>
        <v>-3.72830257406277</v>
      </c>
    </row>
    <row r="324" spans="1:50" ht="10" x14ac:dyDescent="0.2">
      <c r="A324" s="6">
        <v>315</v>
      </c>
      <c r="B324" s="5" t="s">
        <v>132</v>
      </c>
      <c r="C324" s="6">
        <v>1</v>
      </c>
      <c r="D324" s="10">
        <v>0</v>
      </c>
      <c r="E324" s="2">
        <v>101754</v>
      </c>
      <c r="F324" s="2">
        <v>0</v>
      </c>
      <c r="G324" s="2">
        <v>0</v>
      </c>
      <c r="H324" s="2">
        <v>0</v>
      </c>
      <c r="I324" s="2">
        <v>75000</v>
      </c>
      <c r="J324" s="2">
        <v>742238</v>
      </c>
      <c r="K324" s="9">
        <v>318254</v>
      </c>
      <c r="L324" s="2">
        <v>1221180</v>
      </c>
      <c r="M324" s="2">
        <v>0</v>
      </c>
      <c r="N324" s="2">
        <v>0</v>
      </c>
      <c r="O324" s="2">
        <v>1286.3900000000001</v>
      </c>
      <c r="P324" s="2">
        <v>0</v>
      </c>
      <c r="Q324" s="2">
        <v>0</v>
      </c>
      <c r="R324" s="2">
        <v>0</v>
      </c>
      <c r="S324" s="2">
        <v>0</v>
      </c>
      <c r="T324" s="2" t="s">
        <v>4</v>
      </c>
      <c r="U324" s="2">
        <f t="shared" si="34"/>
        <v>2459712.39</v>
      </c>
      <c r="V324" s="8">
        <f t="shared" si="30"/>
        <v>4.5079386199860112</v>
      </c>
      <c r="W324" s="2"/>
      <c r="X324" s="2">
        <v>30979999.4738</v>
      </c>
      <c r="Y324" s="2">
        <v>54564016.890000001</v>
      </c>
      <c r="Z324" s="2">
        <v>23584017.416200001</v>
      </c>
      <c r="AA324" s="9">
        <v>1063153.029249107</v>
      </c>
      <c r="AB324" s="2"/>
      <c r="AC324" s="112">
        <v>175.1707848851369</v>
      </c>
      <c r="AD324" s="8">
        <f t="shared" si="31"/>
        <v>172.69485077298643</v>
      </c>
      <c r="AE324" s="114">
        <f t="shared" si="32"/>
        <v>-2.475934112150469</v>
      </c>
      <c r="AF324" s="2">
        <v>1.1000000000000001</v>
      </c>
      <c r="AG324" s="2">
        <v>1</v>
      </c>
      <c r="AH324" s="115">
        <f t="shared" si="33"/>
        <v>172.69485077298643</v>
      </c>
      <c r="AI324" s="8"/>
      <c r="AJ324" s="8"/>
      <c r="AK324" s="107">
        <v>175.1707848851369</v>
      </c>
      <c r="AL324" s="108">
        <v>175.20646314638952</v>
      </c>
      <c r="AM324" s="108">
        <v>175.20646314638952</v>
      </c>
      <c r="AN324" s="108">
        <v>175.1707848851369</v>
      </c>
      <c r="AO324" s="108">
        <v>172.69561856532439</v>
      </c>
      <c r="AP324" s="108">
        <v>172.69485077298643</v>
      </c>
      <c r="AQ324" s="108">
        <v>172.69485077298643</v>
      </c>
      <c r="AR324" s="108"/>
      <c r="AS324" s="108"/>
      <c r="AT324" s="109">
        <f t="shared" si="35"/>
        <v>0</v>
      </c>
      <c r="AU324" s="108"/>
      <c r="AV324" s="93">
        <v>6.186761525082928</v>
      </c>
      <c r="AW324" s="94">
        <v>4.9223695849520102</v>
      </c>
      <c r="AX324" s="110">
        <f t="shared" si="36"/>
        <v>-1.2643919401309178</v>
      </c>
    </row>
    <row r="325" spans="1:50" ht="10" x14ac:dyDescent="0.2">
      <c r="A325" s="6">
        <v>316</v>
      </c>
      <c r="B325" s="5" t="s">
        <v>131</v>
      </c>
      <c r="C325" s="6">
        <v>1</v>
      </c>
      <c r="D325" s="10">
        <v>0</v>
      </c>
      <c r="E325" s="2">
        <v>66875</v>
      </c>
      <c r="F325" s="2">
        <v>0</v>
      </c>
      <c r="G325" s="2">
        <v>0</v>
      </c>
      <c r="H325" s="2">
        <v>0</v>
      </c>
      <c r="I325" s="2">
        <v>0</v>
      </c>
      <c r="J325" s="2">
        <v>1406155</v>
      </c>
      <c r="K325" s="9">
        <v>811561</v>
      </c>
      <c r="L325" s="2">
        <v>424686</v>
      </c>
      <c r="M325" s="2">
        <v>44322</v>
      </c>
      <c r="N325" s="2">
        <v>178401</v>
      </c>
      <c r="O325" s="2">
        <v>43682.310000000005</v>
      </c>
      <c r="P325" s="2">
        <v>0</v>
      </c>
      <c r="Q325" s="2">
        <v>0</v>
      </c>
      <c r="R325" s="2">
        <v>0</v>
      </c>
      <c r="S325" s="2">
        <v>0</v>
      </c>
      <c r="T325" s="2" t="s">
        <v>14</v>
      </c>
      <c r="U325" s="2">
        <f t="shared" si="34"/>
        <v>2720870.71</v>
      </c>
      <c r="V325" s="8">
        <f t="shared" si="30"/>
        <v>8.6161278412597664</v>
      </c>
      <c r="W325" s="2"/>
      <c r="X325" s="2">
        <v>29048367.420000002</v>
      </c>
      <c r="Y325" s="2">
        <v>31578810.808384903</v>
      </c>
      <c r="Z325" s="2">
        <v>2530443.388384901</v>
      </c>
      <c r="AA325" s="9">
        <v>218026.23729394848</v>
      </c>
      <c r="AB325" s="2"/>
      <c r="AC325" s="112">
        <v>112.22885332855286</v>
      </c>
      <c r="AD325" s="8">
        <f t="shared" si="31"/>
        <v>107.96057526282472</v>
      </c>
      <c r="AE325" s="114">
        <f t="shared" si="32"/>
        <v>-4.2682780657281398</v>
      </c>
      <c r="AF325" s="2">
        <v>36.21</v>
      </c>
      <c r="AG325" s="2">
        <v>1</v>
      </c>
      <c r="AH325" s="115">
        <f t="shared" si="33"/>
        <v>107.96057526282472</v>
      </c>
      <c r="AI325" s="8"/>
      <c r="AJ325" s="8"/>
      <c r="AK325" s="107">
        <v>112.22885332855286</v>
      </c>
      <c r="AL325" s="108">
        <v>112.41156966572665</v>
      </c>
      <c r="AM325" s="108">
        <v>112.41156966572665</v>
      </c>
      <c r="AN325" s="108">
        <v>112.22885332855286</v>
      </c>
      <c r="AO325" s="108">
        <v>107.87235427610426</v>
      </c>
      <c r="AP325" s="108">
        <v>107.96057526282472</v>
      </c>
      <c r="AQ325" s="108">
        <v>107.96057526282472</v>
      </c>
      <c r="AR325" s="108"/>
      <c r="AS325" s="108"/>
      <c r="AT325" s="109">
        <f t="shared" si="35"/>
        <v>0</v>
      </c>
      <c r="AU325" s="108"/>
      <c r="AV325" s="93">
        <v>14.541149320557972</v>
      </c>
      <c r="AW325" s="94">
        <v>9.7850362735348178</v>
      </c>
      <c r="AX325" s="110">
        <f t="shared" si="36"/>
        <v>-4.7561130470231543</v>
      </c>
    </row>
    <row r="326" spans="1:50" ht="10" x14ac:dyDescent="0.2">
      <c r="A326" s="6">
        <v>317</v>
      </c>
      <c r="B326" s="5" t="s">
        <v>130</v>
      </c>
      <c r="C326" s="6">
        <v>1</v>
      </c>
      <c r="D326" s="10">
        <v>0</v>
      </c>
      <c r="E326" s="2">
        <v>26365</v>
      </c>
      <c r="F326" s="2">
        <v>0</v>
      </c>
      <c r="G326" s="2">
        <v>0</v>
      </c>
      <c r="H326" s="2">
        <v>0</v>
      </c>
      <c r="I326" s="2">
        <v>141699.26898774208</v>
      </c>
      <c r="J326" s="2">
        <v>3274832.0073709874</v>
      </c>
      <c r="K326" s="9">
        <v>317050.7236412706</v>
      </c>
      <c r="L326" s="2">
        <v>1444376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 t="s">
        <v>14</v>
      </c>
      <c r="U326" s="2">
        <f t="shared" si="34"/>
        <v>4337697.4000000004</v>
      </c>
      <c r="V326" s="8">
        <f t="shared" si="30"/>
        <v>4.2728056514468431</v>
      </c>
      <c r="W326" s="2"/>
      <c r="X326" s="2">
        <v>51015282.939499997</v>
      </c>
      <c r="Y326" s="2">
        <v>101518715.192</v>
      </c>
      <c r="Z326" s="2">
        <v>50503432.252500005</v>
      </c>
      <c r="AA326" s="9">
        <v>2157913.5074594482</v>
      </c>
      <c r="AB326" s="2"/>
      <c r="AC326" s="112">
        <v>193.85967042270462</v>
      </c>
      <c r="AD326" s="8">
        <f t="shared" si="31"/>
        <v>194.76673647458634</v>
      </c>
      <c r="AE326" s="114">
        <f t="shared" si="32"/>
        <v>0.90706605188171352</v>
      </c>
      <c r="AF326" s="2">
        <v>0</v>
      </c>
      <c r="AG326" s="2">
        <v>1</v>
      </c>
      <c r="AH326" s="115">
        <f t="shared" si="33"/>
        <v>194.76673647458634</v>
      </c>
      <c r="AI326" s="8"/>
      <c r="AJ326" s="8"/>
      <c r="AK326" s="107">
        <v>193.85967042270462</v>
      </c>
      <c r="AL326" s="108">
        <v>198.33099711637638</v>
      </c>
      <c r="AM326" s="108">
        <v>198.33099711637638</v>
      </c>
      <c r="AN326" s="108">
        <v>193.85967042270462</v>
      </c>
      <c r="AO326" s="108">
        <v>194.72979541692141</v>
      </c>
      <c r="AP326" s="108">
        <v>194.76673647458634</v>
      </c>
      <c r="AQ326" s="108">
        <v>194.76673647458634</v>
      </c>
      <c r="AR326" s="108"/>
      <c r="AS326" s="108"/>
      <c r="AT326" s="109">
        <f t="shared" si="35"/>
        <v>0</v>
      </c>
      <c r="AU326" s="108"/>
      <c r="AV326" s="93">
        <v>2.0332927562971541</v>
      </c>
      <c r="AW326" s="94">
        <v>2.3603240737043985</v>
      </c>
      <c r="AX326" s="110">
        <f t="shared" si="36"/>
        <v>0.32703131740724434</v>
      </c>
    </row>
    <row r="327" spans="1:50" ht="10" x14ac:dyDescent="0.2">
      <c r="A327" s="6">
        <v>318</v>
      </c>
      <c r="B327" s="5" t="s">
        <v>129</v>
      </c>
      <c r="C327" s="6">
        <v>1</v>
      </c>
      <c r="D327" s="10">
        <v>0</v>
      </c>
      <c r="E327" s="2">
        <v>65520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9">
        <v>113</v>
      </c>
      <c r="L327" s="2">
        <v>93064</v>
      </c>
      <c r="M327" s="2">
        <v>0</v>
      </c>
      <c r="N327" s="2">
        <v>64084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 t="s">
        <v>4</v>
      </c>
      <c r="U327" s="2">
        <f t="shared" si="34"/>
        <v>222781</v>
      </c>
      <c r="V327" s="8">
        <f t="shared" si="30"/>
        <v>6.0329261212234124</v>
      </c>
      <c r="W327" s="2"/>
      <c r="X327" s="2">
        <v>1688189.7200000002</v>
      </c>
      <c r="Y327" s="2">
        <v>3692752</v>
      </c>
      <c r="Z327" s="2">
        <v>2004562.2799999998</v>
      </c>
      <c r="AA327" s="9">
        <v>120933.76140631159</v>
      </c>
      <c r="AB327" s="2"/>
      <c r="AC327" s="112">
        <v>269.16323398489055</v>
      </c>
      <c r="AD327" s="8">
        <f t="shared" si="31"/>
        <v>211.57682672026269</v>
      </c>
      <c r="AE327" s="114">
        <f t="shared" si="32"/>
        <v>-57.586407264627866</v>
      </c>
      <c r="AF327" s="2">
        <v>0</v>
      </c>
      <c r="AG327" s="2">
        <v>1</v>
      </c>
      <c r="AH327" s="115">
        <f t="shared" si="33"/>
        <v>211.57682672026269</v>
      </c>
      <c r="AI327" s="8"/>
      <c r="AJ327" s="8"/>
      <c r="AK327" s="107">
        <v>269.16323398489055</v>
      </c>
      <c r="AL327" s="108">
        <v>268.67874941882826</v>
      </c>
      <c r="AM327" s="108">
        <v>268.67874941882826</v>
      </c>
      <c r="AN327" s="108">
        <v>269.16323398489055</v>
      </c>
      <c r="AO327" s="108">
        <v>211.57682672026269</v>
      </c>
      <c r="AP327" s="108">
        <v>211.57682672026269</v>
      </c>
      <c r="AQ327" s="108">
        <v>211.57682672026269</v>
      </c>
      <c r="AR327" s="108"/>
      <c r="AS327" s="108"/>
      <c r="AT327" s="109">
        <f t="shared" si="35"/>
        <v>0</v>
      </c>
      <c r="AU327" s="108"/>
      <c r="AV327" s="93">
        <v>32.486708654216862</v>
      </c>
      <c r="AW327" s="94">
        <v>0.58004235921661595</v>
      </c>
      <c r="AX327" s="110">
        <f t="shared" si="36"/>
        <v>-31.906666295000246</v>
      </c>
    </row>
    <row r="328" spans="1:50" ht="10" x14ac:dyDescent="0.2">
      <c r="A328" s="6">
        <v>319</v>
      </c>
      <c r="B328" s="5" t="s">
        <v>128</v>
      </c>
      <c r="C328" s="6">
        <v>0</v>
      </c>
      <c r="D328" s="10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9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f t="shared" si="34"/>
        <v>0</v>
      </c>
      <c r="V328" s="8">
        <f t="shared" si="30"/>
        <v>0</v>
      </c>
      <c r="W328" s="2"/>
      <c r="X328" s="2">
        <v>0</v>
      </c>
      <c r="Y328" s="2">
        <v>0</v>
      </c>
      <c r="Z328" s="2">
        <v>0</v>
      </c>
      <c r="AA328" s="9">
        <v>0</v>
      </c>
      <c r="AB328" s="2"/>
      <c r="AC328" s="112">
        <v>0</v>
      </c>
      <c r="AD328" s="8">
        <f t="shared" si="31"/>
        <v>0</v>
      </c>
      <c r="AE328" s="114">
        <f t="shared" si="32"/>
        <v>0</v>
      </c>
      <c r="AF328" s="2">
        <v>0</v>
      </c>
      <c r="AG328" s="2" t="s">
        <v>529</v>
      </c>
      <c r="AH328" s="115">
        <f t="shared" si="33"/>
        <v>0</v>
      </c>
      <c r="AI328" s="8"/>
      <c r="AJ328" s="8"/>
      <c r="AK328" s="107">
        <v>0</v>
      </c>
      <c r="AL328" s="108">
        <v>0</v>
      </c>
      <c r="AM328" s="108">
        <v>0</v>
      </c>
      <c r="AN328" s="108">
        <v>0</v>
      </c>
      <c r="AO328" s="108">
        <v>0</v>
      </c>
      <c r="AP328" s="108">
        <v>0</v>
      </c>
      <c r="AQ328" s="108">
        <v>0</v>
      </c>
      <c r="AR328" s="108"/>
      <c r="AS328" s="108"/>
      <c r="AT328" s="109">
        <f t="shared" si="35"/>
        <v>0</v>
      </c>
      <c r="AU328" s="108"/>
      <c r="AV328" s="93" t="s">
        <v>528</v>
      </c>
      <c r="AW328" s="94" t="s">
        <v>528</v>
      </c>
      <c r="AX328" s="110" t="str">
        <f t="shared" si="36"/>
        <v/>
      </c>
    </row>
    <row r="329" spans="1:50" ht="10" x14ac:dyDescent="0.2">
      <c r="A329" s="6">
        <v>320</v>
      </c>
      <c r="B329" s="5" t="s">
        <v>127</v>
      </c>
      <c r="C329" s="6">
        <v>0</v>
      </c>
      <c r="D329" s="10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9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f t="shared" si="34"/>
        <v>0</v>
      </c>
      <c r="V329" s="8">
        <f t="shared" si="30"/>
        <v>0</v>
      </c>
      <c r="W329" s="2"/>
      <c r="X329" s="2">
        <v>0</v>
      </c>
      <c r="Y329" s="2">
        <v>0</v>
      </c>
      <c r="Z329" s="2">
        <v>0</v>
      </c>
      <c r="AA329" s="9">
        <v>0</v>
      </c>
      <c r="AB329" s="2"/>
      <c r="AC329" s="112">
        <v>0</v>
      </c>
      <c r="AD329" s="8">
        <f t="shared" si="31"/>
        <v>0</v>
      </c>
      <c r="AE329" s="114">
        <f t="shared" si="32"/>
        <v>0</v>
      </c>
      <c r="AF329" s="2">
        <v>0</v>
      </c>
      <c r="AG329" s="2" t="s">
        <v>529</v>
      </c>
      <c r="AH329" s="115">
        <f t="shared" si="33"/>
        <v>0</v>
      </c>
      <c r="AI329" s="8"/>
      <c r="AJ329" s="8"/>
      <c r="AK329" s="107">
        <v>0</v>
      </c>
      <c r="AL329" s="108">
        <v>0</v>
      </c>
      <c r="AM329" s="108">
        <v>0</v>
      </c>
      <c r="AN329" s="108">
        <v>0</v>
      </c>
      <c r="AO329" s="108">
        <v>0</v>
      </c>
      <c r="AP329" s="108">
        <v>0</v>
      </c>
      <c r="AQ329" s="108">
        <v>0</v>
      </c>
      <c r="AR329" s="108"/>
      <c r="AS329" s="108"/>
      <c r="AT329" s="109">
        <f t="shared" si="35"/>
        <v>0</v>
      </c>
      <c r="AU329" s="108"/>
      <c r="AV329" s="93" t="s">
        <v>528</v>
      </c>
      <c r="AW329" s="94" t="s">
        <v>528</v>
      </c>
      <c r="AX329" s="110" t="str">
        <f t="shared" si="36"/>
        <v/>
      </c>
    </row>
    <row r="330" spans="1:50" ht="10" x14ac:dyDescent="0.2">
      <c r="A330" s="6">
        <v>321</v>
      </c>
      <c r="B330" s="5" t="s">
        <v>126</v>
      </c>
      <c r="C330" s="6">
        <v>1</v>
      </c>
      <c r="D330" s="10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1905336</v>
      </c>
      <c r="K330" s="9">
        <v>194371</v>
      </c>
      <c r="L330" s="2">
        <v>1629862</v>
      </c>
      <c r="M330" s="2">
        <v>0</v>
      </c>
      <c r="N330" s="2">
        <v>0</v>
      </c>
      <c r="O330" s="2">
        <v>13749.260000000002</v>
      </c>
      <c r="P330" s="2">
        <v>0</v>
      </c>
      <c r="Q330" s="2">
        <v>0</v>
      </c>
      <c r="R330" s="2">
        <v>0</v>
      </c>
      <c r="S330" s="2">
        <v>0</v>
      </c>
      <c r="T330" s="2" t="s">
        <v>4</v>
      </c>
      <c r="U330" s="2">
        <f t="shared" si="34"/>
        <v>3743318.26</v>
      </c>
      <c r="V330" s="8">
        <f t="shared" ref="V330:V393" si="37">IF(AND(C330=1,U330&gt;0),U330/Y330*100,0)</f>
        <v>5.3986509970171079</v>
      </c>
      <c r="W330" s="2"/>
      <c r="X330" s="2">
        <v>45181193.88000001</v>
      </c>
      <c r="Y330" s="2">
        <v>69338030.224000007</v>
      </c>
      <c r="Z330" s="2">
        <v>24156836.343999997</v>
      </c>
      <c r="AA330" s="9">
        <v>1304143.2861331468</v>
      </c>
      <c r="AB330" s="2"/>
      <c r="AC330" s="112">
        <v>151.61512283418725</v>
      </c>
      <c r="AD330" s="8">
        <f t="shared" ref="AD330:AD393" si="38">IFERROR(IF(C330=1,(Y330-AA330)/X330*100,0),"")</f>
        <v>150.58010002693371</v>
      </c>
      <c r="AE330" s="114">
        <f t="shared" ref="AE330:AE393" si="39">AD330-AC330</f>
        <v>-1.0350228072535401</v>
      </c>
      <c r="AF330" s="2">
        <v>8.4600000000000009</v>
      </c>
      <c r="AG330" s="2">
        <v>1</v>
      </c>
      <c r="AH330" s="115">
        <f t="shared" ref="AH330:AH393" si="40">IF(AG330=1,AD330,AC330)</f>
        <v>150.58010002693371</v>
      </c>
      <c r="AI330" s="8"/>
      <c r="AJ330" s="8"/>
      <c r="AK330" s="107">
        <v>151.61512283418725</v>
      </c>
      <c r="AL330" s="108">
        <v>151.68940565221897</v>
      </c>
      <c r="AM330" s="108">
        <v>151.68940565221897</v>
      </c>
      <c r="AN330" s="108">
        <v>151.61512283418725</v>
      </c>
      <c r="AO330" s="108">
        <v>150.68844878283073</v>
      </c>
      <c r="AP330" s="108">
        <v>150.58030289472961</v>
      </c>
      <c r="AQ330" s="108">
        <v>150.58010002693371</v>
      </c>
      <c r="AR330" s="108"/>
      <c r="AS330" s="108"/>
      <c r="AT330" s="109">
        <f t="shared" si="35"/>
        <v>-2.0286779590605875E-4</v>
      </c>
      <c r="AU330" s="108"/>
      <c r="AV330" s="93">
        <v>7.0629762735664441</v>
      </c>
      <c r="AW330" s="94">
        <v>6.6298536094381451</v>
      </c>
      <c r="AX330" s="110">
        <f t="shared" si="36"/>
        <v>-0.43312266412829903</v>
      </c>
    </row>
    <row r="331" spans="1:50" ht="10" x14ac:dyDescent="0.2">
      <c r="A331" s="6">
        <v>322</v>
      </c>
      <c r="B331" s="5" t="s">
        <v>125</v>
      </c>
      <c r="C331" s="6">
        <v>1</v>
      </c>
      <c r="D331" s="10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604444</v>
      </c>
      <c r="K331" s="9">
        <v>192161</v>
      </c>
      <c r="L331" s="2">
        <v>746379</v>
      </c>
      <c r="M331" s="2">
        <v>0</v>
      </c>
      <c r="N331" s="2">
        <v>24090</v>
      </c>
      <c r="O331" s="2">
        <v>6849.64</v>
      </c>
      <c r="P331" s="2">
        <v>0</v>
      </c>
      <c r="Q331" s="2">
        <v>0</v>
      </c>
      <c r="R331" s="2">
        <v>0</v>
      </c>
      <c r="S331" s="2">
        <v>0</v>
      </c>
      <c r="T331" s="2" t="s">
        <v>14</v>
      </c>
      <c r="U331" s="2">
        <f t="shared" ref="U331:U394" si="41">IF(OR(T331="X",T331="X16",T331="X17"),SUM(D331:S331),
IF(T331="x18",SUM(D331:S331)-D331*0.6-L331*0.6,SUM(D331:S331)-D331-L331))</f>
        <v>1126096.24</v>
      </c>
      <c r="V331" s="8">
        <f t="shared" si="37"/>
        <v>7.0254009207534773</v>
      </c>
      <c r="W331" s="2"/>
      <c r="X331" s="2">
        <v>10560011.300000001</v>
      </c>
      <c r="Y331" s="2">
        <v>16028924.935421703</v>
      </c>
      <c r="Z331" s="2">
        <v>5468913.6354217026</v>
      </c>
      <c r="AA331" s="9">
        <v>384213.10889812879</v>
      </c>
      <c r="AB331" s="2"/>
      <c r="AC331" s="112">
        <v>157.80626543493935</v>
      </c>
      <c r="AD331" s="8">
        <f t="shared" si="38"/>
        <v>148.15052164313093</v>
      </c>
      <c r="AE331" s="114">
        <f t="shared" si="39"/>
        <v>-9.655743791808419</v>
      </c>
      <c r="AF331" s="2">
        <v>3.69</v>
      </c>
      <c r="AG331" s="2">
        <v>1</v>
      </c>
      <c r="AH331" s="115">
        <f t="shared" si="40"/>
        <v>148.15052164313093</v>
      </c>
      <c r="AI331" s="8"/>
      <c r="AJ331" s="8"/>
      <c r="AK331" s="107">
        <v>157.80626543493935</v>
      </c>
      <c r="AL331" s="108">
        <v>163.72947551199493</v>
      </c>
      <c r="AM331" s="108">
        <v>163.72947551199493</v>
      </c>
      <c r="AN331" s="108">
        <v>157.80626543493935</v>
      </c>
      <c r="AO331" s="108">
        <v>148.2558861598832</v>
      </c>
      <c r="AP331" s="108">
        <v>148.15106352672734</v>
      </c>
      <c r="AQ331" s="108">
        <v>148.15052164313093</v>
      </c>
      <c r="AR331" s="108"/>
      <c r="AS331" s="108"/>
      <c r="AT331" s="109">
        <f t="shared" ref="AT331:AT394" si="42">AQ331-AP331</f>
        <v>-5.4188359641216266E-4</v>
      </c>
      <c r="AU331" s="108"/>
      <c r="AV331" s="93">
        <v>8.6069997706224832</v>
      </c>
      <c r="AW331" s="94">
        <v>1.3250125873444409</v>
      </c>
      <c r="AX331" s="110">
        <f t="shared" ref="AX331:AX394" si="43">IFERROR(AW331-AV331,"")</f>
        <v>-7.2819871832780425</v>
      </c>
    </row>
    <row r="332" spans="1:50" ht="10" x14ac:dyDescent="0.2">
      <c r="A332" s="6">
        <v>323</v>
      </c>
      <c r="B332" s="5" t="s">
        <v>124</v>
      </c>
      <c r="C332" s="6">
        <v>1</v>
      </c>
      <c r="D332" s="10">
        <v>0</v>
      </c>
      <c r="E332" s="2">
        <v>131475</v>
      </c>
      <c r="F332" s="2">
        <v>0</v>
      </c>
      <c r="G332" s="2">
        <v>0</v>
      </c>
      <c r="H332" s="2">
        <v>0</v>
      </c>
      <c r="I332" s="2">
        <v>0</v>
      </c>
      <c r="J332" s="2">
        <v>668715</v>
      </c>
      <c r="K332" s="9">
        <v>564030</v>
      </c>
      <c r="L332" s="2">
        <v>573641</v>
      </c>
      <c r="M332" s="2">
        <v>0</v>
      </c>
      <c r="N332" s="2">
        <v>3499</v>
      </c>
      <c r="O332" s="2">
        <v>7320.4600000000009</v>
      </c>
      <c r="P332" s="2">
        <v>0</v>
      </c>
      <c r="Q332" s="2">
        <v>0</v>
      </c>
      <c r="R332" s="2">
        <v>0</v>
      </c>
      <c r="S332" s="2">
        <v>0</v>
      </c>
      <c r="T332" s="2" t="s">
        <v>4</v>
      </c>
      <c r="U332" s="2">
        <f t="shared" si="41"/>
        <v>1948680.46</v>
      </c>
      <c r="V332" s="8">
        <f t="shared" si="37"/>
        <v>10.727119701179564</v>
      </c>
      <c r="W332" s="2"/>
      <c r="X332" s="2">
        <v>13585538.109999998</v>
      </c>
      <c r="Y332" s="2">
        <v>18165924.44461789</v>
      </c>
      <c r="Z332" s="2">
        <v>4580386.3346178923</v>
      </c>
      <c r="AA332" s="9">
        <v>491343.52489093249</v>
      </c>
      <c r="AB332" s="2"/>
      <c r="AC332" s="112">
        <v>134.17019635692168</v>
      </c>
      <c r="AD332" s="8">
        <f t="shared" si="38"/>
        <v>130.09849721533746</v>
      </c>
      <c r="AE332" s="114">
        <f t="shared" si="39"/>
        <v>-4.0716991415842188</v>
      </c>
      <c r="AF332" s="2">
        <v>6</v>
      </c>
      <c r="AG332" s="2">
        <v>1</v>
      </c>
      <c r="AH332" s="115">
        <f t="shared" si="40"/>
        <v>130.09849721533746</v>
      </c>
      <c r="AI332" s="8"/>
      <c r="AJ332" s="8"/>
      <c r="AK332" s="107">
        <v>134.17019635692168</v>
      </c>
      <c r="AL332" s="108">
        <v>134.27176051488476</v>
      </c>
      <c r="AM332" s="108">
        <v>134.27176051488476</v>
      </c>
      <c r="AN332" s="108">
        <v>134.17019635692168</v>
      </c>
      <c r="AO332" s="108">
        <v>130.15654480824205</v>
      </c>
      <c r="AP332" s="108">
        <v>130.09878156634207</v>
      </c>
      <c r="AQ332" s="108">
        <v>130.09849721533746</v>
      </c>
      <c r="AR332" s="108"/>
      <c r="AS332" s="108"/>
      <c r="AT332" s="109">
        <f t="shared" si="42"/>
        <v>-2.8435100460910689E-4</v>
      </c>
      <c r="AU332" s="108"/>
      <c r="AV332" s="93">
        <v>8.6014510953361043</v>
      </c>
      <c r="AW332" s="94">
        <v>5.0566086719747192</v>
      </c>
      <c r="AX332" s="110">
        <f t="shared" si="43"/>
        <v>-3.5448424233613851</v>
      </c>
    </row>
    <row r="333" spans="1:50" ht="10" x14ac:dyDescent="0.2">
      <c r="A333" s="6">
        <v>324</v>
      </c>
      <c r="B333" s="5" t="s">
        <v>123</v>
      </c>
      <c r="C333" s="6">
        <v>0</v>
      </c>
      <c r="D333" s="10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9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f t="shared" si="41"/>
        <v>0</v>
      </c>
      <c r="V333" s="8">
        <f t="shared" si="37"/>
        <v>0</v>
      </c>
      <c r="W333" s="2"/>
      <c r="X333" s="2">
        <v>453257.52</v>
      </c>
      <c r="Y333" s="2">
        <v>631006</v>
      </c>
      <c r="Z333" s="2">
        <v>177748.47999999998</v>
      </c>
      <c r="AA333" s="9">
        <v>0</v>
      </c>
      <c r="AB333" s="2"/>
      <c r="AC333" s="112">
        <v>0</v>
      </c>
      <c r="AD333" s="8">
        <f t="shared" si="38"/>
        <v>0</v>
      </c>
      <c r="AE333" s="114">
        <f t="shared" si="39"/>
        <v>0</v>
      </c>
      <c r="AF333" s="2">
        <v>0</v>
      </c>
      <c r="AG333" s="2" t="s">
        <v>529</v>
      </c>
      <c r="AH333" s="115">
        <f t="shared" si="40"/>
        <v>0</v>
      </c>
      <c r="AI333" s="8"/>
      <c r="AJ333" s="8"/>
      <c r="AK333" s="107">
        <v>0</v>
      </c>
      <c r="AL333" s="108">
        <v>0</v>
      </c>
      <c r="AM333" s="108">
        <v>0</v>
      </c>
      <c r="AN333" s="108">
        <v>0</v>
      </c>
      <c r="AO333" s="108">
        <v>0</v>
      </c>
      <c r="AP333" s="108">
        <v>0</v>
      </c>
      <c r="AQ333" s="108">
        <v>0</v>
      </c>
      <c r="AR333" s="108"/>
      <c r="AS333" s="108"/>
      <c r="AT333" s="109">
        <f t="shared" si="42"/>
        <v>0</v>
      </c>
      <c r="AU333" s="108"/>
      <c r="AV333" s="93" t="s">
        <v>528</v>
      </c>
      <c r="AW333" s="94" t="s">
        <v>528</v>
      </c>
      <c r="AX333" s="110" t="str">
        <f t="shared" si="43"/>
        <v/>
      </c>
    </row>
    <row r="334" spans="1:50" ht="10" x14ac:dyDescent="0.2">
      <c r="A334" s="6">
        <v>325</v>
      </c>
      <c r="B334" s="5" t="s">
        <v>122</v>
      </c>
      <c r="C334" s="6">
        <v>1</v>
      </c>
      <c r="D334" s="10">
        <v>0</v>
      </c>
      <c r="E334" s="2">
        <v>2625651</v>
      </c>
      <c r="F334" s="2">
        <v>0</v>
      </c>
      <c r="G334" s="2">
        <v>0</v>
      </c>
      <c r="H334" s="2">
        <v>0</v>
      </c>
      <c r="I334" s="2">
        <v>770149</v>
      </c>
      <c r="J334" s="2">
        <v>0</v>
      </c>
      <c r="K334" s="9">
        <v>0</v>
      </c>
      <c r="L334" s="2">
        <v>3608181</v>
      </c>
      <c r="M334" s="2">
        <v>1979</v>
      </c>
      <c r="N334" s="2">
        <v>170732</v>
      </c>
      <c r="O334" s="2">
        <v>72971.360000000001</v>
      </c>
      <c r="P334" s="2">
        <v>0</v>
      </c>
      <c r="Q334" s="2">
        <v>0</v>
      </c>
      <c r="R334" s="2">
        <v>0</v>
      </c>
      <c r="S334" s="2">
        <v>0</v>
      </c>
      <c r="T334" s="2" t="s">
        <v>4</v>
      </c>
      <c r="U334" s="2">
        <f t="shared" si="41"/>
        <v>7249663.3600000003</v>
      </c>
      <c r="V334" s="8">
        <f t="shared" si="37"/>
        <v>9.4307646198317467</v>
      </c>
      <c r="W334" s="2"/>
      <c r="X334" s="2">
        <v>69264756.579999998</v>
      </c>
      <c r="Y334" s="2">
        <v>76872487.568556666</v>
      </c>
      <c r="Z334" s="2">
        <v>7607730.9885566682</v>
      </c>
      <c r="AA334" s="9">
        <v>717467.20244077826</v>
      </c>
      <c r="AB334" s="2"/>
      <c r="AC334" s="112">
        <v>113.97058867136619</v>
      </c>
      <c r="AD334" s="8">
        <f t="shared" si="38"/>
        <v>109.9477196287519</v>
      </c>
      <c r="AE334" s="114">
        <f t="shared" si="39"/>
        <v>-4.022869042614289</v>
      </c>
      <c r="AF334" s="2">
        <v>74.86</v>
      </c>
      <c r="AG334" s="2">
        <v>1</v>
      </c>
      <c r="AH334" s="115">
        <f t="shared" si="40"/>
        <v>109.9477196287519</v>
      </c>
      <c r="AI334" s="8"/>
      <c r="AJ334" s="8"/>
      <c r="AK334" s="107">
        <v>113.97058867136619</v>
      </c>
      <c r="AL334" s="108">
        <v>114.38356815130891</v>
      </c>
      <c r="AM334" s="108">
        <v>114.38356815130891</v>
      </c>
      <c r="AN334" s="108">
        <v>113.97058867136619</v>
      </c>
      <c r="AO334" s="108">
        <v>109.69783781282776</v>
      </c>
      <c r="AP334" s="108">
        <v>109.74681886653161</v>
      </c>
      <c r="AQ334" s="108">
        <v>109.9477196287519</v>
      </c>
      <c r="AR334" s="108"/>
      <c r="AS334" s="108"/>
      <c r="AT334" s="109">
        <f t="shared" si="42"/>
        <v>0.20090076222028586</v>
      </c>
      <c r="AU334" s="108"/>
      <c r="AV334" s="93">
        <v>7.0307513959549777</v>
      </c>
      <c r="AW334" s="94">
        <v>2.7357626861741933</v>
      </c>
      <c r="AX334" s="110">
        <f t="shared" si="43"/>
        <v>-4.2949887097807844</v>
      </c>
    </row>
    <row r="335" spans="1:50" ht="10" x14ac:dyDescent="0.2">
      <c r="A335" s="6">
        <v>326</v>
      </c>
      <c r="B335" s="5" t="s">
        <v>121</v>
      </c>
      <c r="C335" s="6">
        <v>1</v>
      </c>
      <c r="D335" s="10">
        <v>0</v>
      </c>
      <c r="E335" s="2">
        <v>213417</v>
      </c>
      <c r="F335" s="2">
        <v>0</v>
      </c>
      <c r="G335" s="2">
        <v>0</v>
      </c>
      <c r="H335" s="2">
        <v>0</v>
      </c>
      <c r="I335" s="2">
        <v>0</v>
      </c>
      <c r="J335" s="2">
        <v>2199702</v>
      </c>
      <c r="K335" s="9">
        <v>0</v>
      </c>
      <c r="L335" s="2">
        <v>990164</v>
      </c>
      <c r="M335" s="2">
        <v>0</v>
      </c>
      <c r="N335" s="2">
        <v>15461</v>
      </c>
      <c r="O335" s="2">
        <v>11786.740000000002</v>
      </c>
      <c r="P335" s="2">
        <v>0</v>
      </c>
      <c r="Q335" s="2">
        <v>0</v>
      </c>
      <c r="R335" s="2">
        <v>0</v>
      </c>
      <c r="S335" s="2">
        <v>0</v>
      </c>
      <c r="T335" s="2" t="s">
        <v>4</v>
      </c>
      <c r="U335" s="2">
        <f t="shared" si="41"/>
        <v>3430530.74</v>
      </c>
      <c r="V335" s="8">
        <f t="shared" si="37"/>
        <v>4.6873209341258173</v>
      </c>
      <c r="W335" s="2"/>
      <c r="X335" s="2">
        <v>51138938.126499996</v>
      </c>
      <c r="Y335" s="2">
        <v>73187451.599999994</v>
      </c>
      <c r="Z335" s="2">
        <v>22048513.473499998</v>
      </c>
      <c r="AA335" s="9">
        <v>1033484.5877069168</v>
      </c>
      <c r="AB335" s="2"/>
      <c r="AC335" s="112">
        <v>142.00176187422991</v>
      </c>
      <c r="AD335" s="8">
        <f t="shared" si="38"/>
        <v>141.09398758693266</v>
      </c>
      <c r="AE335" s="114">
        <f t="shared" si="39"/>
        <v>-0.90777428729725784</v>
      </c>
      <c r="AF335" s="2">
        <v>9</v>
      </c>
      <c r="AG335" s="2">
        <v>1</v>
      </c>
      <c r="AH335" s="115">
        <f t="shared" si="40"/>
        <v>141.09398758693266</v>
      </c>
      <c r="AI335" s="8"/>
      <c r="AJ335" s="8"/>
      <c r="AK335" s="107">
        <v>142.00176187422991</v>
      </c>
      <c r="AL335" s="108">
        <v>142.54621185565736</v>
      </c>
      <c r="AM335" s="108">
        <v>142.54621185565736</v>
      </c>
      <c r="AN335" s="108">
        <v>142.00176187422991</v>
      </c>
      <c r="AO335" s="108">
        <v>140.93178921188505</v>
      </c>
      <c r="AP335" s="108">
        <v>140.94929971932316</v>
      </c>
      <c r="AQ335" s="108">
        <v>141.09398758693266</v>
      </c>
      <c r="AR335" s="108"/>
      <c r="AS335" s="108"/>
      <c r="AT335" s="109">
        <f t="shared" si="42"/>
        <v>0.14468786760949115</v>
      </c>
      <c r="AU335" s="108"/>
      <c r="AV335" s="93">
        <v>3.4423376911902839</v>
      </c>
      <c r="AW335" s="94">
        <v>2.2137847510286415</v>
      </c>
      <c r="AX335" s="110">
        <f t="shared" si="43"/>
        <v>-1.2285529401616424</v>
      </c>
    </row>
    <row r="336" spans="1:50" ht="10" x14ac:dyDescent="0.2">
      <c r="A336" s="6">
        <v>327</v>
      </c>
      <c r="B336" s="5" t="s">
        <v>120</v>
      </c>
      <c r="C336" s="6">
        <v>1</v>
      </c>
      <c r="D336" s="10">
        <v>0</v>
      </c>
      <c r="E336" s="2">
        <v>12000</v>
      </c>
      <c r="F336" s="2">
        <v>0</v>
      </c>
      <c r="G336" s="2">
        <v>0</v>
      </c>
      <c r="H336" s="2">
        <v>0</v>
      </c>
      <c r="I336" s="2">
        <v>0</v>
      </c>
      <c r="J336" s="2">
        <v>49000</v>
      </c>
      <c r="K336" s="9">
        <v>0</v>
      </c>
      <c r="L336" s="2">
        <v>24600</v>
      </c>
      <c r="M336" s="2">
        <v>0</v>
      </c>
      <c r="N336" s="2">
        <v>1483</v>
      </c>
      <c r="O336" s="2">
        <v>3191.5800000000004</v>
      </c>
      <c r="P336" s="2">
        <v>0</v>
      </c>
      <c r="Q336" s="2">
        <v>0</v>
      </c>
      <c r="R336" s="2">
        <v>0</v>
      </c>
      <c r="S336" s="2">
        <v>0</v>
      </c>
      <c r="T336" s="2" t="s">
        <v>14</v>
      </c>
      <c r="U336" s="2">
        <f t="shared" si="41"/>
        <v>75514.58</v>
      </c>
      <c r="V336" s="8">
        <f t="shared" si="37"/>
        <v>2.7562303973816498</v>
      </c>
      <c r="W336" s="2"/>
      <c r="X336" s="2">
        <v>1276796.4100000001</v>
      </c>
      <c r="Y336" s="2">
        <v>2739777.49</v>
      </c>
      <c r="Z336" s="2">
        <v>1462981.08</v>
      </c>
      <c r="AA336" s="9">
        <v>40323.129234902357</v>
      </c>
      <c r="AB336" s="2"/>
      <c r="AC336" s="112">
        <v>217.57248732456196</v>
      </c>
      <c r="AD336" s="8">
        <f t="shared" si="38"/>
        <v>211.42402497553209</v>
      </c>
      <c r="AE336" s="114">
        <f t="shared" si="39"/>
        <v>-6.1484623490298702</v>
      </c>
      <c r="AF336" s="2">
        <v>2</v>
      </c>
      <c r="AG336" s="2">
        <v>1</v>
      </c>
      <c r="AH336" s="115">
        <f t="shared" si="40"/>
        <v>211.42402497553209</v>
      </c>
      <c r="AI336" s="8"/>
      <c r="AJ336" s="8"/>
      <c r="AK336" s="107">
        <v>217.57248732456196</v>
      </c>
      <c r="AL336" s="108">
        <v>217.19501726665911</v>
      </c>
      <c r="AM336" s="108">
        <v>217.19501726665911</v>
      </c>
      <c r="AN336" s="108">
        <v>217.57248732456196</v>
      </c>
      <c r="AO336" s="108">
        <v>211.51877585326346</v>
      </c>
      <c r="AP336" s="108">
        <v>211.42541664595748</v>
      </c>
      <c r="AQ336" s="108">
        <v>211.42402497553209</v>
      </c>
      <c r="AR336" s="108"/>
      <c r="AS336" s="108"/>
      <c r="AT336" s="109">
        <f t="shared" si="42"/>
        <v>-1.3916704253915668E-3</v>
      </c>
      <c r="AU336" s="108"/>
      <c r="AV336" s="93">
        <v>4.5673737148856706</v>
      </c>
      <c r="AW336" s="94">
        <v>3.1076283136617726</v>
      </c>
      <c r="AX336" s="110">
        <f t="shared" si="43"/>
        <v>-1.459745401223898</v>
      </c>
    </row>
    <row r="337" spans="1:50" ht="10" x14ac:dyDescent="0.2">
      <c r="A337" s="6">
        <v>328</v>
      </c>
      <c r="B337" s="5" t="s">
        <v>119</v>
      </c>
      <c r="C337" s="6">
        <v>0</v>
      </c>
      <c r="D337" s="10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9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f t="shared" si="41"/>
        <v>0</v>
      </c>
      <c r="V337" s="8">
        <f t="shared" si="37"/>
        <v>0</v>
      </c>
      <c r="W337" s="2"/>
      <c r="X337" s="2">
        <v>0</v>
      </c>
      <c r="Y337" s="2">
        <v>0</v>
      </c>
      <c r="Z337" s="2">
        <v>0</v>
      </c>
      <c r="AA337" s="9">
        <v>0</v>
      </c>
      <c r="AB337" s="2"/>
      <c r="AC337" s="112">
        <v>0</v>
      </c>
      <c r="AD337" s="8">
        <f t="shared" si="38"/>
        <v>0</v>
      </c>
      <c r="AE337" s="114">
        <f t="shared" si="39"/>
        <v>0</v>
      </c>
      <c r="AF337" s="2">
        <v>0</v>
      </c>
      <c r="AG337" s="2" t="s">
        <v>529</v>
      </c>
      <c r="AH337" s="115">
        <f t="shared" si="40"/>
        <v>0</v>
      </c>
      <c r="AI337" s="8"/>
      <c r="AJ337" s="8"/>
      <c r="AK337" s="107">
        <v>0</v>
      </c>
      <c r="AL337" s="108">
        <v>0</v>
      </c>
      <c r="AM337" s="108">
        <v>0</v>
      </c>
      <c r="AN337" s="108">
        <v>0</v>
      </c>
      <c r="AO337" s="108">
        <v>0</v>
      </c>
      <c r="AP337" s="108">
        <v>0</v>
      </c>
      <c r="AQ337" s="108">
        <v>0</v>
      </c>
      <c r="AR337" s="108"/>
      <c r="AS337" s="108"/>
      <c r="AT337" s="109">
        <f t="shared" si="42"/>
        <v>0</v>
      </c>
      <c r="AU337" s="108"/>
      <c r="AV337" s="93" t="s">
        <v>528</v>
      </c>
      <c r="AW337" s="94" t="s">
        <v>528</v>
      </c>
      <c r="AX337" s="110" t="str">
        <f t="shared" si="43"/>
        <v/>
      </c>
    </row>
    <row r="338" spans="1:50" ht="10" x14ac:dyDescent="0.2">
      <c r="A338" s="6">
        <v>329</v>
      </c>
      <c r="B338" s="5" t="s">
        <v>118</v>
      </c>
      <c r="C338" s="6">
        <v>0</v>
      </c>
      <c r="D338" s="10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9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f t="shared" si="41"/>
        <v>0</v>
      </c>
      <c r="V338" s="8">
        <f t="shared" si="37"/>
        <v>0</v>
      </c>
      <c r="W338" s="2"/>
      <c r="X338" s="2">
        <v>31395.420000000002</v>
      </c>
      <c r="Y338" s="2">
        <v>32891.75</v>
      </c>
      <c r="Z338" s="2">
        <v>1496.3299999999981</v>
      </c>
      <c r="AA338" s="9">
        <v>0</v>
      </c>
      <c r="AB338" s="2"/>
      <c r="AC338" s="112">
        <v>0</v>
      </c>
      <c r="AD338" s="8">
        <f t="shared" si="38"/>
        <v>0</v>
      </c>
      <c r="AE338" s="114">
        <f t="shared" si="39"/>
        <v>0</v>
      </c>
      <c r="AF338" s="2">
        <v>0</v>
      </c>
      <c r="AG338" s="2" t="s">
        <v>529</v>
      </c>
      <c r="AH338" s="115">
        <f t="shared" si="40"/>
        <v>0</v>
      </c>
      <c r="AI338" s="8"/>
      <c r="AJ338" s="8"/>
      <c r="AK338" s="107">
        <v>0</v>
      </c>
      <c r="AL338" s="108">
        <v>0</v>
      </c>
      <c r="AM338" s="108">
        <v>0</v>
      </c>
      <c r="AN338" s="108">
        <v>0</v>
      </c>
      <c r="AO338" s="108">
        <v>0</v>
      </c>
      <c r="AP338" s="108">
        <v>0</v>
      </c>
      <c r="AQ338" s="108">
        <v>0</v>
      </c>
      <c r="AR338" s="108"/>
      <c r="AS338" s="108"/>
      <c r="AT338" s="109">
        <f t="shared" si="42"/>
        <v>0</v>
      </c>
      <c r="AU338" s="108"/>
      <c r="AV338" s="93" t="s">
        <v>528</v>
      </c>
      <c r="AW338" s="94" t="s">
        <v>528</v>
      </c>
      <c r="AX338" s="110" t="str">
        <f t="shared" si="43"/>
        <v/>
      </c>
    </row>
    <row r="339" spans="1:50" ht="10" x14ac:dyDescent="0.2">
      <c r="A339" s="6">
        <v>330</v>
      </c>
      <c r="B339" s="5" t="s">
        <v>117</v>
      </c>
      <c r="C339" s="6">
        <v>1</v>
      </c>
      <c r="D339" s="10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2443185</v>
      </c>
      <c r="K339" s="9">
        <v>168015</v>
      </c>
      <c r="L339" s="2">
        <v>2910561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 t="s">
        <v>14</v>
      </c>
      <c r="U339" s="2">
        <f t="shared" si="41"/>
        <v>3775424.4000000004</v>
      </c>
      <c r="V339" s="8">
        <f t="shared" si="37"/>
        <v>6.8385067823038908</v>
      </c>
      <c r="W339" s="2"/>
      <c r="X339" s="2">
        <v>23331116.658349998</v>
      </c>
      <c r="Y339" s="2">
        <v>55208315.502000004</v>
      </c>
      <c r="Z339" s="2">
        <v>31877198.843650006</v>
      </c>
      <c r="AA339" s="9">
        <v>2179924.4049315029</v>
      </c>
      <c r="AB339" s="2"/>
      <c r="AC339" s="112">
        <v>241.26997077090405</v>
      </c>
      <c r="AD339" s="8">
        <f t="shared" si="38"/>
        <v>227.28612553608792</v>
      </c>
      <c r="AE339" s="114">
        <f t="shared" si="39"/>
        <v>-13.98384523481613</v>
      </c>
      <c r="AF339" s="2">
        <v>0</v>
      </c>
      <c r="AG339" s="2">
        <v>1</v>
      </c>
      <c r="AH339" s="115">
        <f t="shared" si="40"/>
        <v>227.28612553608792</v>
      </c>
      <c r="AI339" s="8"/>
      <c r="AJ339" s="8"/>
      <c r="AK339" s="107">
        <v>241.26997077090405</v>
      </c>
      <c r="AL339" s="108">
        <v>229.50001436136046</v>
      </c>
      <c r="AM339" s="108">
        <v>229.50001436136046</v>
      </c>
      <c r="AN339" s="108">
        <v>241.26997077090405</v>
      </c>
      <c r="AO339" s="108">
        <v>227.2475894902006</v>
      </c>
      <c r="AP339" s="108">
        <v>227.28612553608792</v>
      </c>
      <c r="AQ339" s="108">
        <v>227.28612553608792</v>
      </c>
      <c r="AR339" s="108"/>
      <c r="AS339" s="108"/>
      <c r="AT339" s="109">
        <f t="shared" si="42"/>
        <v>0</v>
      </c>
      <c r="AU339" s="108"/>
      <c r="AV339" s="93">
        <v>8.2448053363501312</v>
      </c>
      <c r="AW339" s="94">
        <v>1.9320496657802042</v>
      </c>
      <c r="AX339" s="110">
        <f t="shared" si="43"/>
        <v>-6.3127556705699268</v>
      </c>
    </row>
    <row r="340" spans="1:50" ht="10" x14ac:dyDescent="0.2">
      <c r="A340" s="6">
        <v>331</v>
      </c>
      <c r="B340" s="5" t="s">
        <v>116</v>
      </c>
      <c r="C340" s="6">
        <v>1</v>
      </c>
      <c r="D340" s="10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98529</v>
      </c>
      <c r="K340" s="9">
        <v>34320</v>
      </c>
      <c r="L340" s="2">
        <v>450120</v>
      </c>
      <c r="M340" s="2">
        <v>0</v>
      </c>
      <c r="N340" s="2">
        <v>23489</v>
      </c>
      <c r="O340" s="2">
        <v>45402.420000000006</v>
      </c>
      <c r="P340" s="2">
        <v>0</v>
      </c>
      <c r="Q340" s="2">
        <v>0</v>
      </c>
      <c r="R340" s="2">
        <v>0</v>
      </c>
      <c r="S340" s="2">
        <v>0</v>
      </c>
      <c r="T340" s="2" t="s">
        <v>4</v>
      </c>
      <c r="U340" s="2">
        <f t="shared" si="41"/>
        <v>651860.42000000004</v>
      </c>
      <c r="V340" s="8">
        <f t="shared" si="37"/>
        <v>2.7309862056612895</v>
      </c>
      <c r="W340" s="2"/>
      <c r="X340" s="2">
        <v>19394381.850000001</v>
      </c>
      <c r="Y340" s="2">
        <v>23869048.428318828</v>
      </c>
      <c r="Z340" s="2">
        <v>4474666.5783188269</v>
      </c>
      <c r="AA340" s="9">
        <v>122202.52700322318</v>
      </c>
      <c r="AB340" s="2"/>
      <c r="AC340" s="112">
        <v>135.41545043694782</v>
      </c>
      <c r="AD340" s="8">
        <f t="shared" si="38"/>
        <v>122.44188077237223</v>
      </c>
      <c r="AE340" s="114">
        <f t="shared" si="39"/>
        <v>-12.973569664575592</v>
      </c>
      <c r="AF340" s="2">
        <v>43.769999999999982</v>
      </c>
      <c r="AG340" s="2">
        <v>1</v>
      </c>
      <c r="AH340" s="115">
        <f t="shared" si="40"/>
        <v>122.44188077237223</v>
      </c>
      <c r="AI340" s="8"/>
      <c r="AJ340" s="8"/>
      <c r="AK340" s="107">
        <v>135.41545043694782</v>
      </c>
      <c r="AL340" s="108">
        <v>135.23773054057025</v>
      </c>
      <c r="AM340" s="108">
        <v>135.23773054057025</v>
      </c>
      <c r="AN340" s="108">
        <v>135.41545043694782</v>
      </c>
      <c r="AO340" s="108">
        <v>122.33455775748413</v>
      </c>
      <c r="AP340" s="108">
        <v>122.44188077237223</v>
      </c>
      <c r="AQ340" s="108">
        <v>122.44188077237223</v>
      </c>
      <c r="AR340" s="108"/>
      <c r="AS340" s="108"/>
      <c r="AT340" s="109">
        <f t="shared" si="42"/>
        <v>0</v>
      </c>
      <c r="AU340" s="108"/>
      <c r="AV340" s="93">
        <v>14.147244065226205</v>
      </c>
      <c r="AW340" s="94">
        <v>2.9987840722485903</v>
      </c>
      <c r="AX340" s="110">
        <f t="shared" si="43"/>
        <v>-11.148459992977616</v>
      </c>
    </row>
    <row r="341" spans="1:50" ht="10" x14ac:dyDescent="0.2">
      <c r="A341" s="6">
        <v>332</v>
      </c>
      <c r="B341" s="5" t="s">
        <v>115</v>
      </c>
      <c r="C341" s="6">
        <v>1</v>
      </c>
      <c r="D341" s="10">
        <v>0</v>
      </c>
      <c r="E341" s="2">
        <v>50000</v>
      </c>
      <c r="F341" s="2">
        <v>0</v>
      </c>
      <c r="G341" s="2">
        <v>0</v>
      </c>
      <c r="H341" s="2">
        <v>0</v>
      </c>
      <c r="I341" s="2">
        <v>630000</v>
      </c>
      <c r="J341" s="2">
        <v>1771505</v>
      </c>
      <c r="K341" s="9">
        <v>1044773</v>
      </c>
      <c r="L341" s="2">
        <v>542586</v>
      </c>
      <c r="M341" s="2">
        <v>2341</v>
      </c>
      <c r="N341" s="2">
        <v>36276</v>
      </c>
      <c r="O341" s="2">
        <v>112402.08000000002</v>
      </c>
      <c r="P341" s="2">
        <v>0</v>
      </c>
      <c r="Q341" s="2">
        <v>0</v>
      </c>
      <c r="R341" s="2">
        <v>0</v>
      </c>
      <c r="S341" s="2">
        <v>0</v>
      </c>
      <c r="T341" s="2" t="s">
        <v>14</v>
      </c>
      <c r="U341" s="2">
        <f t="shared" si="41"/>
        <v>3864331.48</v>
      </c>
      <c r="V341" s="8">
        <f t="shared" si="37"/>
        <v>6.2158045090406313</v>
      </c>
      <c r="W341" s="2"/>
      <c r="X341" s="2">
        <v>57525467.20000001</v>
      </c>
      <c r="Y341" s="2">
        <v>62169450.058789477</v>
      </c>
      <c r="Z341" s="2">
        <v>4643982.8587894663</v>
      </c>
      <c r="AA341" s="9">
        <v>288660.8959357097</v>
      </c>
      <c r="AB341" s="2"/>
      <c r="AC341" s="112">
        <v>107.56136419116358</v>
      </c>
      <c r="AD341" s="8">
        <f t="shared" si="38"/>
        <v>107.5711196707217</v>
      </c>
      <c r="AE341" s="114">
        <f t="shared" si="39"/>
        <v>9.7554795581231701E-3</v>
      </c>
      <c r="AF341" s="2">
        <v>110.03999999999999</v>
      </c>
      <c r="AG341" s="2">
        <v>1</v>
      </c>
      <c r="AH341" s="115">
        <f t="shared" si="40"/>
        <v>107.5711196707217</v>
      </c>
      <c r="AI341" s="8"/>
      <c r="AJ341" s="8"/>
      <c r="AK341" s="107">
        <v>107.56136419116358</v>
      </c>
      <c r="AL341" s="108">
        <v>108.31350212115136</v>
      </c>
      <c r="AM341" s="108">
        <v>108.31350212115136</v>
      </c>
      <c r="AN341" s="108">
        <v>107.56136419116358</v>
      </c>
      <c r="AO341" s="108">
        <v>107.57089183977374</v>
      </c>
      <c r="AP341" s="108">
        <v>107.5711196707217</v>
      </c>
      <c r="AQ341" s="108">
        <v>107.5711196707217</v>
      </c>
      <c r="AR341" s="108"/>
      <c r="AS341" s="108"/>
      <c r="AT341" s="109">
        <f t="shared" si="42"/>
        <v>0</v>
      </c>
      <c r="AU341" s="108"/>
      <c r="AV341" s="93">
        <v>6.9484897380850859</v>
      </c>
      <c r="AW341" s="94">
        <v>7.0919829857771512</v>
      </c>
      <c r="AX341" s="110">
        <f t="shared" si="43"/>
        <v>0.1434932476920654</v>
      </c>
    </row>
    <row r="342" spans="1:50" ht="10" x14ac:dyDescent="0.2">
      <c r="A342" s="6">
        <v>333</v>
      </c>
      <c r="B342" s="5" t="s">
        <v>114</v>
      </c>
      <c r="C342" s="6">
        <v>0</v>
      </c>
      <c r="D342" s="10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9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f t="shared" si="41"/>
        <v>0</v>
      </c>
      <c r="V342" s="8">
        <f t="shared" si="37"/>
        <v>0</v>
      </c>
      <c r="W342" s="2"/>
      <c r="X342" s="2">
        <v>0</v>
      </c>
      <c r="Y342" s="2">
        <v>0</v>
      </c>
      <c r="Z342" s="2">
        <v>0</v>
      </c>
      <c r="AA342" s="9">
        <v>0</v>
      </c>
      <c r="AB342" s="2"/>
      <c r="AC342" s="112">
        <v>0</v>
      </c>
      <c r="AD342" s="8">
        <f t="shared" si="38"/>
        <v>0</v>
      </c>
      <c r="AE342" s="114">
        <f t="shared" si="39"/>
        <v>0</v>
      </c>
      <c r="AF342" s="2">
        <v>0</v>
      </c>
      <c r="AG342" s="2" t="s">
        <v>529</v>
      </c>
      <c r="AH342" s="115">
        <f t="shared" si="40"/>
        <v>0</v>
      </c>
      <c r="AI342" s="8"/>
      <c r="AJ342" s="8"/>
      <c r="AK342" s="107">
        <v>0</v>
      </c>
      <c r="AL342" s="108">
        <v>0</v>
      </c>
      <c r="AM342" s="108">
        <v>0</v>
      </c>
      <c r="AN342" s="108">
        <v>0</v>
      </c>
      <c r="AO342" s="108">
        <v>0</v>
      </c>
      <c r="AP342" s="108">
        <v>0</v>
      </c>
      <c r="AQ342" s="108">
        <v>0</v>
      </c>
      <c r="AR342" s="108"/>
      <c r="AS342" s="108"/>
      <c r="AT342" s="109">
        <f t="shared" si="42"/>
        <v>0</v>
      </c>
      <c r="AU342" s="108"/>
      <c r="AV342" s="93" t="s">
        <v>528</v>
      </c>
      <c r="AW342" s="94" t="s">
        <v>528</v>
      </c>
      <c r="AX342" s="110" t="str">
        <f t="shared" si="43"/>
        <v/>
      </c>
    </row>
    <row r="343" spans="1:50" ht="10" x14ac:dyDescent="0.2">
      <c r="A343" s="6">
        <v>334</v>
      </c>
      <c r="B343" s="5" t="s">
        <v>113</v>
      </c>
      <c r="C343" s="6">
        <v>0</v>
      </c>
      <c r="D343" s="10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9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f t="shared" si="41"/>
        <v>0</v>
      </c>
      <c r="V343" s="8">
        <f t="shared" si="37"/>
        <v>0</v>
      </c>
      <c r="W343" s="2"/>
      <c r="X343" s="2">
        <v>0</v>
      </c>
      <c r="Y343" s="2">
        <v>0</v>
      </c>
      <c r="Z343" s="2">
        <v>0</v>
      </c>
      <c r="AA343" s="9">
        <v>0</v>
      </c>
      <c r="AB343" s="2"/>
      <c r="AC343" s="112">
        <v>0</v>
      </c>
      <c r="AD343" s="8">
        <f t="shared" si="38"/>
        <v>0</v>
      </c>
      <c r="AE343" s="114">
        <f t="shared" si="39"/>
        <v>0</v>
      </c>
      <c r="AF343" s="2">
        <v>0</v>
      </c>
      <c r="AG343" s="2" t="s">
        <v>529</v>
      </c>
      <c r="AH343" s="115">
        <f t="shared" si="40"/>
        <v>0</v>
      </c>
      <c r="AI343" s="8"/>
      <c r="AJ343" s="8"/>
      <c r="AK343" s="107">
        <v>0</v>
      </c>
      <c r="AL343" s="108">
        <v>0</v>
      </c>
      <c r="AM343" s="108">
        <v>0</v>
      </c>
      <c r="AN343" s="108">
        <v>0</v>
      </c>
      <c r="AO343" s="108">
        <v>0</v>
      </c>
      <c r="AP343" s="108">
        <v>0</v>
      </c>
      <c r="AQ343" s="108">
        <v>0</v>
      </c>
      <c r="AR343" s="108"/>
      <c r="AS343" s="108"/>
      <c r="AT343" s="109">
        <f t="shared" si="42"/>
        <v>0</v>
      </c>
      <c r="AU343" s="108"/>
      <c r="AV343" s="93" t="s">
        <v>528</v>
      </c>
      <c r="AW343" s="94" t="s">
        <v>528</v>
      </c>
      <c r="AX343" s="110" t="str">
        <f t="shared" si="43"/>
        <v/>
      </c>
    </row>
    <row r="344" spans="1:50" ht="10" x14ac:dyDescent="0.2">
      <c r="A344" s="6">
        <v>335</v>
      </c>
      <c r="B344" s="5" t="s">
        <v>112</v>
      </c>
      <c r="C344" s="6">
        <v>1</v>
      </c>
      <c r="D344" s="10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965699</v>
      </c>
      <c r="K344" s="9">
        <v>1</v>
      </c>
      <c r="L344" s="2">
        <v>1647077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 t="s">
        <v>4</v>
      </c>
      <c r="U344" s="2">
        <f t="shared" si="41"/>
        <v>2612777</v>
      </c>
      <c r="V344" s="8">
        <f t="shared" si="37"/>
        <v>4.3116977721184107</v>
      </c>
      <c r="W344" s="2"/>
      <c r="X344" s="2">
        <v>33902334.173579998</v>
      </c>
      <c r="Y344" s="2">
        <v>60597405.896478176</v>
      </c>
      <c r="Z344" s="2">
        <v>26695071.722898178</v>
      </c>
      <c r="AA344" s="9">
        <v>1151010.8127416125</v>
      </c>
      <c r="AB344" s="2"/>
      <c r="AC344" s="112">
        <v>179.93663754434095</v>
      </c>
      <c r="AD344" s="8">
        <f t="shared" si="38"/>
        <v>175.34602419813024</v>
      </c>
      <c r="AE344" s="114">
        <f t="shared" si="39"/>
        <v>-4.5906133462107164</v>
      </c>
      <c r="AF344" s="2">
        <v>0</v>
      </c>
      <c r="AG344" s="2">
        <v>1</v>
      </c>
      <c r="AH344" s="115">
        <f t="shared" si="40"/>
        <v>175.34602419813024</v>
      </c>
      <c r="AI344" s="8"/>
      <c r="AJ344" s="8"/>
      <c r="AK344" s="107">
        <v>179.93663754434095</v>
      </c>
      <c r="AL344" s="108">
        <v>179.60986092860216</v>
      </c>
      <c r="AM344" s="108">
        <v>179.60986092860216</v>
      </c>
      <c r="AN344" s="108">
        <v>179.93663754434095</v>
      </c>
      <c r="AO344" s="108">
        <v>175.28196126570833</v>
      </c>
      <c r="AP344" s="108">
        <v>175.34602419813024</v>
      </c>
      <c r="AQ344" s="108">
        <v>175.34602419813024</v>
      </c>
      <c r="AR344" s="108"/>
      <c r="AS344" s="108"/>
      <c r="AT344" s="109">
        <f t="shared" si="42"/>
        <v>0</v>
      </c>
      <c r="AU344" s="108"/>
      <c r="AV344" s="93">
        <v>4.3994231186424297</v>
      </c>
      <c r="AW344" s="94">
        <v>2.2441058790636723</v>
      </c>
      <c r="AX344" s="110">
        <f t="shared" si="43"/>
        <v>-2.1553172395787574</v>
      </c>
    </row>
    <row r="345" spans="1:50" ht="10" x14ac:dyDescent="0.2">
      <c r="A345" s="6">
        <v>336</v>
      </c>
      <c r="B345" s="5" t="s">
        <v>111</v>
      </c>
      <c r="C345" s="6">
        <v>1</v>
      </c>
      <c r="D345" s="13">
        <v>0</v>
      </c>
      <c r="E345" s="7">
        <v>0</v>
      </c>
      <c r="F345" s="7">
        <v>0</v>
      </c>
      <c r="G345" s="7">
        <v>0</v>
      </c>
      <c r="H345" s="7">
        <v>0</v>
      </c>
      <c r="I345" s="7">
        <v>0</v>
      </c>
      <c r="J345" s="7">
        <v>763789</v>
      </c>
      <c r="K345" s="12">
        <v>3607248</v>
      </c>
      <c r="L345" s="7">
        <v>0</v>
      </c>
      <c r="M345" s="7">
        <v>46187</v>
      </c>
      <c r="N345" s="7">
        <v>0</v>
      </c>
      <c r="O345" s="7">
        <v>364950.95</v>
      </c>
      <c r="P345" s="7">
        <v>0</v>
      </c>
      <c r="Q345" s="7">
        <v>0</v>
      </c>
      <c r="R345" s="7">
        <v>0</v>
      </c>
      <c r="S345" s="7">
        <v>0</v>
      </c>
      <c r="T345" s="2" t="s">
        <v>110</v>
      </c>
      <c r="U345" s="2">
        <f t="shared" si="41"/>
        <v>4782174.95</v>
      </c>
      <c r="V345" s="11">
        <f t="shared" si="37"/>
        <v>5.0279008978310955</v>
      </c>
      <c r="W345" s="7"/>
      <c r="X345" s="7">
        <v>83362016.189649999</v>
      </c>
      <c r="Y345" s="7">
        <v>95112752.760558695</v>
      </c>
      <c r="Z345" s="2">
        <v>11750736.570908695</v>
      </c>
      <c r="AA345" s="12">
        <v>590815.38955048518</v>
      </c>
      <c r="AB345" s="7"/>
      <c r="AC345" s="116">
        <v>124.31111026218665</v>
      </c>
      <c r="AD345" s="11">
        <f t="shared" si="38"/>
        <v>113.38729758643215</v>
      </c>
      <c r="AE345" s="117">
        <f t="shared" si="39"/>
        <v>-10.92381267575449</v>
      </c>
      <c r="AF345" s="7">
        <v>295.22000000000003</v>
      </c>
      <c r="AG345" s="2">
        <v>1</v>
      </c>
      <c r="AH345" s="118">
        <f t="shared" si="40"/>
        <v>113.38729758643215</v>
      </c>
      <c r="AI345" s="8"/>
      <c r="AJ345" s="8"/>
      <c r="AK345" s="107">
        <v>124.31111026218665</v>
      </c>
      <c r="AL345" s="108">
        <v>126.90068186526959</v>
      </c>
      <c r="AM345" s="108">
        <v>126.90068186526959</v>
      </c>
      <c r="AN345" s="108">
        <v>124.31111026218665</v>
      </c>
      <c r="AO345" s="108">
        <v>113.5728099876228</v>
      </c>
      <c r="AP345" s="108">
        <v>113.39505635036427</v>
      </c>
      <c r="AQ345" s="108">
        <v>113.38729758643215</v>
      </c>
      <c r="AR345" s="108"/>
      <c r="AS345" s="108"/>
      <c r="AT345" s="109">
        <f t="shared" si="42"/>
        <v>-7.758763932116608E-3</v>
      </c>
      <c r="AU345" s="108"/>
      <c r="AV345" s="93">
        <v>9.4926125080018622</v>
      </c>
      <c r="AW345" s="94">
        <v>-1.4294309023477214</v>
      </c>
      <c r="AX345" s="110">
        <f t="shared" si="43"/>
        <v>-10.922043410349584</v>
      </c>
    </row>
    <row r="346" spans="1:50" ht="10" x14ac:dyDescent="0.2">
      <c r="A346" s="6">
        <v>337</v>
      </c>
      <c r="B346" s="5" t="s">
        <v>109</v>
      </c>
      <c r="C346" s="6">
        <v>1</v>
      </c>
      <c r="D346" s="10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9">
        <v>0</v>
      </c>
      <c r="L346" s="2">
        <v>32000</v>
      </c>
      <c r="M346" s="2">
        <v>0</v>
      </c>
      <c r="N346" s="2">
        <v>0</v>
      </c>
      <c r="O346" s="2">
        <v>7271.880000000001</v>
      </c>
      <c r="P346" s="2">
        <v>0</v>
      </c>
      <c r="Q346" s="2">
        <v>0</v>
      </c>
      <c r="R346" s="2">
        <v>0</v>
      </c>
      <c r="S346" s="2">
        <v>0</v>
      </c>
      <c r="T346" s="2" t="s">
        <v>14</v>
      </c>
      <c r="U346" s="2">
        <f t="shared" si="41"/>
        <v>20071.880000000005</v>
      </c>
      <c r="V346" s="8">
        <f t="shared" si="37"/>
        <v>0.88544494049961953</v>
      </c>
      <c r="W346" s="2"/>
      <c r="X346" s="2">
        <v>966975.82</v>
      </c>
      <c r="Y346" s="2">
        <v>2266869.3536917479</v>
      </c>
      <c r="Z346" s="2">
        <v>1299893.533691748</v>
      </c>
      <c r="AA346" s="9">
        <v>11509.8415259553</v>
      </c>
      <c r="AB346" s="2"/>
      <c r="AC346" s="112">
        <v>230.91444092152648</v>
      </c>
      <c r="AD346" s="8">
        <f t="shared" si="38"/>
        <v>233.23846010604413</v>
      </c>
      <c r="AE346" s="114">
        <f t="shared" si="39"/>
        <v>2.3240191845176525</v>
      </c>
      <c r="AF346" s="2">
        <v>2</v>
      </c>
      <c r="AG346" s="2">
        <v>1</v>
      </c>
      <c r="AH346" s="115">
        <f t="shared" si="40"/>
        <v>233.23846010604413</v>
      </c>
      <c r="AI346" s="8"/>
      <c r="AJ346" s="8"/>
      <c r="AK346" s="107">
        <v>230.91444092152648</v>
      </c>
      <c r="AL346" s="108">
        <v>232.3706315105683</v>
      </c>
      <c r="AM346" s="108">
        <v>232.3706315105683</v>
      </c>
      <c r="AN346" s="108">
        <v>230.91444092152648</v>
      </c>
      <c r="AO346" s="108">
        <v>233.23543595385024</v>
      </c>
      <c r="AP346" s="108">
        <v>233.23846010604413</v>
      </c>
      <c r="AQ346" s="108">
        <v>233.23846010604413</v>
      </c>
      <c r="AR346" s="108"/>
      <c r="AS346" s="108"/>
      <c r="AT346" s="109">
        <f t="shared" si="42"/>
        <v>0</v>
      </c>
      <c r="AU346" s="108"/>
      <c r="AV346" s="93">
        <v>0.60244895372240359</v>
      </c>
      <c r="AW346" s="94">
        <v>1.4538967602314095</v>
      </c>
      <c r="AX346" s="110">
        <f t="shared" si="43"/>
        <v>0.85144780650900587</v>
      </c>
    </row>
    <row r="347" spans="1:50" ht="10" x14ac:dyDescent="0.2">
      <c r="A347" s="6">
        <v>338</v>
      </c>
      <c r="B347" s="5" t="s">
        <v>108</v>
      </c>
      <c r="C347" s="6">
        <v>0</v>
      </c>
      <c r="D347" s="10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9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f t="shared" si="41"/>
        <v>0</v>
      </c>
      <c r="V347" s="8">
        <f t="shared" si="37"/>
        <v>0</v>
      </c>
      <c r="W347" s="2"/>
      <c r="X347" s="2">
        <v>249187.29</v>
      </c>
      <c r="Y347" s="2">
        <v>416978</v>
      </c>
      <c r="Z347" s="2">
        <v>167790.71</v>
      </c>
      <c r="AA347" s="9">
        <v>0</v>
      </c>
      <c r="AB347" s="2"/>
      <c r="AC347" s="112">
        <v>0</v>
      </c>
      <c r="AD347" s="8">
        <f t="shared" si="38"/>
        <v>0</v>
      </c>
      <c r="AE347" s="114">
        <f t="shared" si="39"/>
        <v>0</v>
      </c>
      <c r="AF347" s="2">
        <v>0</v>
      </c>
      <c r="AG347" s="2" t="s">
        <v>529</v>
      </c>
      <c r="AH347" s="115">
        <f t="shared" si="40"/>
        <v>0</v>
      </c>
      <c r="AI347" s="8"/>
      <c r="AJ347" s="8"/>
      <c r="AK347" s="107">
        <v>0</v>
      </c>
      <c r="AL347" s="108">
        <v>0</v>
      </c>
      <c r="AM347" s="108">
        <v>0</v>
      </c>
      <c r="AN347" s="108">
        <v>0</v>
      </c>
      <c r="AO347" s="108">
        <v>0</v>
      </c>
      <c r="AP347" s="108">
        <v>0</v>
      </c>
      <c r="AQ347" s="108">
        <v>0</v>
      </c>
      <c r="AR347" s="108"/>
      <c r="AS347" s="108"/>
      <c r="AT347" s="109">
        <f t="shared" si="42"/>
        <v>0</v>
      </c>
      <c r="AU347" s="108"/>
      <c r="AV347" s="93" t="s">
        <v>528</v>
      </c>
      <c r="AW347" s="94" t="s">
        <v>528</v>
      </c>
      <c r="AX347" s="110" t="str">
        <f t="shared" si="43"/>
        <v/>
      </c>
    </row>
    <row r="348" spans="1:50" ht="10" x14ac:dyDescent="0.2">
      <c r="A348" s="6">
        <v>339</v>
      </c>
      <c r="B348" s="5" t="s">
        <v>107</v>
      </c>
      <c r="C348" s="6">
        <v>0</v>
      </c>
      <c r="D348" s="10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9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f t="shared" si="41"/>
        <v>0</v>
      </c>
      <c r="V348" s="8">
        <f t="shared" si="37"/>
        <v>0</v>
      </c>
      <c r="W348" s="2"/>
      <c r="X348" s="2">
        <v>0</v>
      </c>
      <c r="Y348" s="2">
        <v>0</v>
      </c>
      <c r="Z348" s="2">
        <v>0</v>
      </c>
      <c r="AA348" s="9">
        <v>0</v>
      </c>
      <c r="AB348" s="2"/>
      <c r="AC348" s="112">
        <v>0</v>
      </c>
      <c r="AD348" s="8">
        <f t="shared" si="38"/>
        <v>0</v>
      </c>
      <c r="AE348" s="114">
        <f t="shared" si="39"/>
        <v>0</v>
      </c>
      <c r="AF348" s="2">
        <v>0</v>
      </c>
      <c r="AG348" s="2" t="s">
        <v>529</v>
      </c>
      <c r="AH348" s="115">
        <f t="shared" si="40"/>
        <v>0</v>
      </c>
      <c r="AI348" s="8"/>
      <c r="AJ348" s="8"/>
      <c r="AK348" s="107">
        <v>0</v>
      </c>
      <c r="AL348" s="108">
        <v>0</v>
      </c>
      <c r="AM348" s="108">
        <v>0</v>
      </c>
      <c r="AN348" s="108">
        <v>0</v>
      </c>
      <c r="AO348" s="108">
        <v>0</v>
      </c>
      <c r="AP348" s="108">
        <v>0</v>
      </c>
      <c r="AQ348" s="108">
        <v>0</v>
      </c>
      <c r="AR348" s="108"/>
      <c r="AS348" s="108"/>
      <c r="AT348" s="109">
        <f t="shared" si="42"/>
        <v>0</v>
      </c>
      <c r="AU348" s="108"/>
      <c r="AV348" s="93" t="s">
        <v>528</v>
      </c>
      <c r="AW348" s="94" t="s">
        <v>528</v>
      </c>
      <c r="AX348" s="110" t="str">
        <f t="shared" si="43"/>
        <v/>
      </c>
    </row>
    <row r="349" spans="1:50" ht="10" x14ac:dyDescent="0.2">
      <c r="A349" s="6">
        <v>340</v>
      </c>
      <c r="B349" s="5" t="s">
        <v>106</v>
      </c>
      <c r="C349" s="6">
        <v>1</v>
      </c>
      <c r="D349" s="10">
        <v>0</v>
      </c>
      <c r="E349" s="2">
        <v>7000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9">
        <v>600</v>
      </c>
      <c r="L349" s="2">
        <v>79536</v>
      </c>
      <c r="M349" s="2">
        <v>0</v>
      </c>
      <c r="N349" s="2">
        <v>10106</v>
      </c>
      <c r="O349" s="2">
        <v>9076.34</v>
      </c>
      <c r="P349" s="2">
        <v>0</v>
      </c>
      <c r="Q349" s="2">
        <v>0</v>
      </c>
      <c r="R349" s="2">
        <v>0</v>
      </c>
      <c r="S349" s="2">
        <v>0</v>
      </c>
      <c r="T349" s="2" t="s">
        <v>14</v>
      </c>
      <c r="U349" s="2">
        <f t="shared" si="41"/>
        <v>58596.74</v>
      </c>
      <c r="V349" s="8">
        <f t="shared" si="37"/>
        <v>1.6889600612909326</v>
      </c>
      <c r="W349" s="2"/>
      <c r="X349" s="2">
        <v>2178719.5099999998</v>
      </c>
      <c r="Y349" s="2">
        <v>3469397.6099832943</v>
      </c>
      <c r="Z349" s="2">
        <v>1290678.0999832945</v>
      </c>
      <c r="AA349" s="9">
        <v>21799.037628546495</v>
      </c>
      <c r="AB349" s="2"/>
      <c r="AC349" s="112">
        <v>166.78302029280695</v>
      </c>
      <c r="AD349" s="8">
        <f t="shared" si="38"/>
        <v>158.23967043627144</v>
      </c>
      <c r="AE349" s="114">
        <f t="shared" si="39"/>
        <v>-8.5433498565355137</v>
      </c>
      <c r="AF349" s="2">
        <v>7</v>
      </c>
      <c r="AG349" s="2">
        <v>1</v>
      </c>
      <c r="AH349" s="115">
        <f t="shared" si="40"/>
        <v>158.23967043627144</v>
      </c>
      <c r="AI349" s="8"/>
      <c r="AJ349" s="8"/>
      <c r="AK349" s="107">
        <v>166.78302029280695</v>
      </c>
      <c r="AL349" s="108">
        <v>168.02070441467163</v>
      </c>
      <c r="AM349" s="108">
        <v>168.02070441467163</v>
      </c>
      <c r="AN349" s="108">
        <v>166.78302029280695</v>
      </c>
      <c r="AO349" s="108">
        <v>158.52133691805966</v>
      </c>
      <c r="AP349" s="108">
        <v>158.24861654721204</v>
      </c>
      <c r="AQ349" s="108">
        <v>158.23967043627144</v>
      </c>
      <c r="AR349" s="108"/>
      <c r="AS349" s="108"/>
      <c r="AT349" s="109">
        <f t="shared" si="42"/>
        <v>-8.9461109405988282E-3</v>
      </c>
      <c r="AU349" s="108"/>
      <c r="AV349" s="93">
        <v>7.5502985292520908</v>
      </c>
      <c r="AW349" s="94">
        <v>0.31945125426304627</v>
      </c>
      <c r="AX349" s="110">
        <f t="shared" si="43"/>
        <v>-7.2308472749890447</v>
      </c>
    </row>
    <row r="350" spans="1:50" ht="10" x14ac:dyDescent="0.2">
      <c r="A350" s="6">
        <v>341</v>
      </c>
      <c r="B350" s="5" t="s">
        <v>105</v>
      </c>
      <c r="C350" s="6">
        <v>0</v>
      </c>
      <c r="D350" s="10"/>
      <c r="E350" s="2"/>
      <c r="F350" s="2"/>
      <c r="G350" s="2"/>
      <c r="H350" s="2"/>
      <c r="I350" s="2"/>
      <c r="J350" s="2"/>
      <c r="K350" s="9"/>
      <c r="L350" s="2"/>
      <c r="M350" s="2"/>
      <c r="N350" s="2"/>
      <c r="O350" s="2"/>
      <c r="P350" s="2"/>
      <c r="Q350" s="2"/>
      <c r="R350" s="2"/>
      <c r="S350" s="2"/>
      <c r="T350" s="2">
        <v>0</v>
      </c>
      <c r="U350" s="2">
        <f t="shared" si="41"/>
        <v>0</v>
      </c>
      <c r="V350" s="8">
        <f t="shared" si="37"/>
        <v>0</v>
      </c>
      <c r="W350" s="2"/>
      <c r="X350" s="2">
        <v>0</v>
      </c>
      <c r="Y350" s="2">
        <v>14.141006211947177</v>
      </c>
      <c r="Z350" s="2">
        <v>14.141006211947177</v>
      </c>
      <c r="AA350" s="9">
        <v>0</v>
      </c>
      <c r="AB350" s="2"/>
      <c r="AC350" s="112">
        <v>0</v>
      </c>
      <c r="AD350" s="8">
        <f t="shared" si="38"/>
        <v>0</v>
      </c>
      <c r="AE350" s="114">
        <f t="shared" si="39"/>
        <v>0</v>
      </c>
      <c r="AF350" s="2">
        <v>0</v>
      </c>
      <c r="AG350" s="2" t="s">
        <v>529</v>
      </c>
      <c r="AH350" s="115">
        <f t="shared" si="40"/>
        <v>0</v>
      </c>
      <c r="AI350" s="8"/>
      <c r="AJ350" s="8"/>
      <c r="AK350" s="107">
        <v>0</v>
      </c>
      <c r="AL350" s="108">
        <v>0</v>
      </c>
      <c r="AM350" s="108">
        <v>0</v>
      </c>
      <c r="AN350" s="108">
        <v>0</v>
      </c>
      <c r="AO350" s="108">
        <v>0</v>
      </c>
      <c r="AP350" s="108">
        <v>0</v>
      </c>
      <c r="AQ350" s="108">
        <v>0</v>
      </c>
      <c r="AR350" s="108"/>
      <c r="AS350" s="108"/>
      <c r="AT350" s="109">
        <f t="shared" si="42"/>
        <v>0</v>
      </c>
      <c r="AU350" s="108"/>
      <c r="AV350" s="93" t="s">
        <v>528</v>
      </c>
      <c r="AW350" s="94" t="s">
        <v>528</v>
      </c>
      <c r="AX350" s="110" t="str">
        <f t="shared" si="43"/>
        <v/>
      </c>
    </row>
    <row r="351" spans="1:50" ht="10" x14ac:dyDescent="0.2">
      <c r="A351" s="6">
        <v>342</v>
      </c>
      <c r="B351" s="5" t="s">
        <v>104</v>
      </c>
      <c r="C351" s="6">
        <v>1</v>
      </c>
      <c r="D351" s="10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2563902</v>
      </c>
      <c r="K351" s="9">
        <v>1450002</v>
      </c>
      <c r="L351" s="2">
        <v>613468</v>
      </c>
      <c r="M351" s="2">
        <v>0</v>
      </c>
      <c r="N351" s="2">
        <v>0</v>
      </c>
      <c r="O351" s="2">
        <v>11037.95</v>
      </c>
      <c r="P351" s="2">
        <v>0</v>
      </c>
      <c r="Q351" s="2">
        <v>0</v>
      </c>
      <c r="R351" s="2">
        <v>0</v>
      </c>
      <c r="S351" s="2">
        <v>0</v>
      </c>
      <c r="T351" s="2" t="s">
        <v>4</v>
      </c>
      <c r="U351" s="2">
        <f t="shared" si="41"/>
        <v>4638409.95</v>
      </c>
      <c r="V351" s="8">
        <f t="shared" si="37"/>
        <v>7.5231798990952639</v>
      </c>
      <c r="W351" s="2"/>
      <c r="X351" s="2">
        <v>34415669.88318</v>
      </c>
      <c r="Y351" s="2">
        <v>61654912.048</v>
      </c>
      <c r="Z351" s="2">
        <v>27239242.164820001</v>
      </c>
      <c r="AA351" s="9">
        <v>2049257.1912096199</v>
      </c>
      <c r="AB351" s="2"/>
      <c r="AC351" s="112">
        <v>182.06865977575035</v>
      </c>
      <c r="AD351" s="8">
        <f t="shared" si="38"/>
        <v>173.19335947582849</v>
      </c>
      <c r="AE351" s="114">
        <f t="shared" si="39"/>
        <v>-8.8753002999218609</v>
      </c>
      <c r="AF351" s="2">
        <v>4.99</v>
      </c>
      <c r="AG351" s="2">
        <v>1</v>
      </c>
      <c r="AH351" s="115">
        <f t="shared" si="40"/>
        <v>173.19335947582849</v>
      </c>
      <c r="AI351" s="8"/>
      <c r="AJ351" s="8"/>
      <c r="AK351" s="107">
        <v>182.06865977575035</v>
      </c>
      <c r="AL351" s="108">
        <v>182.11965107931331</v>
      </c>
      <c r="AM351" s="108">
        <v>182.11965107931331</v>
      </c>
      <c r="AN351" s="108">
        <v>182.06865977575035</v>
      </c>
      <c r="AO351" s="108">
        <v>173.19335934221414</v>
      </c>
      <c r="AP351" s="108">
        <v>173.19335947582849</v>
      </c>
      <c r="AQ351" s="108">
        <v>173.19335947582849</v>
      </c>
      <c r="AR351" s="108"/>
      <c r="AS351" s="108"/>
      <c r="AT351" s="109">
        <f t="shared" si="42"/>
        <v>0</v>
      </c>
      <c r="AU351" s="108"/>
      <c r="AV351" s="93">
        <v>7.6274184293048854</v>
      </c>
      <c r="AW351" s="94">
        <v>2.0706875552012973</v>
      </c>
      <c r="AX351" s="110">
        <f t="shared" si="43"/>
        <v>-5.5567308741035877</v>
      </c>
    </row>
    <row r="352" spans="1:50" ht="10" x14ac:dyDescent="0.2">
      <c r="A352" s="6">
        <v>343</v>
      </c>
      <c r="B352" s="5" t="s">
        <v>103</v>
      </c>
      <c r="C352" s="6">
        <v>1</v>
      </c>
      <c r="D352" s="10">
        <v>0</v>
      </c>
      <c r="E352" s="2">
        <v>57285</v>
      </c>
      <c r="F352" s="2">
        <v>0</v>
      </c>
      <c r="G352" s="2">
        <v>0</v>
      </c>
      <c r="H352" s="2">
        <v>0</v>
      </c>
      <c r="I352" s="2">
        <v>0</v>
      </c>
      <c r="J352" s="2">
        <v>289047</v>
      </c>
      <c r="K352" s="9">
        <v>692247</v>
      </c>
      <c r="L352" s="2">
        <v>427215</v>
      </c>
      <c r="M352" s="2">
        <v>16802</v>
      </c>
      <c r="N352" s="2">
        <v>132189</v>
      </c>
      <c r="O352" s="2">
        <v>13055.77</v>
      </c>
      <c r="P352" s="2">
        <v>0</v>
      </c>
      <c r="Q352" s="2">
        <v>0</v>
      </c>
      <c r="R352" s="2">
        <v>0</v>
      </c>
      <c r="S352" s="2">
        <v>0</v>
      </c>
      <c r="T352" s="2" t="s">
        <v>14</v>
      </c>
      <c r="U352" s="2">
        <f t="shared" si="41"/>
        <v>1371511.77</v>
      </c>
      <c r="V352" s="8">
        <f t="shared" si="37"/>
        <v>7.364088220426579</v>
      </c>
      <c r="W352" s="2"/>
      <c r="X352" s="2">
        <v>18305278.439999994</v>
      </c>
      <c r="Y352" s="2">
        <v>18624325.631999999</v>
      </c>
      <c r="Z352" s="2">
        <v>319047.19200000539</v>
      </c>
      <c r="AA352" s="9">
        <v>23494.916683674168</v>
      </c>
      <c r="AB352" s="2"/>
      <c r="AC352" s="112">
        <v>107.77049247505377</v>
      </c>
      <c r="AD352" s="8">
        <f t="shared" si="38"/>
        <v>101.61457404914695</v>
      </c>
      <c r="AE352" s="114">
        <f t="shared" si="39"/>
        <v>-6.1559184259068189</v>
      </c>
      <c r="AF352" s="2">
        <v>11.12</v>
      </c>
      <c r="AG352" s="2">
        <v>1</v>
      </c>
      <c r="AH352" s="115">
        <f t="shared" si="40"/>
        <v>101.61457404914695</v>
      </c>
      <c r="AI352" s="8"/>
      <c r="AJ352" s="8"/>
      <c r="AK352" s="107">
        <v>107.77049247505377</v>
      </c>
      <c r="AL352" s="108">
        <v>108.33167645013107</v>
      </c>
      <c r="AM352" s="108">
        <v>108.33167645013107</v>
      </c>
      <c r="AN352" s="108">
        <v>107.77049247505377</v>
      </c>
      <c r="AO352" s="108">
        <v>101.8076177259168</v>
      </c>
      <c r="AP352" s="108">
        <v>101.61573957608745</v>
      </c>
      <c r="AQ352" s="108">
        <v>101.61457404914695</v>
      </c>
      <c r="AR352" s="108"/>
      <c r="AS352" s="108"/>
      <c r="AT352" s="109">
        <f t="shared" si="42"/>
        <v>-1.1655269404968749E-3</v>
      </c>
      <c r="AU352" s="108"/>
      <c r="AV352" s="93">
        <v>13.051293612348609</v>
      </c>
      <c r="AW352" s="94">
        <v>5.9737931987766428</v>
      </c>
      <c r="AX352" s="110">
        <f t="shared" si="43"/>
        <v>-7.0775004135719657</v>
      </c>
    </row>
    <row r="353" spans="1:50" ht="10" x14ac:dyDescent="0.2">
      <c r="A353" s="6">
        <v>344</v>
      </c>
      <c r="B353" s="5" t="s">
        <v>102</v>
      </c>
      <c r="C353" s="6">
        <v>1</v>
      </c>
      <c r="D353" s="10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2000000</v>
      </c>
      <c r="K353" s="9">
        <v>585264</v>
      </c>
      <c r="L353" s="2">
        <v>1570557</v>
      </c>
      <c r="M353" s="2">
        <v>18462</v>
      </c>
      <c r="N353" s="2">
        <v>0</v>
      </c>
      <c r="O353" s="2">
        <v>7088.97</v>
      </c>
      <c r="P353" s="2">
        <v>0</v>
      </c>
      <c r="Q353" s="2">
        <v>0</v>
      </c>
      <c r="R353" s="2">
        <v>0</v>
      </c>
      <c r="S353" s="2">
        <v>0</v>
      </c>
      <c r="T353" s="2" t="s">
        <v>14</v>
      </c>
      <c r="U353" s="2">
        <f t="shared" si="41"/>
        <v>3239037.7700000005</v>
      </c>
      <c r="V353" s="8">
        <f t="shared" si="37"/>
        <v>4.3161237966888626</v>
      </c>
      <c r="W353" s="2"/>
      <c r="X353" s="2">
        <v>51185910.074539989</v>
      </c>
      <c r="Y353" s="2">
        <v>75045061.786338136</v>
      </c>
      <c r="Z353" s="2">
        <v>23859151.711798146</v>
      </c>
      <c r="AA353" s="9">
        <v>1029790.524721018</v>
      </c>
      <c r="AB353" s="2"/>
      <c r="AC353" s="112">
        <v>142.46469805929041</v>
      </c>
      <c r="AD353" s="8">
        <f t="shared" si="38"/>
        <v>144.60086995392217</v>
      </c>
      <c r="AE353" s="114">
        <f t="shared" si="39"/>
        <v>2.1361718946317581</v>
      </c>
      <c r="AF353" s="2">
        <v>3.73</v>
      </c>
      <c r="AG353" s="2">
        <v>1</v>
      </c>
      <c r="AH353" s="115">
        <f t="shared" si="40"/>
        <v>144.60086995392217</v>
      </c>
      <c r="AI353" s="8"/>
      <c r="AJ353" s="8"/>
      <c r="AK353" s="107">
        <v>142.46469805929041</v>
      </c>
      <c r="AL353" s="108">
        <v>142.4576317173177</v>
      </c>
      <c r="AM353" s="108">
        <v>142.4576317173177</v>
      </c>
      <c r="AN353" s="108">
        <v>142.46469805929041</v>
      </c>
      <c r="AO353" s="108">
        <v>144.62219265004759</v>
      </c>
      <c r="AP353" s="108">
        <v>144.60087753851766</v>
      </c>
      <c r="AQ353" s="108">
        <v>144.60086995392217</v>
      </c>
      <c r="AR353" s="108"/>
      <c r="AS353" s="108"/>
      <c r="AT353" s="109">
        <f t="shared" si="42"/>
        <v>-7.584595493881352E-6</v>
      </c>
      <c r="AU353" s="108"/>
      <c r="AV353" s="93">
        <v>3.1386534952638274</v>
      </c>
      <c r="AW353" s="94">
        <v>4.8210520502638454</v>
      </c>
      <c r="AX353" s="110">
        <f t="shared" si="43"/>
        <v>1.682398555000018</v>
      </c>
    </row>
    <row r="354" spans="1:50" ht="10" x14ac:dyDescent="0.2">
      <c r="A354" s="6">
        <v>345</v>
      </c>
      <c r="B354" s="5" t="s">
        <v>101</v>
      </c>
      <c r="C354" s="6">
        <v>0</v>
      </c>
      <c r="D354" s="10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9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f t="shared" si="41"/>
        <v>0</v>
      </c>
      <c r="V354" s="8">
        <f t="shared" si="37"/>
        <v>0</v>
      </c>
      <c r="W354" s="2"/>
      <c r="X354" s="2">
        <v>62790.840000000004</v>
      </c>
      <c r="Y354" s="2">
        <v>95403</v>
      </c>
      <c r="Z354" s="2">
        <v>32612.159999999996</v>
      </c>
      <c r="AA354" s="9">
        <v>0</v>
      </c>
      <c r="AB354" s="2"/>
      <c r="AC354" s="112">
        <v>0</v>
      </c>
      <c r="AD354" s="8">
        <f t="shared" si="38"/>
        <v>0</v>
      </c>
      <c r="AE354" s="114">
        <f t="shared" si="39"/>
        <v>0</v>
      </c>
      <c r="AF354" s="2">
        <v>0</v>
      </c>
      <c r="AG354" s="2" t="s">
        <v>529</v>
      </c>
      <c r="AH354" s="115">
        <f t="shared" si="40"/>
        <v>0</v>
      </c>
      <c r="AI354" s="8"/>
      <c r="AJ354" s="8"/>
      <c r="AK354" s="107">
        <v>0</v>
      </c>
      <c r="AL354" s="108">
        <v>0</v>
      </c>
      <c r="AM354" s="108">
        <v>0</v>
      </c>
      <c r="AN354" s="108">
        <v>0</v>
      </c>
      <c r="AO354" s="108">
        <v>0</v>
      </c>
      <c r="AP354" s="108">
        <v>0</v>
      </c>
      <c r="AQ354" s="108">
        <v>0</v>
      </c>
      <c r="AR354" s="108"/>
      <c r="AS354" s="108"/>
      <c r="AT354" s="109">
        <f t="shared" si="42"/>
        <v>0</v>
      </c>
      <c r="AU354" s="108"/>
      <c r="AV354" s="93" t="s">
        <v>528</v>
      </c>
      <c r="AW354" s="94" t="s">
        <v>528</v>
      </c>
      <c r="AX354" s="110" t="str">
        <f t="shared" si="43"/>
        <v/>
      </c>
    </row>
    <row r="355" spans="1:50" ht="10" x14ac:dyDescent="0.2">
      <c r="A355" s="6">
        <v>346</v>
      </c>
      <c r="B355" s="5" t="s">
        <v>100</v>
      </c>
      <c r="C355" s="6">
        <v>1</v>
      </c>
      <c r="D355" s="10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641489</v>
      </c>
      <c r="K355" s="9">
        <v>0</v>
      </c>
      <c r="L355" s="2">
        <v>1064177</v>
      </c>
      <c r="M355" s="2">
        <v>0</v>
      </c>
      <c r="N355" s="2">
        <v>16871</v>
      </c>
      <c r="O355" s="2">
        <v>29965.320000000003</v>
      </c>
      <c r="P355" s="2">
        <v>0</v>
      </c>
      <c r="Q355" s="2">
        <v>0</v>
      </c>
      <c r="R355" s="2">
        <v>0</v>
      </c>
      <c r="S355" s="2">
        <v>0</v>
      </c>
      <c r="T355" s="2" t="s">
        <v>14</v>
      </c>
      <c r="U355" s="2">
        <f t="shared" si="41"/>
        <v>1113996.1200000001</v>
      </c>
      <c r="V355" s="8">
        <f t="shared" si="37"/>
        <v>3.8875332300623171</v>
      </c>
      <c r="W355" s="2"/>
      <c r="X355" s="2">
        <v>25999605.057999998</v>
      </c>
      <c r="Y355" s="2">
        <v>28655603.800000001</v>
      </c>
      <c r="Z355" s="2">
        <v>2655998.7420000024</v>
      </c>
      <c r="AA355" s="9">
        <v>103252.8336852872</v>
      </c>
      <c r="AB355" s="2"/>
      <c r="AC355" s="112">
        <v>118.23747239979329</v>
      </c>
      <c r="AD355" s="8">
        <f t="shared" si="38"/>
        <v>109.81840263580945</v>
      </c>
      <c r="AE355" s="114">
        <f t="shared" si="39"/>
        <v>-8.4190697639838419</v>
      </c>
      <c r="AF355" s="2">
        <v>28.89</v>
      </c>
      <c r="AG355" s="2">
        <v>1</v>
      </c>
      <c r="AH355" s="115">
        <f t="shared" si="40"/>
        <v>109.81840263580945</v>
      </c>
      <c r="AI355" s="8"/>
      <c r="AJ355" s="8"/>
      <c r="AK355" s="107">
        <v>118.23747239979329</v>
      </c>
      <c r="AL355" s="108">
        <v>118.27044166214394</v>
      </c>
      <c r="AM355" s="108">
        <v>118.27044166214394</v>
      </c>
      <c r="AN355" s="108">
        <v>118.23747239979329</v>
      </c>
      <c r="AO355" s="108">
        <v>118.23747239979329</v>
      </c>
      <c r="AP355" s="108">
        <v>101.63060312647889</v>
      </c>
      <c r="AQ355" s="108">
        <v>109.81840263580945</v>
      </c>
      <c r="AR355" s="108"/>
      <c r="AS355" s="108"/>
      <c r="AT355" s="109">
        <f t="shared" si="42"/>
        <v>8.18779950933056</v>
      </c>
      <c r="AU355" s="108"/>
      <c r="AV355" s="93">
        <v>10.91270824209713</v>
      </c>
      <c r="AW355" s="94">
        <v>-5.3615829584290244</v>
      </c>
      <c r="AX355" s="110">
        <f t="shared" si="43"/>
        <v>-16.274291200526154</v>
      </c>
    </row>
    <row r="356" spans="1:50" ht="10" x14ac:dyDescent="0.2">
      <c r="A356" s="6">
        <v>347</v>
      </c>
      <c r="B356" s="5" t="s">
        <v>99</v>
      </c>
      <c r="C356" s="6">
        <v>1</v>
      </c>
      <c r="D356" s="10">
        <v>0</v>
      </c>
      <c r="E356" s="2">
        <v>5016624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9">
        <v>0</v>
      </c>
      <c r="L356" s="2">
        <v>2900000</v>
      </c>
      <c r="M356" s="2">
        <v>20325</v>
      </c>
      <c r="N356" s="2">
        <v>0</v>
      </c>
      <c r="O356" s="2">
        <v>61685.820000000007</v>
      </c>
      <c r="P356" s="2">
        <v>0</v>
      </c>
      <c r="Q356" s="2">
        <v>0</v>
      </c>
      <c r="R356" s="2">
        <v>0</v>
      </c>
      <c r="S356" s="2">
        <v>0</v>
      </c>
      <c r="T356" s="2" t="s">
        <v>4</v>
      </c>
      <c r="U356" s="2">
        <f t="shared" si="41"/>
        <v>7998634.8200000003</v>
      </c>
      <c r="V356" s="8">
        <f t="shared" si="37"/>
        <v>8.8005766425499452</v>
      </c>
      <c r="W356" s="2"/>
      <c r="X356" s="2">
        <v>60994707.780599996</v>
      </c>
      <c r="Y356" s="2">
        <v>90887621.855678946</v>
      </c>
      <c r="Z356" s="2">
        <v>29892914.075078949</v>
      </c>
      <c r="AA356" s="9">
        <v>2630748.8138689231</v>
      </c>
      <c r="AB356" s="2"/>
      <c r="AC356" s="112">
        <v>151.61572923754468</v>
      </c>
      <c r="AD356" s="8">
        <f t="shared" si="38"/>
        <v>144.69595191647272</v>
      </c>
      <c r="AE356" s="114">
        <f t="shared" si="39"/>
        <v>-6.9197773210719618</v>
      </c>
      <c r="AF356" s="2">
        <v>47.18</v>
      </c>
      <c r="AG356" s="2">
        <v>1</v>
      </c>
      <c r="AH356" s="115">
        <f t="shared" si="40"/>
        <v>144.69595191647272</v>
      </c>
      <c r="AI356" s="8"/>
      <c r="AJ356" s="8"/>
      <c r="AK356" s="107">
        <v>151.61572923754468</v>
      </c>
      <c r="AL356" s="108">
        <v>151.74772138755273</v>
      </c>
      <c r="AM356" s="108">
        <v>151.74772138755273</v>
      </c>
      <c r="AN356" s="108">
        <v>151.61572923754468</v>
      </c>
      <c r="AO356" s="108">
        <v>144.68138800660063</v>
      </c>
      <c r="AP356" s="108">
        <v>144.69595191647272</v>
      </c>
      <c r="AQ356" s="108">
        <v>144.69595191647272</v>
      </c>
      <c r="AR356" s="108"/>
      <c r="AS356" s="108"/>
      <c r="AT356" s="109">
        <f t="shared" si="42"/>
        <v>0</v>
      </c>
      <c r="AU356" s="108"/>
      <c r="AV356" s="93">
        <v>11.184847758684297</v>
      </c>
      <c r="AW356" s="94">
        <v>5.5096256270725679</v>
      </c>
      <c r="AX356" s="110">
        <f t="shared" si="43"/>
        <v>-5.6752221316117293</v>
      </c>
    </row>
    <row r="357" spans="1:50" ht="10" x14ac:dyDescent="0.2">
      <c r="A357" s="6">
        <v>348</v>
      </c>
      <c r="B357" s="5" t="s">
        <v>98</v>
      </c>
      <c r="C357" s="6">
        <v>1</v>
      </c>
      <c r="D357" s="10">
        <v>14893578</v>
      </c>
      <c r="E357" s="2">
        <v>4432848</v>
      </c>
      <c r="F357" s="2">
        <v>0</v>
      </c>
      <c r="G357" s="2">
        <v>0</v>
      </c>
      <c r="H357" s="2">
        <v>0</v>
      </c>
      <c r="I357" s="2">
        <v>190792</v>
      </c>
      <c r="J357" s="2">
        <v>0</v>
      </c>
      <c r="K357" s="9">
        <v>12240411</v>
      </c>
      <c r="L357" s="2">
        <v>0</v>
      </c>
      <c r="M357" s="2">
        <v>220665</v>
      </c>
      <c r="N357" s="2">
        <v>555113</v>
      </c>
      <c r="O357" s="2">
        <v>2367375.1500000004</v>
      </c>
      <c r="P357" s="2">
        <v>0</v>
      </c>
      <c r="Q357" s="2">
        <v>0</v>
      </c>
      <c r="R357" s="2">
        <v>0</v>
      </c>
      <c r="S357" s="2">
        <v>0</v>
      </c>
      <c r="T357" s="2" t="s">
        <v>4</v>
      </c>
      <c r="U357" s="2">
        <f t="shared" si="41"/>
        <v>34900782.149999999</v>
      </c>
      <c r="V357" s="8">
        <f t="shared" si="37"/>
        <v>8.11425982856308</v>
      </c>
      <c r="W357" s="2"/>
      <c r="X357" s="2">
        <v>430557179.73999995</v>
      </c>
      <c r="Y357" s="2">
        <v>430116645.10847235</v>
      </c>
      <c r="Z357" s="2">
        <v>0</v>
      </c>
      <c r="AA357" s="9">
        <v>0</v>
      </c>
      <c r="AB357" s="2"/>
      <c r="AC357" s="112">
        <v>99.586580730559433</v>
      </c>
      <c r="AD357" s="8">
        <f t="shared" si="38"/>
        <v>99.897682665100689</v>
      </c>
      <c r="AE357" s="114">
        <f t="shared" si="39"/>
        <v>0.31110193454125579</v>
      </c>
      <c r="AF357" s="2">
        <v>1941.7900000000027</v>
      </c>
      <c r="AG357" s="2">
        <v>1</v>
      </c>
      <c r="AH357" s="115">
        <f t="shared" si="40"/>
        <v>99.897682665100689</v>
      </c>
      <c r="AI357" s="8"/>
      <c r="AJ357" s="8"/>
      <c r="AK357" s="107">
        <v>99.586580730559433</v>
      </c>
      <c r="AL357" s="108">
        <v>99.119534524271984</v>
      </c>
      <c r="AM357" s="108">
        <v>99.119534524271984</v>
      </c>
      <c r="AN357" s="108">
        <v>99.586580730559433</v>
      </c>
      <c r="AO357" s="108">
        <v>100.33466990756297</v>
      </c>
      <c r="AP357" s="108">
        <v>99.897682665100689</v>
      </c>
      <c r="AQ357" s="108">
        <v>99.897682665100689</v>
      </c>
      <c r="AR357" s="108"/>
      <c r="AS357" s="108"/>
      <c r="AT357" s="109">
        <f t="shared" si="42"/>
        <v>0</v>
      </c>
      <c r="AU357" s="108"/>
      <c r="AV357" s="93">
        <v>7.6255450828121853</v>
      </c>
      <c r="AW357" s="94">
        <v>7.9617602137635179</v>
      </c>
      <c r="AX357" s="110">
        <f t="shared" si="43"/>
        <v>0.3362151309513326</v>
      </c>
    </row>
    <row r="358" spans="1:50" ht="10.5" x14ac:dyDescent="0.25">
      <c r="A358" s="6">
        <v>349</v>
      </c>
      <c r="B358" s="5" t="s">
        <v>97</v>
      </c>
      <c r="C358" s="14">
        <v>1</v>
      </c>
      <c r="D358" s="13">
        <v>0</v>
      </c>
      <c r="E358" s="7">
        <v>185000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12">
        <v>0</v>
      </c>
      <c r="L358" s="7">
        <v>0</v>
      </c>
      <c r="M358" s="7">
        <v>0</v>
      </c>
      <c r="N358" s="7">
        <v>45285</v>
      </c>
      <c r="O358" s="7">
        <v>0</v>
      </c>
      <c r="P358" s="7">
        <v>0</v>
      </c>
      <c r="Q358" s="7">
        <v>0</v>
      </c>
      <c r="R358" s="7">
        <v>0</v>
      </c>
      <c r="S358" s="7">
        <v>0</v>
      </c>
      <c r="T358" s="7" t="s">
        <v>4</v>
      </c>
      <c r="U358" s="2">
        <f t="shared" si="41"/>
        <v>230285</v>
      </c>
      <c r="V358" s="11">
        <f t="shared" si="37"/>
        <v>10.721927888536424</v>
      </c>
      <c r="W358" s="7"/>
      <c r="X358" s="7">
        <v>1326979.1100000001</v>
      </c>
      <c r="Y358" s="7">
        <v>2147794.71</v>
      </c>
      <c r="Z358" s="2">
        <v>820815.59999999986</v>
      </c>
      <c r="AA358" s="9">
        <v>88007.25672985756</v>
      </c>
      <c r="AB358" s="2"/>
      <c r="AC358" s="112">
        <v>129.81971270290725</v>
      </c>
      <c r="AD358" s="8">
        <f t="shared" si="38"/>
        <v>155.22380403336885</v>
      </c>
      <c r="AE358" s="114">
        <f t="shared" si="39"/>
        <v>25.404091330461597</v>
      </c>
      <c r="AF358" s="2">
        <v>0.52</v>
      </c>
      <c r="AG358" s="2">
        <v>1</v>
      </c>
      <c r="AH358" s="115">
        <f t="shared" si="40"/>
        <v>155.22380403336885</v>
      </c>
      <c r="AI358" s="8"/>
      <c r="AJ358" s="8"/>
      <c r="AK358" s="107">
        <v>129.81971270290725</v>
      </c>
      <c r="AL358" s="108">
        <v>130.67643305524169</v>
      </c>
      <c r="AM358" s="108">
        <v>130.67643305524169</v>
      </c>
      <c r="AN358" s="108">
        <v>129.81971270290725</v>
      </c>
      <c r="AO358" s="108">
        <v>155.22382443982022</v>
      </c>
      <c r="AP358" s="108">
        <v>155.22380403336885</v>
      </c>
      <c r="AQ358" s="108">
        <v>155.22380403336885</v>
      </c>
      <c r="AR358" s="108"/>
      <c r="AS358" s="108"/>
      <c r="AT358" s="109">
        <f t="shared" si="42"/>
        <v>0</v>
      </c>
      <c r="AU358" s="108"/>
      <c r="AV358" s="93">
        <v>11.607463189962941</v>
      </c>
      <c r="AW358" s="94">
        <v>36.719531215466745</v>
      </c>
      <c r="AX358" s="110">
        <f t="shared" si="43"/>
        <v>25.112068025503802</v>
      </c>
    </row>
    <row r="359" spans="1:50" ht="10" x14ac:dyDescent="0.2">
      <c r="A359" s="6">
        <v>350</v>
      </c>
      <c r="B359" s="5" t="s">
        <v>96</v>
      </c>
      <c r="C359" s="6">
        <v>1</v>
      </c>
      <c r="D359" s="10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9">
        <v>75000</v>
      </c>
      <c r="L359" s="2">
        <v>0</v>
      </c>
      <c r="M359" s="2">
        <v>0</v>
      </c>
      <c r="N359" s="2">
        <v>0</v>
      </c>
      <c r="O359" s="2">
        <v>92679.650000000009</v>
      </c>
      <c r="P359" s="2">
        <v>0</v>
      </c>
      <c r="Q359" s="2">
        <v>0</v>
      </c>
      <c r="R359" s="2">
        <v>0</v>
      </c>
      <c r="S359" s="2">
        <v>0</v>
      </c>
      <c r="T359" s="2" t="s">
        <v>14</v>
      </c>
      <c r="U359" s="2">
        <f t="shared" si="41"/>
        <v>167679.65000000002</v>
      </c>
      <c r="V359" s="8">
        <f t="shared" si="37"/>
        <v>1.0076376472763409</v>
      </c>
      <c r="W359" s="2"/>
      <c r="X359" s="2">
        <v>9667437.7704000026</v>
      </c>
      <c r="Y359" s="2">
        <v>16640867.920451419</v>
      </c>
      <c r="Z359" s="2">
        <v>6973430.1500514168</v>
      </c>
      <c r="AA359" s="9">
        <v>70266.907498437096</v>
      </c>
      <c r="AB359" s="2"/>
      <c r="AC359" s="112">
        <v>185.31229359665679</v>
      </c>
      <c r="AD359" s="8">
        <f t="shared" si="38"/>
        <v>171.40633750639961</v>
      </c>
      <c r="AE359" s="114">
        <f t="shared" si="39"/>
        <v>-13.905956090257177</v>
      </c>
      <c r="AF359" s="2">
        <v>54.18</v>
      </c>
      <c r="AG359" s="2">
        <v>1</v>
      </c>
      <c r="AH359" s="115">
        <f t="shared" si="40"/>
        <v>171.40633750639961</v>
      </c>
      <c r="AI359" s="8"/>
      <c r="AJ359" s="8"/>
      <c r="AK359" s="107">
        <v>185.31229359665679</v>
      </c>
      <c r="AL359" s="108">
        <v>188.6634093656474</v>
      </c>
      <c r="AM359" s="108">
        <v>188.6634093656474</v>
      </c>
      <c r="AN359" s="108">
        <v>185.31229359665679</v>
      </c>
      <c r="AO359" s="108">
        <v>171.40390114687801</v>
      </c>
      <c r="AP359" s="108">
        <v>171.40633750639961</v>
      </c>
      <c r="AQ359" s="108">
        <v>171.40633750639961</v>
      </c>
      <c r="AR359" s="108"/>
      <c r="AS359" s="108"/>
      <c r="AT359" s="109">
        <f t="shared" si="42"/>
        <v>0</v>
      </c>
      <c r="AU359" s="108"/>
      <c r="AV359" s="93">
        <v>11.133874621384651</v>
      </c>
      <c r="AW359" s="94">
        <v>2.1177863580870406</v>
      </c>
      <c r="AX359" s="110">
        <f t="shared" si="43"/>
        <v>-9.0160882632976111</v>
      </c>
    </row>
    <row r="360" spans="1:50" ht="10" x14ac:dyDescent="0.2">
      <c r="A360" s="6">
        <v>351</v>
      </c>
      <c r="B360" s="5" t="s">
        <v>95</v>
      </c>
      <c r="C360" s="6">
        <v>0</v>
      </c>
      <c r="D360" s="10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9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f t="shared" si="41"/>
        <v>0</v>
      </c>
      <c r="V360" s="8">
        <f t="shared" si="37"/>
        <v>0</v>
      </c>
      <c r="W360" s="2"/>
      <c r="X360" s="2">
        <v>0</v>
      </c>
      <c r="Y360" s="2">
        <v>72100</v>
      </c>
      <c r="Z360" s="2">
        <v>72100</v>
      </c>
      <c r="AA360" s="9">
        <v>0</v>
      </c>
      <c r="AB360" s="2"/>
      <c r="AC360" s="112">
        <v>0</v>
      </c>
      <c r="AD360" s="8">
        <f t="shared" si="38"/>
        <v>0</v>
      </c>
      <c r="AE360" s="114">
        <f t="shared" si="39"/>
        <v>0</v>
      </c>
      <c r="AF360" s="2">
        <v>0</v>
      </c>
      <c r="AG360" s="2" t="s">
        <v>529</v>
      </c>
      <c r="AH360" s="115">
        <f t="shared" si="40"/>
        <v>0</v>
      </c>
      <c r="AI360" s="8"/>
      <c r="AJ360" s="8"/>
      <c r="AK360" s="107">
        <v>0</v>
      </c>
      <c r="AL360" s="108">
        <v>0</v>
      </c>
      <c r="AM360" s="108">
        <v>0</v>
      </c>
      <c r="AN360" s="108">
        <v>0</v>
      </c>
      <c r="AO360" s="108">
        <v>0</v>
      </c>
      <c r="AP360" s="108">
        <v>0</v>
      </c>
      <c r="AQ360" s="108">
        <v>0</v>
      </c>
      <c r="AR360" s="108"/>
      <c r="AS360" s="108"/>
      <c r="AT360" s="109">
        <f t="shared" si="42"/>
        <v>0</v>
      </c>
      <c r="AU360" s="108"/>
      <c r="AV360" s="93" t="s">
        <v>528</v>
      </c>
      <c r="AW360" s="94" t="s">
        <v>528</v>
      </c>
      <c r="AX360" s="110" t="str">
        <f t="shared" si="43"/>
        <v/>
      </c>
    </row>
    <row r="361" spans="1:50" ht="10" x14ac:dyDescent="0.2">
      <c r="A361" s="6">
        <v>352</v>
      </c>
      <c r="B361" s="5" t="s">
        <v>94</v>
      </c>
      <c r="C361" s="6">
        <v>0</v>
      </c>
      <c r="D361" s="10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9">
        <v>0</v>
      </c>
      <c r="L361" s="2">
        <v>0</v>
      </c>
      <c r="M361" s="2">
        <v>0</v>
      </c>
      <c r="N361" s="2">
        <v>0</v>
      </c>
      <c r="O361" s="2">
        <v>14700.7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f t="shared" si="41"/>
        <v>14700.7</v>
      </c>
      <c r="V361" s="8">
        <f t="shared" si="37"/>
        <v>0</v>
      </c>
      <c r="W361" s="2"/>
      <c r="X361" s="2"/>
      <c r="Y361" s="2">
        <v>0</v>
      </c>
      <c r="Z361" s="2">
        <v>0</v>
      </c>
      <c r="AA361" s="9">
        <v>0</v>
      </c>
      <c r="AB361" s="2"/>
      <c r="AC361" s="112">
        <v>0</v>
      </c>
      <c r="AD361" s="8">
        <f t="shared" si="38"/>
        <v>0</v>
      </c>
      <c r="AE361" s="114">
        <f t="shared" si="39"/>
        <v>0</v>
      </c>
      <c r="AF361" s="2">
        <v>9.51</v>
      </c>
      <c r="AG361" s="2" t="s">
        <v>529</v>
      </c>
      <c r="AH361" s="115">
        <f t="shared" si="40"/>
        <v>0</v>
      </c>
      <c r="AI361" s="8"/>
      <c r="AJ361" s="8"/>
      <c r="AK361" s="107">
        <v>0</v>
      </c>
      <c r="AL361" s="108">
        <v>0</v>
      </c>
      <c r="AM361" s="108">
        <v>0</v>
      </c>
      <c r="AN361" s="108">
        <v>0</v>
      </c>
      <c r="AO361" s="108">
        <v>0</v>
      </c>
      <c r="AP361" s="108">
        <v>0</v>
      </c>
      <c r="AQ361" s="108">
        <v>0</v>
      </c>
      <c r="AR361" s="108"/>
      <c r="AS361" s="108"/>
      <c r="AT361" s="109">
        <f t="shared" si="42"/>
        <v>0</v>
      </c>
      <c r="AU361" s="108"/>
      <c r="AV361" s="93" t="s">
        <v>528</v>
      </c>
      <c r="AW361" s="94" t="s">
        <v>528</v>
      </c>
      <c r="AX361" s="110" t="str">
        <f t="shared" si="43"/>
        <v/>
      </c>
    </row>
    <row r="362" spans="1:50" ht="10" x14ac:dyDescent="0.2">
      <c r="A362" s="6">
        <v>406</v>
      </c>
      <c r="B362" s="5" t="s">
        <v>93</v>
      </c>
      <c r="C362" s="6">
        <v>1</v>
      </c>
      <c r="D362" s="10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9">
        <v>0</v>
      </c>
      <c r="L362" s="2">
        <v>117734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7" t="s">
        <v>92</v>
      </c>
      <c r="U362" s="2">
        <f t="shared" si="41"/>
        <v>117734</v>
      </c>
      <c r="V362" s="8">
        <f t="shared" si="37"/>
        <v>2.9921991471772422</v>
      </c>
      <c r="W362" s="2"/>
      <c r="X362" s="2">
        <v>3397887.14</v>
      </c>
      <c r="Y362" s="2">
        <v>3934698</v>
      </c>
      <c r="Z362" s="2">
        <v>536810.85999999987</v>
      </c>
      <c r="AA362" s="9">
        <v>16062.449974874815</v>
      </c>
      <c r="AB362" s="2"/>
      <c r="AC362" s="112">
        <v>113.97503975264736</v>
      </c>
      <c r="AD362" s="8">
        <f t="shared" si="38"/>
        <v>115.32565351847222</v>
      </c>
      <c r="AE362" s="114">
        <f t="shared" si="39"/>
        <v>1.3506137658248605</v>
      </c>
      <c r="AF362" s="2">
        <v>0</v>
      </c>
      <c r="AG362" s="2">
        <v>1</v>
      </c>
      <c r="AH362" s="115">
        <f t="shared" si="40"/>
        <v>115.32565351847222</v>
      </c>
      <c r="AI362" s="8"/>
      <c r="AJ362" s="8"/>
      <c r="AK362" s="107">
        <v>113.97503975264736</v>
      </c>
      <c r="AL362" s="108">
        <v>113.50707640619287</v>
      </c>
      <c r="AM362" s="108">
        <v>113.50707640619287</v>
      </c>
      <c r="AN362" s="108">
        <v>113.97503975264736</v>
      </c>
      <c r="AO362" s="108">
        <v>105.32298765475818</v>
      </c>
      <c r="AP362" s="108">
        <v>105.32298765475818</v>
      </c>
      <c r="AQ362" s="108">
        <v>115.32565351847222</v>
      </c>
      <c r="AR362" s="108"/>
      <c r="AS362" s="108"/>
      <c r="AT362" s="109">
        <f t="shared" si="42"/>
        <v>10.002665863714043</v>
      </c>
      <c r="AU362" s="108"/>
      <c r="AV362" s="93">
        <v>9.0035068856831728</v>
      </c>
      <c r="AW362" s="94">
        <v>0.50306227666518832</v>
      </c>
      <c r="AX362" s="110">
        <f t="shared" si="43"/>
        <v>-8.5004446090179844</v>
      </c>
    </row>
    <row r="363" spans="1:50" ht="10" x14ac:dyDescent="0.2">
      <c r="A363" s="6">
        <v>600</v>
      </c>
      <c r="B363" s="5" t="s">
        <v>91</v>
      </c>
      <c r="C363" s="6">
        <v>1</v>
      </c>
      <c r="D363" s="13">
        <v>1319688</v>
      </c>
      <c r="E363" s="7">
        <v>65877</v>
      </c>
      <c r="F363" s="7">
        <v>4373</v>
      </c>
      <c r="G363" s="7">
        <v>47856.9</v>
      </c>
      <c r="H363" s="7">
        <v>0</v>
      </c>
      <c r="I363" s="7">
        <v>0</v>
      </c>
      <c r="J363" s="7">
        <v>1945167</v>
      </c>
      <c r="K363" s="12">
        <v>1541685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  <c r="S363" s="7">
        <v>0</v>
      </c>
      <c r="T363" s="7" t="s">
        <v>4</v>
      </c>
      <c r="U363" s="2">
        <f t="shared" si="41"/>
        <v>4924646.9000000004</v>
      </c>
      <c r="V363" s="11">
        <f t="shared" si="37"/>
        <v>5.5047511756225038</v>
      </c>
      <c r="W363" s="7"/>
      <c r="X363" s="7">
        <v>61160337.808100007</v>
      </c>
      <c r="Y363" s="7">
        <v>89461753</v>
      </c>
      <c r="Z363" s="2">
        <v>28301415.191899993</v>
      </c>
      <c r="AA363" s="9">
        <v>1557922.4854939207</v>
      </c>
      <c r="AB363" s="2"/>
      <c r="AC363" s="112">
        <v>146.11405651510154</v>
      </c>
      <c r="AD363" s="8">
        <f t="shared" si="38"/>
        <v>143.72685577754311</v>
      </c>
      <c r="AE363" s="114">
        <f t="shared" si="39"/>
        <v>-2.3872007375584303</v>
      </c>
      <c r="AF363" s="2">
        <v>38.54</v>
      </c>
      <c r="AG363" s="2">
        <v>1</v>
      </c>
      <c r="AH363" s="115">
        <f t="shared" si="40"/>
        <v>143.72685577754311</v>
      </c>
      <c r="AI363" s="8"/>
      <c r="AJ363" s="8"/>
      <c r="AK363" s="107">
        <v>146.11405651510154</v>
      </c>
      <c r="AL363" s="108">
        <v>146.22930552842794</v>
      </c>
      <c r="AM363" s="108">
        <v>146.22930552842794</v>
      </c>
      <c r="AN363" s="108">
        <v>146.11405651510154</v>
      </c>
      <c r="AO363" s="108">
        <v>143.73921735120544</v>
      </c>
      <c r="AP363" s="108">
        <v>143.72697379114697</v>
      </c>
      <c r="AQ363" s="108">
        <v>143.72685577754311</v>
      </c>
      <c r="AR363" s="108"/>
      <c r="AS363" s="108"/>
      <c r="AT363" s="109">
        <f t="shared" si="42"/>
        <v>-1.1801360386698434E-4</v>
      </c>
      <c r="AU363" s="108"/>
      <c r="AV363" s="93">
        <v>5.7717761892635666</v>
      </c>
      <c r="AW363" s="94">
        <v>3.6463887334205518</v>
      </c>
      <c r="AX363" s="110">
        <f t="shared" si="43"/>
        <v>-2.1253874558430148</v>
      </c>
    </row>
    <row r="364" spans="1:50" ht="10" x14ac:dyDescent="0.2">
      <c r="A364" s="6">
        <v>603</v>
      </c>
      <c r="B364" s="5" t="s">
        <v>90</v>
      </c>
      <c r="C364" s="6">
        <v>1</v>
      </c>
      <c r="D364" s="10">
        <v>1007760</v>
      </c>
      <c r="E364" s="2">
        <v>0</v>
      </c>
      <c r="F364" s="2">
        <v>80959</v>
      </c>
      <c r="G364" s="2">
        <v>120000</v>
      </c>
      <c r="H364" s="2">
        <v>0</v>
      </c>
      <c r="I364" s="2">
        <v>0</v>
      </c>
      <c r="J364" s="2">
        <v>275000</v>
      </c>
      <c r="K364" s="9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 t="s">
        <v>4</v>
      </c>
      <c r="U364" s="2">
        <f t="shared" si="41"/>
        <v>1483719</v>
      </c>
      <c r="V364" s="8">
        <f t="shared" si="37"/>
        <v>8.0066109141277284</v>
      </c>
      <c r="W364" s="2"/>
      <c r="X364" s="2">
        <v>16371180.810000002</v>
      </c>
      <c r="Y364" s="2">
        <v>18531174</v>
      </c>
      <c r="Z364" s="2">
        <v>2159993.1899999976</v>
      </c>
      <c r="AA364" s="9">
        <v>172942.25049495552</v>
      </c>
      <c r="AB364" s="2"/>
      <c r="AC364" s="112">
        <v>118.93171782695919</v>
      </c>
      <c r="AD364" s="8">
        <f t="shared" si="38"/>
        <v>112.13749308963278</v>
      </c>
      <c r="AE364" s="114">
        <f t="shared" si="39"/>
        <v>-6.7942247373264024</v>
      </c>
      <c r="AF364" s="2">
        <v>66.790000000000006</v>
      </c>
      <c r="AG364" s="2">
        <v>1</v>
      </c>
      <c r="AH364" s="115">
        <f t="shared" si="40"/>
        <v>112.13749308963278</v>
      </c>
      <c r="AI364" s="8"/>
      <c r="AJ364" s="8"/>
      <c r="AK364" s="107">
        <v>118.93171782695919</v>
      </c>
      <c r="AL364" s="108">
        <v>118.63488348221101</v>
      </c>
      <c r="AM364" s="108">
        <v>118.63488348221101</v>
      </c>
      <c r="AN364" s="108">
        <v>118.93171782695919</v>
      </c>
      <c r="AO364" s="108">
        <v>112.27026724562414</v>
      </c>
      <c r="AP364" s="108">
        <v>112.1439583494531</v>
      </c>
      <c r="AQ364" s="108">
        <v>112.13749308963278</v>
      </c>
      <c r="AR364" s="108"/>
      <c r="AS364" s="108"/>
      <c r="AT364" s="109">
        <f t="shared" si="42"/>
        <v>-6.4652598203167599E-3</v>
      </c>
      <c r="AU364" s="108"/>
      <c r="AV364" s="93">
        <v>7.586272196910369</v>
      </c>
      <c r="AW364" s="94">
        <v>0.94834938455066409</v>
      </c>
      <c r="AX364" s="110">
        <f t="shared" si="43"/>
        <v>-6.6379228123597045</v>
      </c>
    </row>
    <row r="365" spans="1:50" ht="10" x14ac:dyDescent="0.2">
      <c r="A365" s="6">
        <v>605</v>
      </c>
      <c r="B365" s="5" t="s">
        <v>89</v>
      </c>
      <c r="C365" s="6">
        <v>1</v>
      </c>
      <c r="D365" s="10">
        <v>1736120</v>
      </c>
      <c r="E365" s="2">
        <v>100000</v>
      </c>
      <c r="F365" s="2">
        <v>657</v>
      </c>
      <c r="G365" s="2">
        <v>154813.47</v>
      </c>
      <c r="H365" s="2">
        <v>0</v>
      </c>
      <c r="I365" s="2">
        <v>0</v>
      </c>
      <c r="J365" s="2">
        <v>259490</v>
      </c>
      <c r="K365" s="9">
        <v>61715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 t="s">
        <v>4</v>
      </c>
      <c r="U365" s="2">
        <f t="shared" si="41"/>
        <v>2312795.4699999997</v>
      </c>
      <c r="V365" s="8">
        <f t="shared" si="37"/>
        <v>7.5534860395934986</v>
      </c>
      <c r="W365" s="2"/>
      <c r="X365" s="2">
        <v>17544562.199999999</v>
      </c>
      <c r="Y365" s="2">
        <v>30618915</v>
      </c>
      <c r="Z365" s="2">
        <v>13074352.800000001</v>
      </c>
      <c r="AA365" s="9">
        <v>987569.41351520177</v>
      </c>
      <c r="AB365" s="2"/>
      <c r="AC365" s="112">
        <v>172.39479673175916</v>
      </c>
      <c r="AD365" s="8">
        <f t="shared" si="38"/>
        <v>168.89190649901084</v>
      </c>
      <c r="AE365" s="114">
        <f t="shared" si="39"/>
        <v>-3.5028902327483138</v>
      </c>
      <c r="AF365" s="2">
        <v>86.83</v>
      </c>
      <c r="AG365" s="2">
        <v>1</v>
      </c>
      <c r="AH365" s="115">
        <f t="shared" si="40"/>
        <v>168.89190649901084</v>
      </c>
      <c r="AI365" s="8"/>
      <c r="AJ365" s="8"/>
      <c r="AK365" s="107">
        <v>172.39479673175916</v>
      </c>
      <c r="AL365" s="108">
        <v>169.29938970716356</v>
      </c>
      <c r="AM365" s="108">
        <v>169.29938970716356</v>
      </c>
      <c r="AN365" s="108">
        <v>172.39479673175916</v>
      </c>
      <c r="AO365" s="108">
        <v>172.39479673175916</v>
      </c>
      <c r="AP365" s="108">
        <v>169.08769328864648</v>
      </c>
      <c r="AQ365" s="108">
        <v>168.89190649901084</v>
      </c>
      <c r="AR365" s="108"/>
      <c r="AS365" s="108"/>
      <c r="AT365" s="109">
        <f t="shared" si="42"/>
        <v>-0.19578678963563334</v>
      </c>
      <c r="AU365" s="108"/>
      <c r="AV365" s="93">
        <v>5.2545515315488593</v>
      </c>
      <c r="AW365" s="94">
        <v>3.1017551955203357</v>
      </c>
      <c r="AX365" s="110">
        <f t="shared" si="43"/>
        <v>-2.1527963360285236</v>
      </c>
    </row>
    <row r="366" spans="1:50" ht="10" x14ac:dyDescent="0.2">
      <c r="A366" s="6">
        <v>610</v>
      </c>
      <c r="B366" s="5" t="s">
        <v>88</v>
      </c>
      <c r="C366" s="6">
        <v>1</v>
      </c>
      <c r="D366" s="10">
        <v>498000</v>
      </c>
      <c r="E366" s="2">
        <v>8000</v>
      </c>
      <c r="F366" s="2">
        <v>99874</v>
      </c>
      <c r="G366" s="2">
        <v>23851.520000000004</v>
      </c>
      <c r="H366" s="2">
        <v>0</v>
      </c>
      <c r="I366" s="2">
        <v>0</v>
      </c>
      <c r="J366" s="2">
        <v>645000</v>
      </c>
      <c r="K366" s="9">
        <v>615000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 t="s">
        <v>14</v>
      </c>
      <c r="U366" s="2">
        <f t="shared" si="41"/>
        <v>1590925.52</v>
      </c>
      <c r="V366" s="8">
        <f t="shared" si="37"/>
        <v>5.0273782840593917</v>
      </c>
      <c r="W366" s="2"/>
      <c r="X366" s="2">
        <v>27181254.040000007</v>
      </c>
      <c r="Y366" s="2">
        <v>31645231.969999999</v>
      </c>
      <c r="Z366" s="2">
        <v>4463977.9299999923</v>
      </c>
      <c r="AA366" s="9">
        <v>224421.05705802355</v>
      </c>
      <c r="AB366" s="2"/>
      <c r="AC366" s="112">
        <v>123.19527500785188</v>
      </c>
      <c r="AD366" s="8">
        <f t="shared" si="38"/>
        <v>115.59735568750074</v>
      </c>
      <c r="AE366" s="114">
        <f t="shared" si="39"/>
        <v>-7.5979193203511386</v>
      </c>
      <c r="AF366" s="2">
        <v>17.09</v>
      </c>
      <c r="AG366" s="2">
        <v>1</v>
      </c>
      <c r="AH366" s="115">
        <f t="shared" si="40"/>
        <v>115.59735568750074</v>
      </c>
      <c r="AI366" s="8"/>
      <c r="AJ366" s="8"/>
      <c r="AK366" s="107">
        <v>123.19527500785188</v>
      </c>
      <c r="AL366" s="108">
        <v>123.19279332997968</v>
      </c>
      <c r="AM366" s="108">
        <v>123.19279332997968</v>
      </c>
      <c r="AN366" s="108">
        <v>123.19527500785188</v>
      </c>
      <c r="AO366" s="108">
        <v>115.52937321698353</v>
      </c>
      <c r="AP366" s="108">
        <v>115.59693327086033</v>
      </c>
      <c r="AQ366" s="108">
        <v>115.59735568750074</v>
      </c>
      <c r="AR366" s="108"/>
      <c r="AS366" s="108"/>
      <c r="AT366" s="109">
        <f t="shared" si="42"/>
        <v>4.224166404043217E-4</v>
      </c>
      <c r="AU366" s="108"/>
      <c r="AV366" s="93">
        <v>11.150443912653598</v>
      </c>
      <c r="AW366" s="94">
        <v>3.9950076329009225</v>
      </c>
      <c r="AX366" s="110">
        <f t="shared" si="43"/>
        <v>-7.155436279752676</v>
      </c>
    </row>
    <row r="367" spans="1:50" ht="10" x14ac:dyDescent="0.2">
      <c r="A367" s="6">
        <v>615</v>
      </c>
      <c r="B367" s="5" t="s">
        <v>87</v>
      </c>
      <c r="C367" s="6">
        <v>1</v>
      </c>
      <c r="D367" s="10">
        <v>1572258</v>
      </c>
      <c r="E367" s="2">
        <v>80977</v>
      </c>
      <c r="F367" s="2">
        <v>643803</v>
      </c>
      <c r="G367" s="2">
        <v>5517.47</v>
      </c>
      <c r="H367" s="2">
        <v>0</v>
      </c>
      <c r="I367" s="2">
        <v>0</v>
      </c>
      <c r="J367" s="2">
        <v>442509</v>
      </c>
      <c r="K367" s="9">
        <v>1305000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 t="s">
        <v>4</v>
      </c>
      <c r="U367" s="2">
        <f t="shared" si="41"/>
        <v>4050064.47</v>
      </c>
      <c r="V367" s="8">
        <f t="shared" si="37"/>
        <v>16.112769409172849</v>
      </c>
      <c r="W367" s="2"/>
      <c r="X367" s="2">
        <v>25100227.810000002</v>
      </c>
      <c r="Y367" s="2">
        <v>25135744</v>
      </c>
      <c r="Z367" s="2">
        <v>35516.189999997616</v>
      </c>
      <c r="AA367" s="9">
        <v>5722.6417976233224</v>
      </c>
      <c r="AB367" s="2"/>
      <c r="AC367" s="112">
        <v>108.09219049020209</v>
      </c>
      <c r="AD367" s="8">
        <f t="shared" si="38"/>
        <v>100.1186983179113</v>
      </c>
      <c r="AE367" s="114">
        <f t="shared" si="39"/>
        <v>-7.9734921722907899</v>
      </c>
      <c r="AF367" s="2">
        <v>3.2600000000000002</v>
      </c>
      <c r="AG367" s="2">
        <v>1</v>
      </c>
      <c r="AH367" s="115">
        <f t="shared" si="40"/>
        <v>100.1186983179113</v>
      </c>
      <c r="AI367" s="8"/>
      <c r="AJ367" s="8"/>
      <c r="AK367" s="107">
        <v>108.09219049020209</v>
      </c>
      <c r="AL367" s="108">
        <v>109.32139318483701</v>
      </c>
      <c r="AM367" s="108">
        <v>109.32139318483701</v>
      </c>
      <c r="AN367" s="108">
        <v>108.09219049020209</v>
      </c>
      <c r="AO367" s="108">
        <v>99.42453984444532</v>
      </c>
      <c r="AP367" s="108">
        <v>100.26556619988793</v>
      </c>
      <c r="AQ367" s="108">
        <v>100.1186983179113</v>
      </c>
      <c r="AR367" s="108"/>
      <c r="AS367" s="108"/>
      <c r="AT367" s="109">
        <f t="shared" si="42"/>
        <v>-0.14686788197663248</v>
      </c>
      <c r="AU367" s="108"/>
      <c r="AV367" s="93">
        <v>16.658249447560461</v>
      </c>
      <c r="AW367" s="94">
        <v>6.8818569149607445</v>
      </c>
      <c r="AX367" s="110">
        <f t="shared" si="43"/>
        <v>-9.7763925325997167</v>
      </c>
    </row>
    <row r="368" spans="1:50" ht="10" x14ac:dyDescent="0.2">
      <c r="A368" s="6">
        <v>616</v>
      </c>
      <c r="B368" s="5" t="s">
        <v>86</v>
      </c>
      <c r="C368" s="6">
        <v>1</v>
      </c>
      <c r="D368" s="13">
        <v>213094</v>
      </c>
      <c r="E368" s="7">
        <v>36719</v>
      </c>
      <c r="F368" s="7">
        <v>71055</v>
      </c>
      <c r="G368" s="7">
        <v>72628.640000000014</v>
      </c>
      <c r="H368" s="7">
        <v>0</v>
      </c>
      <c r="I368" s="7">
        <v>1000</v>
      </c>
      <c r="J368" s="7">
        <v>1409806</v>
      </c>
      <c r="K368" s="12">
        <v>875726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  <c r="Q368" s="7">
        <v>0</v>
      </c>
      <c r="R368" s="7">
        <v>0</v>
      </c>
      <c r="S368" s="7">
        <v>0</v>
      </c>
      <c r="T368" s="7" t="s">
        <v>4</v>
      </c>
      <c r="U368" s="2">
        <f t="shared" si="41"/>
        <v>2680028.64</v>
      </c>
      <c r="V368" s="11">
        <f t="shared" si="37"/>
        <v>9.7268873117304864</v>
      </c>
      <c r="W368" s="7"/>
      <c r="X368" s="7">
        <v>20782030.890000001</v>
      </c>
      <c r="Y368" s="7">
        <v>27552788</v>
      </c>
      <c r="Z368" s="2">
        <v>6770757.1099999994</v>
      </c>
      <c r="AA368" s="12">
        <v>658583.9142406797</v>
      </c>
      <c r="AB368" s="7"/>
      <c r="AC368" s="112">
        <v>135.01385644514548</v>
      </c>
      <c r="AD368" s="8">
        <f t="shared" si="38"/>
        <v>129.4108560809637</v>
      </c>
      <c r="AE368" s="114">
        <f t="shared" si="39"/>
        <v>-5.6030003641817814</v>
      </c>
      <c r="AF368" s="7">
        <v>63.769999999999996</v>
      </c>
      <c r="AG368" s="2">
        <v>1</v>
      </c>
      <c r="AH368" s="115">
        <f t="shared" si="40"/>
        <v>129.4108560809637</v>
      </c>
      <c r="AI368" s="11"/>
      <c r="AJ368" s="11"/>
      <c r="AK368" s="107">
        <v>135.01385644514548</v>
      </c>
      <c r="AL368" s="108">
        <v>134.60723447010324</v>
      </c>
      <c r="AM368" s="108">
        <v>134.60723447010324</v>
      </c>
      <c r="AN368" s="108">
        <v>135.01385644514548</v>
      </c>
      <c r="AO368" s="108">
        <v>129.18971671902344</v>
      </c>
      <c r="AP368" s="108">
        <v>129.40338759018556</v>
      </c>
      <c r="AQ368" s="108">
        <v>129.4108560809637</v>
      </c>
      <c r="AR368" s="108"/>
      <c r="AS368" s="108"/>
      <c r="AT368" s="109">
        <f t="shared" si="42"/>
        <v>7.4684907781374932E-3</v>
      </c>
      <c r="AU368" s="108"/>
      <c r="AV368" s="93">
        <v>7.5299553927218623</v>
      </c>
      <c r="AW368" s="94">
        <v>2.6599248462827543</v>
      </c>
      <c r="AX368" s="110">
        <f t="shared" si="43"/>
        <v>-4.870030546439108</v>
      </c>
    </row>
    <row r="369" spans="1:68" s="7" customFormat="1" ht="10" x14ac:dyDescent="0.2">
      <c r="A369" s="6">
        <v>618</v>
      </c>
      <c r="B369" s="5" t="s">
        <v>85</v>
      </c>
      <c r="C369" s="6">
        <v>1</v>
      </c>
      <c r="D369" s="10">
        <v>1428000</v>
      </c>
      <c r="E369" s="2">
        <v>0</v>
      </c>
      <c r="F369" s="2">
        <v>46978</v>
      </c>
      <c r="G369" s="2">
        <v>0</v>
      </c>
      <c r="H369" s="2">
        <v>0</v>
      </c>
      <c r="I369" s="2">
        <v>0</v>
      </c>
      <c r="J369" s="2">
        <v>1100000</v>
      </c>
      <c r="K369" s="9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 t="s">
        <v>4</v>
      </c>
      <c r="U369" s="2">
        <f t="shared" si="41"/>
        <v>2574978</v>
      </c>
      <c r="V369" s="8">
        <f t="shared" si="37"/>
        <v>8.9646802506232675</v>
      </c>
      <c r="W369" s="2"/>
      <c r="X369" s="2">
        <v>13314694.690000001</v>
      </c>
      <c r="Y369" s="2">
        <v>28723590</v>
      </c>
      <c r="Z369" s="2">
        <v>15408895.309999999</v>
      </c>
      <c r="AA369" s="9">
        <v>1381358.1946947849</v>
      </c>
      <c r="AB369" s="2"/>
      <c r="AC369" s="112">
        <v>216.86635908004757</v>
      </c>
      <c r="AD369" s="8">
        <f t="shared" si="38"/>
        <v>205.35380226060002</v>
      </c>
      <c r="AE369" s="114">
        <f t="shared" si="39"/>
        <v>-11.512556819447553</v>
      </c>
      <c r="AF369" s="2">
        <v>0.49</v>
      </c>
      <c r="AG369" s="2">
        <v>1</v>
      </c>
      <c r="AH369" s="115">
        <f t="shared" si="40"/>
        <v>205.35380226060002</v>
      </c>
      <c r="AI369" s="8"/>
      <c r="AJ369" s="8"/>
      <c r="AK369" s="107">
        <v>216.86635908004757</v>
      </c>
      <c r="AL369" s="108">
        <v>216.78019035358687</v>
      </c>
      <c r="AM369" s="108">
        <v>216.78019035358687</v>
      </c>
      <c r="AN369" s="108">
        <v>216.86635908004757</v>
      </c>
      <c r="AO369" s="108">
        <v>205.47231241775154</v>
      </c>
      <c r="AP369" s="108">
        <v>205.35380226060002</v>
      </c>
      <c r="AQ369" s="108">
        <v>205.35380226060002</v>
      </c>
      <c r="AR369" s="108"/>
      <c r="AS369" s="108"/>
      <c r="AT369" s="109">
        <f t="shared" si="42"/>
        <v>0</v>
      </c>
      <c r="AU369" s="108"/>
      <c r="AV369" s="93">
        <v>11.327771070796592</v>
      </c>
      <c r="AW369" s="94">
        <v>5.2841723565062981</v>
      </c>
      <c r="AX369" s="110">
        <f t="shared" si="43"/>
        <v>-6.0435987142902938</v>
      </c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</row>
    <row r="370" spans="1:68" s="2" customFormat="1" ht="10" x14ac:dyDescent="0.2">
      <c r="A370" s="6">
        <v>620</v>
      </c>
      <c r="B370" s="5" t="s">
        <v>84</v>
      </c>
      <c r="C370" s="6">
        <v>1</v>
      </c>
      <c r="D370" s="10">
        <v>308881</v>
      </c>
      <c r="E370" s="2">
        <v>18484</v>
      </c>
      <c r="F370" s="2">
        <v>27391</v>
      </c>
      <c r="G370" s="2">
        <v>18768.820000000003</v>
      </c>
      <c r="H370" s="2">
        <v>0</v>
      </c>
      <c r="I370" s="2">
        <v>0</v>
      </c>
      <c r="J370" s="2">
        <v>616646.42000000004</v>
      </c>
      <c r="K370" s="9">
        <v>225711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 t="s">
        <v>14</v>
      </c>
      <c r="U370" s="2">
        <f t="shared" si="41"/>
        <v>1030553.64</v>
      </c>
      <c r="V370" s="8">
        <f t="shared" si="37"/>
        <v>5.8111721017844911</v>
      </c>
      <c r="X370" s="2">
        <v>11425016.279999997</v>
      </c>
      <c r="Y370" s="2">
        <v>17734006.530000001</v>
      </c>
      <c r="Z370" s="2">
        <v>6308990.2500000037</v>
      </c>
      <c r="AA370" s="9">
        <v>366626.28131230385</v>
      </c>
      <c r="AC370" s="112">
        <v>154.57739780167924</v>
      </c>
      <c r="AD370" s="8">
        <f t="shared" si="38"/>
        <v>152.01186434272373</v>
      </c>
      <c r="AE370" s="114">
        <f t="shared" si="39"/>
        <v>-2.5655334589555139</v>
      </c>
      <c r="AF370" s="2">
        <v>13.75</v>
      </c>
      <c r="AG370" s="2">
        <v>1</v>
      </c>
      <c r="AH370" s="115">
        <f t="shared" si="40"/>
        <v>152.01186434272373</v>
      </c>
      <c r="AI370" s="8"/>
      <c r="AJ370" s="8"/>
      <c r="AK370" s="107">
        <v>154.57739780167924</v>
      </c>
      <c r="AL370" s="108">
        <v>154.45845641504616</v>
      </c>
      <c r="AM370" s="108">
        <v>154.45845641504616</v>
      </c>
      <c r="AN370" s="108">
        <v>154.57739780167924</v>
      </c>
      <c r="AO370" s="108">
        <v>151.83344273056014</v>
      </c>
      <c r="AP370" s="108">
        <v>152.00933683313008</v>
      </c>
      <c r="AQ370" s="108">
        <v>152.01186434272373</v>
      </c>
      <c r="AR370" s="108"/>
      <c r="AS370" s="108"/>
      <c r="AT370" s="109">
        <f t="shared" si="42"/>
        <v>2.527509593647892E-3</v>
      </c>
      <c r="AU370" s="108"/>
      <c r="AV370" s="93">
        <v>6.8066987588943348</v>
      </c>
      <c r="AW370" s="94">
        <v>5.8207383496578853</v>
      </c>
      <c r="AX370" s="110">
        <f t="shared" si="43"/>
        <v>-0.98596040923644956</v>
      </c>
    </row>
    <row r="371" spans="1:68" s="2" customFormat="1" ht="10" x14ac:dyDescent="0.2">
      <c r="A371" s="6">
        <v>622</v>
      </c>
      <c r="B371" s="5" t="s">
        <v>83</v>
      </c>
      <c r="C371" s="6">
        <v>1</v>
      </c>
      <c r="D371" s="10">
        <v>544467</v>
      </c>
      <c r="E371" s="2">
        <v>1797</v>
      </c>
      <c r="F371" s="2">
        <v>73527</v>
      </c>
      <c r="G371" s="2">
        <v>69461.700000000012</v>
      </c>
      <c r="H371" s="2">
        <v>0</v>
      </c>
      <c r="I371" s="2">
        <v>163816</v>
      </c>
      <c r="J371" s="2">
        <v>430000</v>
      </c>
      <c r="K371" s="9">
        <v>511025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 t="s">
        <v>4</v>
      </c>
      <c r="U371" s="2">
        <f t="shared" si="41"/>
        <v>1794093.7</v>
      </c>
      <c r="V371" s="8">
        <f t="shared" si="37"/>
        <v>7.731383282097279</v>
      </c>
      <c r="X371" s="2">
        <v>20463628.09</v>
      </c>
      <c r="Y371" s="2">
        <v>23205339</v>
      </c>
      <c r="Z371" s="2">
        <v>2741710.91</v>
      </c>
      <c r="AA371" s="9">
        <v>211972.17893917719</v>
      </c>
      <c r="AC371" s="112">
        <v>121.51795180466047</v>
      </c>
      <c r="AD371" s="8">
        <f t="shared" si="38"/>
        <v>112.36212229783942</v>
      </c>
      <c r="AE371" s="114">
        <f t="shared" si="39"/>
        <v>-9.1558295068210498</v>
      </c>
      <c r="AF371" s="2">
        <v>68.09</v>
      </c>
      <c r="AG371" s="2">
        <v>1</v>
      </c>
      <c r="AH371" s="115">
        <f t="shared" si="40"/>
        <v>112.36212229783942</v>
      </c>
      <c r="AI371" s="8"/>
      <c r="AJ371" s="8"/>
      <c r="AK371" s="107">
        <v>121.51795180466047</v>
      </c>
      <c r="AL371" s="108">
        <v>124.28093675883495</v>
      </c>
      <c r="AM371" s="108">
        <v>124.28093675883495</v>
      </c>
      <c r="AN371" s="108">
        <v>121.51795180466047</v>
      </c>
      <c r="AO371" s="108">
        <v>112.51839412336699</v>
      </c>
      <c r="AP371" s="108">
        <v>112.36769586012223</v>
      </c>
      <c r="AQ371" s="108">
        <v>112.36212229783942</v>
      </c>
      <c r="AR371" s="108"/>
      <c r="AS371" s="108"/>
      <c r="AT371" s="109">
        <f t="shared" si="42"/>
        <v>-5.5735622828052556E-3</v>
      </c>
      <c r="AU371" s="108"/>
      <c r="AV371" s="93">
        <v>5.9574704831549736</v>
      </c>
      <c r="AW371" s="94">
        <v>-3.2004356416976347</v>
      </c>
      <c r="AX371" s="110">
        <f t="shared" si="43"/>
        <v>-9.1579061248526088</v>
      </c>
    </row>
    <row r="372" spans="1:68" s="2" customFormat="1" ht="10" x14ac:dyDescent="0.2">
      <c r="A372" s="6">
        <v>625</v>
      </c>
      <c r="B372" s="5" t="s">
        <v>82</v>
      </c>
      <c r="C372" s="6">
        <v>1</v>
      </c>
      <c r="D372" s="10">
        <v>3041198</v>
      </c>
      <c r="E372" s="2">
        <v>345412</v>
      </c>
      <c r="F372" s="2">
        <v>94614</v>
      </c>
      <c r="G372" s="2">
        <v>33840.100000000006</v>
      </c>
      <c r="H372" s="2">
        <v>0</v>
      </c>
      <c r="I372" s="2">
        <v>73964</v>
      </c>
      <c r="J372" s="2">
        <v>584381</v>
      </c>
      <c r="K372" s="9">
        <v>302664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 t="s">
        <v>4</v>
      </c>
      <c r="U372" s="2">
        <f t="shared" si="41"/>
        <v>4476073.0999999996</v>
      </c>
      <c r="V372" s="8">
        <f t="shared" si="37"/>
        <v>5.8702246878967284</v>
      </c>
      <c r="X372" s="2">
        <v>67218280.400000006</v>
      </c>
      <c r="Y372" s="2">
        <v>76250456.123575628</v>
      </c>
      <c r="Z372" s="2">
        <v>9032175.7235756218</v>
      </c>
      <c r="AA372" s="9">
        <v>530209.00917955115</v>
      </c>
      <c r="AC372" s="112">
        <v>115.32716219778408</v>
      </c>
      <c r="AD372" s="8">
        <f t="shared" si="38"/>
        <v>112.648295469332</v>
      </c>
      <c r="AE372" s="114">
        <f t="shared" si="39"/>
        <v>-2.6788667284520784</v>
      </c>
      <c r="AF372" s="2">
        <v>24.36000000000001</v>
      </c>
      <c r="AG372" s="2">
        <v>1</v>
      </c>
      <c r="AH372" s="115">
        <f t="shared" si="40"/>
        <v>112.648295469332</v>
      </c>
      <c r="AI372" s="8"/>
      <c r="AJ372" s="8"/>
      <c r="AK372" s="107">
        <v>115.32716219778408</v>
      </c>
      <c r="AL372" s="108">
        <v>115.56495462225354</v>
      </c>
      <c r="AM372" s="108">
        <v>115.56495462225354</v>
      </c>
      <c r="AN372" s="108">
        <v>115.32716219778408</v>
      </c>
      <c r="AO372" s="108">
        <v>112.7330935629779</v>
      </c>
      <c r="AP372" s="108">
        <v>112.64871162723237</v>
      </c>
      <c r="AQ372" s="108">
        <v>112.648295469332</v>
      </c>
      <c r="AR372" s="108"/>
      <c r="AS372" s="108"/>
      <c r="AT372" s="109">
        <f t="shared" si="42"/>
        <v>-4.1615790037496936E-4</v>
      </c>
      <c r="AU372" s="108"/>
      <c r="AV372" s="93">
        <v>10.744594113489118</v>
      </c>
      <c r="AW372" s="94">
        <v>7.7589375408078629</v>
      </c>
      <c r="AX372" s="110">
        <f t="shared" si="43"/>
        <v>-2.9856565726812549</v>
      </c>
    </row>
    <row r="373" spans="1:68" s="2" customFormat="1" ht="10" x14ac:dyDescent="0.2">
      <c r="A373" s="6">
        <v>632</v>
      </c>
      <c r="B373" s="5" t="s">
        <v>81</v>
      </c>
      <c r="C373" s="6">
        <v>1</v>
      </c>
      <c r="D373" s="10">
        <v>41773</v>
      </c>
      <c r="E373" s="2">
        <v>9125</v>
      </c>
      <c r="F373" s="2">
        <v>85953</v>
      </c>
      <c r="G373" s="2">
        <v>1980.4400000000003</v>
      </c>
      <c r="H373" s="2">
        <v>0</v>
      </c>
      <c r="I373" s="2">
        <v>0</v>
      </c>
      <c r="J373" s="2">
        <v>0</v>
      </c>
      <c r="K373" s="9">
        <v>600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 t="s">
        <v>4</v>
      </c>
      <c r="U373" s="2">
        <f t="shared" si="41"/>
        <v>139431.44</v>
      </c>
      <c r="V373" s="8">
        <f t="shared" si="37"/>
        <v>5.3994909373948454</v>
      </c>
      <c r="X373" s="2">
        <v>1538719.12</v>
      </c>
      <c r="Y373" s="2">
        <v>2582307.1399999997</v>
      </c>
      <c r="Z373" s="2">
        <v>1043588.0199999996</v>
      </c>
      <c r="AA373" s="9">
        <v>56348.440563638287</v>
      </c>
      <c r="AC373" s="112">
        <v>215.69854398403839</v>
      </c>
      <c r="AD373" s="8">
        <f t="shared" si="38"/>
        <v>164.15983051126065</v>
      </c>
      <c r="AE373" s="114">
        <f t="shared" si="39"/>
        <v>-51.538713472777744</v>
      </c>
      <c r="AF373" s="2">
        <v>1</v>
      </c>
      <c r="AG373" s="2">
        <v>1</v>
      </c>
      <c r="AH373" s="115">
        <f t="shared" si="40"/>
        <v>164.15983051126065</v>
      </c>
      <c r="AI373" s="8"/>
      <c r="AJ373" s="8"/>
      <c r="AK373" s="107">
        <v>215.69854398403839</v>
      </c>
      <c r="AL373" s="108">
        <v>217.47388339595904</v>
      </c>
      <c r="AM373" s="108">
        <v>217.47388339595904</v>
      </c>
      <c r="AN373" s="108">
        <v>215.69854398403839</v>
      </c>
      <c r="AO373" s="108">
        <v>164.5686309790272</v>
      </c>
      <c r="AP373" s="108">
        <v>164.16303831967329</v>
      </c>
      <c r="AQ373" s="108">
        <v>164.15983051126065</v>
      </c>
      <c r="AR373" s="108"/>
      <c r="AS373" s="108"/>
      <c r="AT373" s="109">
        <f t="shared" si="42"/>
        <v>-3.2078084126396789E-3</v>
      </c>
      <c r="AU373" s="108"/>
      <c r="AV373" s="93">
        <v>35.139242629267777</v>
      </c>
      <c r="AW373" s="94">
        <v>2.3724007081823792</v>
      </c>
      <c r="AX373" s="110">
        <f t="shared" si="43"/>
        <v>-32.766841921085401</v>
      </c>
    </row>
    <row r="374" spans="1:68" s="2" customFormat="1" ht="10" x14ac:dyDescent="0.2">
      <c r="A374" s="6">
        <v>635</v>
      </c>
      <c r="B374" s="5" t="s">
        <v>80</v>
      </c>
      <c r="C374" s="6">
        <v>1</v>
      </c>
      <c r="D374" s="10">
        <v>1669376</v>
      </c>
      <c r="E374" s="2">
        <v>1000000</v>
      </c>
      <c r="F374" s="2">
        <v>129834</v>
      </c>
      <c r="G374" s="2">
        <v>38867.08</v>
      </c>
      <c r="H374" s="2">
        <v>0</v>
      </c>
      <c r="I374" s="2">
        <v>0</v>
      </c>
      <c r="J374" s="2">
        <v>0</v>
      </c>
      <c r="K374" s="9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 t="s">
        <v>4</v>
      </c>
      <c r="U374" s="2">
        <f t="shared" si="41"/>
        <v>2838077.08</v>
      </c>
      <c r="V374" s="8">
        <f t="shared" si="37"/>
        <v>10.368363103512399</v>
      </c>
      <c r="X374" s="2">
        <v>20199482.520201996</v>
      </c>
      <c r="Y374" s="2">
        <v>27372470</v>
      </c>
      <c r="Z374" s="2">
        <v>7172987.479798004</v>
      </c>
      <c r="AA374" s="9">
        <v>743721.38727494027</v>
      </c>
      <c r="AC374" s="112">
        <v>140.41522666568986</v>
      </c>
      <c r="AD374" s="8">
        <f t="shared" si="38"/>
        <v>131.82886534886723</v>
      </c>
      <c r="AE374" s="114">
        <f t="shared" si="39"/>
        <v>-8.5863613168226323</v>
      </c>
      <c r="AF374" s="2">
        <v>27</v>
      </c>
      <c r="AG374" s="2">
        <v>1</v>
      </c>
      <c r="AH374" s="115">
        <f t="shared" si="40"/>
        <v>131.82886534886723</v>
      </c>
      <c r="AI374" s="8"/>
      <c r="AJ374" s="8"/>
      <c r="AK374" s="107">
        <v>140.41522666568986</v>
      </c>
      <c r="AL374" s="108">
        <v>141.2869303013633</v>
      </c>
      <c r="AM374" s="108">
        <v>141.2869303013633</v>
      </c>
      <c r="AN374" s="108">
        <v>140.41522666568986</v>
      </c>
      <c r="AO374" s="108">
        <v>132.09465442012959</v>
      </c>
      <c r="AP374" s="108">
        <v>131.69765141393356</v>
      </c>
      <c r="AQ374" s="108">
        <v>131.82886534886723</v>
      </c>
      <c r="AR374" s="108"/>
      <c r="AS374" s="108"/>
      <c r="AT374" s="109">
        <f t="shared" si="42"/>
        <v>0.13121393493366895</v>
      </c>
      <c r="AU374" s="108"/>
      <c r="AV374" s="93">
        <v>9.7585563556497181</v>
      </c>
      <c r="AW374" s="94">
        <v>2.1196964034431631</v>
      </c>
      <c r="AX374" s="110">
        <f t="shared" si="43"/>
        <v>-7.6388599522065554</v>
      </c>
    </row>
    <row r="375" spans="1:68" s="2" customFormat="1" ht="10" x14ac:dyDescent="0.2">
      <c r="A375" s="6">
        <v>640</v>
      </c>
      <c r="B375" s="5" t="s">
        <v>79</v>
      </c>
      <c r="C375" s="6">
        <v>1</v>
      </c>
      <c r="D375" s="10">
        <v>376831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1182316</v>
      </c>
      <c r="K375" s="9">
        <v>129000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 t="s">
        <v>4</v>
      </c>
      <c r="U375" s="2">
        <f t="shared" si="41"/>
        <v>1688147</v>
      </c>
      <c r="V375" s="8">
        <f t="shared" si="37"/>
        <v>5.7701510102969085</v>
      </c>
      <c r="X375" s="2">
        <v>17547215.867280003</v>
      </c>
      <c r="Y375" s="2">
        <v>29256548</v>
      </c>
      <c r="Z375" s="2">
        <v>11709332.132719997</v>
      </c>
      <c r="AA375" s="9">
        <v>675646.14635516354</v>
      </c>
      <c r="AC375" s="112">
        <v>175.64580057104621</v>
      </c>
      <c r="AD375" s="8">
        <f t="shared" si="38"/>
        <v>162.8799809030626</v>
      </c>
      <c r="AE375" s="114">
        <f t="shared" si="39"/>
        <v>-12.765819667983607</v>
      </c>
      <c r="AF375" s="2">
        <v>2</v>
      </c>
      <c r="AG375" s="2">
        <v>1</v>
      </c>
      <c r="AH375" s="115">
        <f t="shared" si="40"/>
        <v>162.8799809030626</v>
      </c>
      <c r="AI375" s="8"/>
      <c r="AJ375" s="8"/>
      <c r="AK375" s="107">
        <v>175.64580057104621</v>
      </c>
      <c r="AL375" s="108">
        <v>175.65874746352816</v>
      </c>
      <c r="AM375" s="108">
        <v>175.65874746352816</v>
      </c>
      <c r="AN375" s="108">
        <v>175.64580057104621</v>
      </c>
      <c r="AO375" s="108">
        <v>162.7620609117032</v>
      </c>
      <c r="AP375" s="108">
        <v>162.87982685592132</v>
      </c>
      <c r="AQ375" s="108">
        <v>162.8799809030626</v>
      </c>
      <c r="AR375" s="108"/>
      <c r="AS375" s="108"/>
      <c r="AT375" s="109">
        <f t="shared" si="42"/>
        <v>1.5404714127953412E-4</v>
      </c>
      <c r="AU375" s="108"/>
      <c r="AV375" s="93">
        <v>6.7514518207565501</v>
      </c>
      <c r="AW375" s="94">
        <v>-1.2517308738961854</v>
      </c>
      <c r="AX375" s="110">
        <f t="shared" si="43"/>
        <v>-8.003182694652736</v>
      </c>
    </row>
    <row r="376" spans="1:68" s="2" customFormat="1" ht="10" x14ac:dyDescent="0.2">
      <c r="A376" s="6">
        <v>645</v>
      </c>
      <c r="B376" s="5" t="s">
        <v>78</v>
      </c>
      <c r="C376" s="6">
        <v>1</v>
      </c>
      <c r="D376" s="10">
        <v>2344475</v>
      </c>
      <c r="E376" s="2">
        <v>47786</v>
      </c>
      <c r="F376" s="2">
        <v>335844</v>
      </c>
      <c r="G376" s="2">
        <v>197940.12000000002</v>
      </c>
      <c r="H376" s="2">
        <v>0</v>
      </c>
      <c r="I376" s="2">
        <v>183750</v>
      </c>
      <c r="J376" s="2">
        <v>2105250</v>
      </c>
      <c r="K376" s="9">
        <v>2425628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 t="s">
        <v>4</v>
      </c>
      <c r="U376" s="2">
        <f t="shared" si="41"/>
        <v>7640673.1200000001</v>
      </c>
      <c r="V376" s="8">
        <f t="shared" si="37"/>
        <v>11.604095506744887</v>
      </c>
      <c r="X376" s="2">
        <v>45626329.120000012</v>
      </c>
      <c r="Y376" s="2">
        <v>65844624.560000002</v>
      </c>
      <c r="Z376" s="2">
        <v>20218295.43999999</v>
      </c>
      <c r="AA376" s="9">
        <v>2346150.312693445</v>
      </c>
      <c r="AC376" s="112">
        <v>147.23734032670981</v>
      </c>
      <c r="AD376" s="8">
        <f t="shared" si="38"/>
        <v>139.17068383981038</v>
      </c>
      <c r="AE376" s="114">
        <f t="shared" si="39"/>
        <v>-8.0666564868994328</v>
      </c>
      <c r="AF376" s="2">
        <v>145.72999999999999</v>
      </c>
      <c r="AG376" s="2">
        <v>1</v>
      </c>
      <c r="AH376" s="115">
        <f t="shared" si="40"/>
        <v>139.17068383981038</v>
      </c>
      <c r="AI376" s="8"/>
      <c r="AJ376" s="8"/>
      <c r="AK376" s="107">
        <v>147.23734032670981</v>
      </c>
      <c r="AL376" s="108">
        <v>140.70425907421401</v>
      </c>
      <c r="AM376" s="108">
        <v>140.70425907421401</v>
      </c>
      <c r="AN376" s="108">
        <v>147.23734032670981</v>
      </c>
      <c r="AO376" s="108">
        <v>139.4997854091076</v>
      </c>
      <c r="AP376" s="108">
        <v>139.1825531088237</v>
      </c>
      <c r="AQ376" s="108">
        <v>139.17068383981038</v>
      </c>
      <c r="AR376" s="108"/>
      <c r="AS376" s="108"/>
      <c r="AT376" s="109">
        <f t="shared" si="42"/>
        <v>-1.1869269013317307E-2</v>
      </c>
      <c r="AU376" s="108"/>
      <c r="AV376" s="93">
        <v>14.063358061927362</v>
      </c>
      <c r="AW376" s="94">
        <v>8.1327330082681204</v>
      </c>
      <c r="AX376" s="110">
        <f t="shared" si="43"/>
        <v>-5.9306250536592415</v>
      </c>
    </row>
    <row r="377" spans="1:68" s="2" customFormat="1" ht="10" x14ac:dyDescent="0.2">
      <c r="A377" s="6">
        <v>650</v>
      </c>
      <c r="B377" s="5" t="s">
        <v>77</v>
      </c>
      <c r="C377" s="6">
        <v>1</v>
      </c>
      <c r="D377" s="10">
        <v>945136</v>
      </c>
      <c r="E377" s="2">
        <v>643</v>
      </c>
      <c r="F377" s="2">
        <v>0</v>
      </c>
      <c r="G377" s="2">
        <v>0</v>
      </c>
      <c r="H377" s="2">
        <v>0</v>
      </c>
      <c r="I377" s="2">
        <v>176503.38</v>
      </c>
      <c r="J377" s="2">
        <v>655304.18999999994</v>
      </c>
      <c r="K377" s="9">
        <v>586105.61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 t="s">
        <v>4</v>
      </c>
      <c r="U377" s="2">
        <f t="shared" si="41"/>
        <v>2363692.1799999997</v>
      </c>
      <c r="V377" s="8">
        <f t="shared" si="37"/>
        <v>5.4863614723300067</v>
      </c>
      <c r="X377" s="2">
        <v>31909002.190000005</v>
      </c>
      <c r="Y377" s="2">
        <v>43083055.899999999</v>
      </c>
      <c r="Z377" s="2">
        <v>11174053.709999993</v>
      </c>
      <c r="AA377" s="9">
        <v>613048.97764290147</v>
      </c>
      <c r="AC377" s="112">
        <v>133.49130738066307</v>
      </c>
      <c r="AD377" s="8">
        <f t="shared" si="38"/>
        <v>133.09725785053479</v>
      </c>
      <c r="AE377" s="114">
        <f t="shared" si="39"/>
        <v>-0.39404953012828514</v>
      </c>
      <c r="AF377" s="2">
        <v>3</v>
      </c>
      <c r="AG377" s="2">
        <v>1</v>
      </c>
      <c r="AH377" s="115">
        <f t="shared" si="40"/>
        <v>133.09725785053479</v>
      </c>
      <c r="AI377" s="8"/>
      <c r="AJ377" s="8"/>
      <c r="AK377" s="107">
        <v>133.49130738066307</v>
      </c>
      <c r="AL377" s="108">
        <v>135.84655867822707</v>
      </c>
      <c r="AM377" s="108">
        <v>135.84655867822707</v>
      </c>
      <c r="AN377" s="108">
        <v>133.49130738066307</v>
      </c>
      <c r="AO377" s="108">
        <v>134.92802802528269</v>
      </c>
      <c r="AP377" s="108">
        <v>134.91567556827943</v>
      </c>
      <c r="AQ377" s="108">
        <v>133.09725785053479</v>
      </c>
      <c r="AR377" s="108"/>
      <c r="AS377" s="108"/>
      <c r="AT377" s="109">
        <f t="shared" si="42"/>
        <v>-1.8184177177446372</v>
      </c>
      <c r="AU377" s="108"/>
      <c r="AV377" s="93">
        <v>5.3183119595716137</v>
      </c>
      <c r="AW377" s="94">
        <v>6.394028560448124</v>
      </c>
      <c r="AX377" s="110">
        <f t="shared" si="43"/>
        <v>1.0757166008765102</v>
      </c>
    </row>
    <row r="378" spans="1:68" s="2" customFormat="1" ht="10" x14ac:dyDescent="0.2">
      <c r="A378" s="6">
        <v>655</v>
      </c>
      <c r="B378" s="5" t="s">
        <v>76</v>
      </c>
      <c r="C378" s="6">
        <v>1</v>
      </c>
      <c r="D378" s="10">
        <v>795000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9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 t="s">
        <v>14</v>
      </c>
      <c r="U378" s="2">
        <f t="shared" si="41"/>
        <v>318000</v>
      </c>
      <c r="V378" s="8">
        <f t="shared" si="37"/>
        <v>1.2933073945216313</v>
      </c>
      <c r="X378" s="2">
        <v>14245103.0352</v>
      </c>
      <c r="Y378" s="2">
        <v>24588122</v>
      </c>
      <c r="Z378" s="2">
        <v>10343018.9648</v>
      </c>
      <c r="AA378" s="9">
        <v>133767.02908853308</v>
      </c>
      <c r="AC378" s="112">
        <v>172.67297633805322</v>
      </c>
      <c r="AD378" s="8">
        <f t="shared" si="38"/>
        <v>171.66850187383099</v>
      </c>
      <c r="AE378" s="114">
        <f t="shared" si="39"/>
        <v>-1.004474464222227</v>
      </c>
      <c r="AF378" s="2">
        <v>0</v>
      </c>
      <c r="AG378" s="2">
        <v>1</v>
      </c>
      <c r="AH378" s="115">
        <f t="shared" si="40"/>
        <v>171.66850187383099</v>
      </c>
      <c r="AI378" s="8"/>
      <c r="AJ378" s="8"/>
      <c r="AK378" s="107">
        <v>172.67297633805322</v>
      </c>
      <c r="AL378" s="108">
        <v>173.01601623378352</v>
      </c>
      <c r="AM378" s="108">
        <v>173.01601623378352</v>
      </c>
      <c r="AN378" s="108">
        <v>172.67297633805322</v>
      </c>
      <c r="AO378" s="108">
        <v>171.66850187383099</v>
      </c>
      <c r="AP378" s="108">
        <v>171.66850187383099</v>
      </c>
      <c r="AQ378" s="108">
        <v>171.66850187383099</v>
      </c>
      <c r="AR378" s="108"/>
      <c r="AS378" s="108"/>
      <c r="AT378" s="109">
        <f t="shared" si="42"/>
        <v>0</v>
      </c>
      <c r="AU378" s="108"/>
      <c r="AV378" s="93">
        <v>3.7327981381046724</v>
      </c>
      <c r="AW378" s="94">
        <v>2.9778795080187952</v>
      </c>
      <c r="AX378" s="110">
        <f t="shared" si="43"/>
        <v>-0.75491863008587723</v>
      </c>
    </row>
    <row r="379" spans="1:68" s="2" customFormat="1" ht="10" x14ac:dyDescent="0.2">
      <c r="A379" s="6">
        <v>658</v>
      </c>
      <c r="B379" s="5" t="s">
        <v>75</v>
      </c>
      <c r="C379" s="6">
        <v>1</v>
      </c>
      <c r="D379" s="10">
        <v>568234</v>
      </c>
      <c r="E379" s="2">
        <v>0</v>
      </c>
      <c r="F379" s="2">
        <v>99615</v>
      </c>
      <c r="G379" s="2">
        <v>20524.560000000001</v>
      </c>
      <c r="H379" s="2">
        <v>0</v>
      </c>
      <c r="I379" s="2">
        <v>0</v>
      </c>
      <c r="J379" s="2">
        <v>983090</v>
      </c>
      <c r="K379" s="9">
        <v>330857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 t="s">
        <v>4</v>
      </c>
      <c r="U379" s="2">
        <f t="shared" si="41"/>
        <v>2002320.56</v>
      </c>
      <c r="V379" s="8">
        <f t="shared" si="37"/>
        <v>4.0482856880023537</v>
      </c>
      <c r="X379" s="2">
        <v>42267945.799999997</v>
      </c>
      <c r="Y379" s="2">
        <v>49460950</v>
      </c>
      <c r="Z379" s="2">
        <v>7193004.200000003</v>
      </c>
      <c r="AA379" s="9">
        <v>291193.35956600832</v>
      </c>
      <c r="AC379" s="112">
        <v>124.06729026439042</v>
      </c>
      <c r="AD379" s="8">
        <f t="shared" si="38"/>
        <v>116.32871129600528</v>
      </c>
      <c r="AE379" s="114">
        <f t="shared" si="39"/>
        <v>-7.7385789683851414</v>
      </c>
      <c r="AF379" s="2">
        <v>13.979999999999997</v>
      </c>
      <c r="AG379" s="2">
        <v>1</v>
      </c>
      <c r="AH379" s="115">
        <f t="shared" si="40"/>
        <v>116.32871129600528</v>
      </c>
      <c r="AI379" s="8"/>
      <c r="AJ379" s="8"/>
      <c r="AK379" s="107">
        <v>124.06729026439042</v>
      </c>
      <c r="AL379" s="108">
        <v>124.97637236758945</v>
      </c>
      <c r="AM379" s="108">
        <v>124.97637236758945</v>
      </c>
      <c r="AN379" s="108">
        <v>124.06729026439042</v>
      </c>
      <c r="AO379" s="108">
        <v>116.34688527534918</v>
      </c>
      <c r="AP379" s="108">
        <v>116.32880722446527</v>
      </c>
      <c r="AQ379" s="108">
        <v>116.32871129600528</v>
      </c>
      <c r="AR379" s="108"/>
      <c r="AS379" s="108"/>
      <c r="AT379" s="109">
        <f t="shared" si="42"/>
        <v>-9.59284599844068E-5</v>
      </c>
      <c r="AU379" s="108"/>
      <c r="AV379" s="93">
        <v>10.591756107504345</v>
      </c>
      <c r="AW379" s="94">
        <v>3.5786957178209371</v>
      </c>
      <c r="AX379" s="110">
        <f t="shared" si="43"/>
        <v>-7.0130603896834085</v>
      </c>
    </row>
    <row r="380" spans="1:68" s="2" customFormat="1" ht="10" x14ac:dyDescent="0.2">
      <c r="A380" s="6">
        <v>660</v>
      </c>
      <c r="B380" s="5" t="s">
        <v>74</v>
      </c>
      <c r="C380" s="6">
        <v>1</v>
      </c>
      <c r="D380" s="10">
        <v>1208868</v>
      </c>
      <c r="E380" s="2">
        <v>2016</v>
      </c>
      <c r="F380" s="2">
        <v>55523</v>
      </c>
      <c r="G380" s="2">
        <v>188013.56000000003</v>
      </c>
      <c r="H380" s="2">
        <v>0</v>
      </c>
      <c r="I380" s="2">
        <v>0</v>
      </c>
      <c r="J380" s="2">
        <v>428528</v>
      </c>
      <c r="K380" s="9">
        <v>616786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 t="s">
        <v>4</v>
      </c>
      <c r="U380" s="2">
        <f t="shared" si="41"/>
        <v>2499734.56</v>
      </c>
      <c r="V380" s="8">
        <f t="shared" si="37"/>
        <v>8.299057000855159</v>
      </c>
      <c r="X380" s="2">
        <v>16185145.729838148</v>
      </c>
      <c r="Y380" s="2">
        <v>30120706</v>
      </c>
      <c r="Z380" s="2">
        <v>13935560.270161852</v>
      </c>
      <c r="AA380" s="9">
        <v>1156520.0902092573</v>
      </c>
      <c r="AC380" s="112">
        <v>206.85509842809884</v>
      </c>
      <c r="AD380" s="8">
        <f t="shared" si="38"/>
        <v>178.95536063289055</v>
      </c>
      <c r="AE380" s="114">
        <f t="shared" si="39"/>
        <v>-27.899737795208296</v>
      </c>
      <c r="AF380" s="2">
        <v>107.69</v>
      </c>
      <c r="AG380" s="2">
        <v>1</v>
      </c>
      <c r="AH380" s="115">
        <f t="shared" si="40"/>
        <v>178.95536063289055</v>
      </c>
      <c r="AI380" s="8"/>
      <c r="AJ380" s="8"/>
      <c r="AK380" s="107">
        <v>206.85509842809884</v>
      </c>
      <c r="AL380" s="108">
        <v>205.3356768638445</v>
      </c>
      <c r="AM380" s="108">
        <v>205.3356768638445</v>
      </c>
      <c r="AN380" s="108">
        <v>206.85509842809884</v>
      </c>
      <c r="AO380" s="108">
        <v>180.29009826258675</v>
      </c>
      <c r="AP380" s="108">
        <v>179.05056624211551</v>
      </c>
      <c r="AQ380" s="108">
        <v>178.95536063289055</v>
      </c>
      <c r="AR380" s="108"/>
      <c r="AS380" s="108"/>
      <c r="AT380" s="109">
        <f t="shared" si="42"/>
        <v>-9.5205609224962018E-2</v>
      </c>
      <c r="AU380" s="108"/>
      <c r="AV380" s="93">
        <v>13.536738031595316</v>
      </c>
      <c r="AW380" s="94">
        <v>-3.8403756120210755</v>
      </c>
      <c r="AX380" s="110">
        <f t="shared" si="43"/>
        <v>-17.37711364361639</v>
      </c>
    </row>
    <row r="381" spans="1:68" s="2" customFormat="1" ht="10" x14ac:dyDescent="0.2">
      <c r="A381" s="6">
        <v>662</v>
      </c>
      <c r="B381" s="5" t="s">
        <v>73</v>
      </c>
      <c r="C381" s="6">
        <v>1</v>
      </c>
      <c r="D381" s="10">
        <v>168922</v>
      </c>
      <c r="E381" s="2">
        <v>235902</v>
      </c>
      <c r="F381" s="2">
        <v>0</v>
      </c>
      <c r="G381" s="2">
        <v>0</v>
      </c>
      <c r="H381" s="2">
        <v>0</v>
      </c>
      <c r="I381" s="2">
        <v>0</v>
      </c>
      <c r="J381" s="2">
        <v>53960</v>
      </c>
      <c r="K381" s="9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 t="s">
        <v>14</v>
      </c>
      <c r="U381" s="2">
        <f t="shared" si="41"/>
        <v>357430.8</v>
      </c>
      <c r="V381" s="8">
        <f t="shared" si="37"/>
        <v>8.6078119348900906</v>
      </c>
      <c r="X381" s="2">
        <v>2843384.1900000004</v>
      </c>
      <c r="Y381" s="2">
        <v>4152400.2</v>
      </c>
      <c r="Z381" s="2">
        <v>1309016.0099999998</v>
      </c>
      <c r="AA381" s="9">
        <v>112677.63633840204</v>
      </c>
      <c r="AC381" s="112">
        <v>162.11874103666278</v>
      </c>
      <c r="AD381" s="8">
        <f t="shared" si="38"/>
        <v>142.07445402098818</v>
      </c>
      <c r="AE381" s="114">
        <f t="shared" si="39"/>
        <v>-20.044287015674598</v>
      </c>
      <c r="AF381" s="2">
        <v>0</v>
      </c>
      <c r="AG381" s="2">
        <v>1</v>
      </c>
      <c r="AH381" s="115">
        <f t="shared" si="40"/>
        <v>142.07445402098818</v>
      </c>
      <c r="AI381" s="8"/>
      <c r="AJ381" s="8"/>
      <c r="AK381" s="107">
        <v>162.11874103666278</v>
      </c>
      <c r="AL381" s="108">
        <v>160.22358703487899</v>
      </c>
      <c r="AM381" s="108">
        <v>160.22358703487899</v>
      </c>
      <c r="AN381" s="108">
        <v>162.11874103666278</v>
      </c>
      <c r="AO381" s="108">
        <v>142.02712059036458</v>
      </c>
      <c r="AP381" s="108">
        <v>142.07445402098818</v>
      </c>
      <c r="AQ381" s="108">
        <v>142.07445402098818</v>
      </c>
      <c r="AR381" s="108"/>
      <c r="AS381" s="108"/>
      <c r="AT381" s="109">
        <f t="shared" si="42"/>
        <v>0</v>
      </c>
      <c r="AU381" s="108"/>
      <c r="AV381" s="93">
        <v>18.203758563693579</v>
      </c>
      <c r="AW381" s="94">
        <v>1.1920774142262345</v>
      </c>
      <c r="AX381" s="110">
        <f t="shared" si="43"/>
        <v>-17.011681149467346</v>
      </c>
    </row>
    <row r="382" spans="1:68" s="2" customFormat="1" ht="10" x14ac:dyDescent="0.2">
      <c r="A382" s="6">
        <v>665</v>
      </c>
      <c r="B382" s="5" t="s">
        <v>72</v>
      </c>
      <c r="C382" s="6">
        <v>1</v>
      </c>
      <c r="D382" s="13">
        <v>1325521</v>
      </c>
      <c r="E382" s="7">
        <v>445</v>
      </c>
      <c r="F382" s="7">
        <v>43548</v>
      </c>
      <c r="G382" s="7">
        <v>17940.79</v>
      </c>
      <c r="H382" s="7">
        <v>0</v>
      </c>
      <c r="I382" s="7">
        <v>0</v>
      </c>
      <c r="J382" s="7">
        <v>1712000</v>
      </c>
      <c r="K382" s="12">
        <v>713000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>
        <v>0</v>
      </c>
      <c r="S382" s="7">
        <v>0</v>
      </c>
      <c r="T382" s="7" t="s">
        <v>4</v>
      </c>
      <c r="U382" s="2">
        <f t="shared" si="41"/>
        <v>3812454.79</v>
      </c>
      <c r="V382" s="11">
        <f t="shared" si="37"/>
        <v>10.044541622017876</v>
      </c>
      <c r="W382" s="7"/>
      <c r="X382" s="7">
        <v>33397815.079999998</v>
      </c>
      <c r="Y382" s="7">
        <v>37955488</v>
      </c>
      <c r="Z382" s="2">
        <v>4557672.9200000018</v>
      </c>
      <c r="AA382" s="12">
        <v>457797.35344483767</v>
      </c>
      <c r="AB382" s="7"/>
      <c r="AC382" s="112">
        <v>120.21377429104983</v>
      </c>
      <c r="AD382" s="8">
        <f t="shared" si="38"/>
        <v>112.27587959492098</v>
      </c>
      <c r="AE382" s="114">
        <f t="shared" si="39"/>
        <v>-7.9378946961288506</v>
      </c>
      <c r="AF382" s="7">
        <v>15.860000000000001</v>
      </c>
      <c r="AG382" s="2">
        <v>1</v>
      </c>
      <c r="AH382" s="115">
        <f t="shared" si="40"/>
        <v>112.27587959492098</v>
      </c>
      <c r="AI382" s="11"/>
      <c r="AJ382" s="11"/>
      <c r="AK382" s="107">
        <v>120.21377429104983</v>
      </c>
      <c r="AL382" s="108">
        <v>119.88006592284673</v>
      </c>
      <c r="AM382" s="108">
        <v>119.88006592284673</v>
      </c>
      <c r="AN382" s="108">
        <v>120.21377429104983</v>
      </c>
      <c r="AO382" s="108">
        <v>112.28764962095912</v>
      </c>
      <c r="AP382" s="108">
        <v>112.27595056368887</v>
      </c>
      <c r="AQ382" s="108">
        <v>112.27587959492098</v>
      </c>
      <c r="AR382" s="108"/>
      <c r="AS382" s="108"/>
      <c r="AT382" s="109">
        <f t="shared" si="42"/>
        <v>-7.0968767886370188E-5</v>
      </c>
      <c r="AU382" s="108"/>
      <c r="AV382" s="93">
        <v>11.152741356953868</v>
      </c>
      <c r="AW382" s="94">
        <v>3.0093018406051497</v>
      </c>
      <c r="AX382" s="110">
        <f t="shared" si="43"/>
        <v>-8.1434395163487174</v>
      </c>
    </row>
    <row r="383" spans="1:68" s="7" customFormat="1" ht="10" x14ac:dyDescent="0.2">
      <c r="A383" s="6">
        <v>670</v>
      </c>
      <c r="B383" s="5" t="s">
        <v>71</v>
      </c>
      <c r="C383" s="6">
        <v>1</v>
      </c>
      <c r="D383" s="10">
        <v>155250</v>
      </c>
      <c r="E383" s="2">
        <v>34853</v>
      </c>
      <c r="F383" s="2">
        <v>123190</v>
      </c>
      <c r="G383" s="2">
        <v>43985.83</v>
      </c>
      <c r="H383" s="2">
        <v>0</v>
      </c>
      <c r="I383" s="2">
        <v>0</v>
      </c>
      <c r="J383" s="2">
        <v>718148</v>
      </c>
      <c r="K383" s="9">
        <v>132000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 t="s">
        <v>4</v>
      </c>
      <c r="U383" s="2">
        <f t="shared" si="41"/>
        <v>1207426.83</v>
      </c>
      <c r="V383" s="8">
        <f t="shared" si="37"/>
        <v>9.7483925077105784</v>
      </c>
      <c r="W383" s="2"/>
      <c r="X383" s="2">
        <v>6777309.0700000012</v>
      </c>
      <c r="Y383" s="2">
        <v>12385907</v>
      </c>
      <c r="Z383" s="2">
        <v>5608597.9299999988</v>
      </c>
      <c r="AA383" s="9">
        <v>546748.1403957305</v>
      </c>
      <c r="AB383" s="2"/>
      <c r="AC383" s="112">
        <v>175.95679755402233</v>
      </c>
      <c r="AD383" s="8">
        <f t="shared" si="38"/>
        <v>174.68819464071257</v>
      </c>
      <c r="AE383" s="114">
        <f t="shared" si="39"/>
        <v>-1.2686029133097634</v>
      </c>
      <c r="AF383" s="2">
        <v>26.37</v>
      </c>
      <c r="AG383" s="2">
        <v>1</v>
      </c>
      <c r="AH383" s="115">
        <f t="shared" si="40"/>
        <v>174.68819464071257</v>
      </c>
      <c r="AI383" s="8"/>
      <c r="AJ383" s="8"/>
      <c r="AK383" s="107">
        <v>175.95679755402233</v>
      </c>
      <c r="AL383" s="108">
        <v>176.7272422352946</v>
      </c>
      <c r="AM383" s="108">
        <v>176.7272422352946</v>
      </c>
      <c r="AN383" s="108">
        <v>175.95679755402233</v>
      </c>
      <c r="AO383" s="108">
        <v>174.71610373927501</v>
      </c>
      <c r="AP383" s="108">
        <v>174.58503052950428</v>
      </c>
      <c r="AQ383" s="108">
        <v>174.68819464071257</v>
      </c>
      <c r="AR383" s="108"/>
      <c r="AS383" s="108"/>
      <c r="AT383" s="109">
        <f t="shared" si="42"/>
        <v>0.10316411120828661</v>
      </c>
      <c r="AU383" s="108"/>
      <c r="AV383" s="93">
        <v>2.0431702032812251</v>
      </c>
      <c r="AW383" s="94">
        <v>1.588491840018436</v>
      </c>
      <c r="AX383" s="110">
        <f t="shared" si="43"/>
        <v>-0.4546783632627891</v>
      </c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</row>
    <row r="384" spans="1:68" s="2" customFormat="1" ht="10.5" x14ac:dyDescent="0.25">
      <c r="A384" s="6">
        <v>672</v>
      </c>
      <c r="B384" s="5" t="s">
        <v>70</v>
      </c>
      <c r="C384" s="14">
        <v>1</v>
      </c>
      <c r="D384" s="13">
        <v>450502</v>
      </c>
      <c r="E384" s="7">
        <v>0</v>
      </c>
      <c r="F384" s="7">
        <v>102153</v>
      </c>
      <c r="G384" s="7">
        <v>0</v>
      </c>
      <c r="H384" s="7">
        <v>0</v>
      </c>
      <c r="I384" s="7">
        <v>0</v>
      </c>
      <c r="J384" s="7">
        <v>211425</v>
      </c>
      <c r="K384" s="12">
        <v>0</v>
      </c>
      <c r="L384" s="7">
        <v>0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>
        <v>0</v>
      </c>
      <c r="S384" s="7">
        <v>0</v>
      </c>
      <c r="T384" s="7" t="s">
        <v>14</v>
      </c>
      <c r="U384" s="2">
        <f t="shared" si="41"/>
        <v>493778.8</v>
      </c>
      <c r="V384" s="11">
        <f t="shared" si="37"/>
        <v>3.569164110836426</v>
      </c>
      <c r="W384" s="7"/>
      <c r="X384" s="7">
        <v>10224749.509999998</v>
      </c>
      <c r="Y384" s="7">
        <v>13834578.199999999</v>
      </c>
      <c r="Z384" s="2">
        <v>3609828.6900000013</v>
      </c>
      <c r="AA384" s="9">
        <v>128840.71006615675</v>
      </c>
      <c r="AC384" s="112">
        <v>140.26441848568311</v>
      </c>
      <c r="AD384" s="8">
        <f t="shared" si="38"/>
        <v>134.04472624516984</v>
      </c>
      <c r="AE384" s="114">
        <f t="shared" si="39"/>
        <v>-6.2196922405132682</v>
      </c>
      <c r="AF384" s="2">
        <v>11.76</v>
      </c>
      <c r="AG384" s="2">
        <v>1</v>
      </c>
      <c r="AH384" s="115">
        <f t="shared" si="40"/>
        <v>134.04472624516984</v>
      </c>
      <c r="AI384" s="8"/>
      <c r="AJ384" s="8"/>
      <c r="AK384" s="107">
        <v>140.26441848568311</v>
      </c>
      <c r="AL384" s="108">
        <v>140.67075401011476</v>
      </c>
      <c r="AM384" s="108">
        <v>140.67075401011476</v>
      </c>
      <c r="AN384" s="108">
        <v>140.26441848568311</v>
      </c>
      <c r="AO384" s="108">
        <v>132.99074224308765</v>
      </c>
      <c r="AP384" s="108">
        <v>134.03418519035856</v>
      </c>
      <c r="AQ384" s="108">
        <v>134.04472624516984</v>
      </c>
      <c r="AR384" s="108"/>
      <c r="AS384" s="108"/>
      <c r="AT384" s="109">
        <f t="shared" si="42"/>
        <v>1.0541054811284312E-2</v>
      </c>
      <c r="AU384" s="108"/>
      <c r="AV384" s="93">
        <v>6.5851098010827211</v>
      </c>
      <c r="AW384" s="94">
        <v>1.6617727421978128</v>
      </c>
      <c r="AX384" s="110">
        <f t="shared" si="43"/>
        <v>-4.9233370588849086</v>
      </c>
    </row>
    <row r="385" spans="1:68" s="2" customFormat="1" ht="10" x14ac:dyDescent="0.2">
      <c r="A385" s="6">
        <v>673</v>
      </c>
      <c r="B385" s="5" t="s">
        <v>69</v>
      </c>
      <c r="C385" s="6">
        <v>1</v>
      </c>
      <c r="D385" s="10">
        <v>1858160</v>
      </c>
      <c r="E385" s="2">
        <v>29406</v>
      </c>
      <c r="F385" s="2">
        <v>21443</v>
      </c>
      <c r="G385" s="2">
        <v>70416.5</v>
      </c>
      <c r="H385" s="2">
        <v>0</v>
      </c>
      <c r="I385" s="2">
        <v>0</v>
      </c>
      <c r="J385" s="2">
        <v>1620285</v>
      </c>
      <c r="K385" s="9">
        <v>180423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 t="s">
        <v>4</v>
      </c>
      <c r="U385" s="2">
        <f t="shared" si="41"/>
        <v>3780133.5</v>
      </c>
      <c r="V385" s="8">
        <f t="shared" si="37"/>
        <v>8.9437370085273624</v>
      </c>
      <c r="X385" s="2">
        <v>26006774.040000003</v>
      </c>
      <c r="Y385" s="2">
        <v>42265705</v>
      </c>
      <c r="Z385" s="2">
        <v>16258930.959999997</v>
      </c>
      <c r="AA385" s="9">
        <v>1454156.025460433</v>
      </c>
      <c r="AC385" s="112">
        <v>164.20707595339545</v>
      </c>
      <c r="AD385" s="8">
        <f t="shared" si="38"/>
        <v>156.92661039684862</v>
      </c>
      <c r="AE385" s="114">
        <f t="shared" si="39"/>
        <v>-7.2804655565468295</v>
      </c>
      <c r="AF385" s="2">
        <v>42.61</v>
      </c>
      <c r="AG385" s="2">
        <v>1</v>
      </c>
      <c r="AH385" s="115">
        <f t="shared" si="40"/>
        <v>156.92661039684862</v>
      </c>
      <c r="AI385" s="8"/>
      <c r="AJ385" s="8"/>
      <c r="AK385" s="107">
        <v>164.20707595339545</v>
      </c>
      <c r="AL385" s="108">
        <v>164.64150412638782</v>
      </c>
      <c r="AM385" s="108">
        <v>164.64150412638782</v>
      </c>
      <c r="AN385" s="108">
        <v>164.20707595339545</v>
      </c>
      <c r="AO385" s="108">
        <v>157.3454536362843</v>
      </c>
      <c r="AP385" s="108">
        <v>156.93447704438441</v>
      </c>
      <c r="AQ385" s="108">
        <v>156.92661039684862</v>
      </c>
      <c r="AR385" s="108"/>
      <c r="AS385" s="108"/>
      <c r="AT385" s="109">
        <f t="shared" si="42"/>
        <v>-7.8666475357920262E-3</v>
      </c>
      <c r="AU385" s="108"/>
      <c r="AV385" s="93">
        <v>8.4634455809098306</v>
      </c>
      <c r="AW385" s="94">
        <v>3.2283276322065069</v>
      </c>
      <c r="AX385" s="110">
        <f t="shared" si="43"/>
        <v>-5.2351179487033237</v>
      </c>
    </row>
    <row r="386" spans="1:68" s="2" customFormat="1" ht="10" x14ac:dyDescent="0.2">
      <c r="A386" s="6">
        <v>674</v>
      </c>
      <c r="B386" s="5" t="s">
        <v>68</v>
      </c>
      <c r="C386" s="6">
        <v>1</v>
      </c>
      <c r="D386" s="10">
        <v>1346534</v>
      </c>
      <c r="E386" s="2">
        <v>4303</v>
      </c>
      <c r="F386" s="2">
        <v>480804</v>
      </c>
      <c r="G386" s="2">
        <v>105900.27</v>
      </c>
      <c r="H386" s="2">
        <v>0</v>
      </c>
      <c r="I386" s="2">
        <v>100767</v>
      </c>
      <c r="J386" s="2">
        <v>368468</v>
      </c>
      <c r="K386" s="9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 t="s">
        <v>4</v>
      </c>
      <c r="U386" s="2">
        <f t="shared" si="41"/>
        <v>2406776.27</v>
      </c>
      <c r="V386" s="8">
        <f t="shared" si="37"/>
        <v>11.968342705345528</v>
      </c>
      <c r="X386" s="2">
        <v>14265559.650000002</v>
      </c>
      <c r="Y386" s="2">
        <v>20109520</v>
      </c>
      <c r="Z386" s="2">
        <v>5843960.3499999978</v>
      </c>
      <c r="AA386" s="9">
        <v>699425.20225250965</v>
      </c>
      <c r="AC386" s="112">
        <v>154.28550822983613</v>
      </c>
      <c r="AD386" s="8">
        <f t="shared" si="38"/>
        <v>136.06262406780155</v>
      </c>
      <c r="AE386" s="114">
        <f t="shared" si="39"/>
        <v>-18.222884162034575</v>
      </c>
      <c r="AF386" s="2">
        <v>58.29</v>
      </c>
      <c r="AG386" s="2">
        <v>1</v>
      </c>
      <c r="AH386" s="115">
        <f t="shared" si="40"/>
        <v>136.06262406780155</v>
      </c>
      <c r="AI386" s="8"/>
      <c r="AJ386" s="8"/>
      <c r="AK386" s="107">
        <v>154.28550822983613</v>
      </c>
      <c r="AL386" s="108">
        <v>152.1717517724372</v>
      </c>
      <c r="AM386" s="108">
        <v>152.1717517724372</v>
      </c>
      <c r="AN386" s="108">
        <v>154.28550822983613</v>
      </c>
      <c r="AO386" s="108">
        <v>139.55807230288008</v>
      </c>
      <c r="AP386" s="108">
        <v>136.23268654387502</v>
      </c>
      <c r="AQ386" s="108">
        <v>136.06262406780155</v>
      </c>
      <c r="AR386" s="108"/>
      <c r="AS386" s="108"/>
      <c r="AT386" s="109">
        <f t="shared" si="42"/>
        <v>-0.17006247607346836</v>
      </c>
      <c r="AU386" s="108"/>
      <c r="AV386" s="93">
        <v>15.461772818231415</v>
      </c>
      <c r="AW386" s="94">
        <v>1.90031990562999</v>
      </c>
      <c r="AX386" s="110">
        <f t="shared" si="43"/>
        <v>-13.561452912601425</v>
      </c>
    </row>
    <row r="387" spans="1:68" s="2" customFormat="1" ht="10" x14ac:dyDescent="0.2">
      <c r="A387" s="6">
        <v>675</v>
      </c>
      <c r="B387" s="5" t="s">
        <v>67</v>
      </c>
      <c r="C387" s="6">
        <v>1</v>
      </c>
      <c r="D387" s="10">
        <v>3101639</v>
      </c>
      <c r="E387" s="2">
        <v>17457</v>
      </c>
      <c r="F387" s="2">
        <v>17709</v>
      </c>
      <c r="G387" s="2">
        <v>0</v>
      </c>
      <c r="H387" s="2">
        <v>0</v>
      </c>
      <c r="I387" s="2">
        <v>249009.16</v>
      </c>
      <c r="J387" s="2">
        <v>2103226.52</v>
      </c>
      <c r="K387" s="9">
        <v>690026.84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 t="s">
        <v>4</v>
      </c>
      <c r="U387" s="2">
        <f t="shared" si="41"/>
        <v>6179067.5199999996</v>
      </c>
      <c r="V387" s="8">
        <f t="shared" si="37"/>
        <v>15.872238166430478</v>
      </c>
      <c r="X387" s="2">
        <v>19041996.94004</v>
      </c>
      <c r="Y387" s="2">
        <v>38930032.773000002</v>
      </c>
      <c r="Z387" s="2">
        <v>19888035.832960002</v>
      </c>
      <c r="AA387" s="9">
        <v>3156676.4140324472</v>
      </c>
      <c r="AC387" s="112">
        <v>184.46263279977589</v>
      </c>
      <c r="AD387" s="8">
        <f t="shared" si="38"/>
        <v>187.86557140835467</v>
      </c>
      <c r="AE387" s="114">
        <f t="shared" si="39"/>
        <v>3.4029386085787792</v>
      </c>
      <c r="AF387" s="2">
        <v>0</v>
      </c>
      <c r="AG387" s="2">
        <v>1</v>
      </c>
      <c r="AH387" s="115">
        <f t="shared" si="40"/>
        <v>187.86557140835467</v>
      </c>
      <c r="AI387" s="8"/>
      <c r="AJ387" s="8"/>
      <c r="AK387" s="107">
        <v>184.46263279977589</v>
      </c>
      <c r="AL387" s="108">
        <v>184.43885613707661</v>
      </c>
      <c r="AM387" s="108">
        <v>184.43885613707661</v>
      </c>
      <c r="AN387" s="108">
        <v>184.46263279977589</v>
      </c>
      <c r="AO387" s="108">
        <v>187.83903827688604</v>
      </c>
      <c r="AP387" s="108">
        <v>187.86557140835467</v>
      </c>
      <c r="AQ387" s="108">
        <v>187.86557140835467</v>
      </c>
      <c r="AR387" s="108"/>
      <c r="AS387" s="108"/>
      <c r="AT387" s="109">
        <f t="shared" si="42"/>
        <v>0</v>
      </c>
      <c r="AU387" s="108"/>
      <c r="AV387" s="93">
        <v>6.7611175497428357</v>
      </c>
      <c r="AW387" s="94">
        <v>10.658926988473974</v>
      </c>
      <c r="AX387" s="110">
        <f t="shared" si="43"/>
        <v>3.8978094387311382</v>
      </c>
    </row>
    <row r="388" spans="1:68" s="2" customFormat="1" ht="10" x14ac:dyDescent="0.2">
      <c r="A388" s="6">
        <v>680</v>
      </c>
      <c r="B388" s="5" t="s">
        <v>66</v>
      </c>
      <c r="C388" s="6">
        <v>1</v>
      </c>
      <c r="D388" s="10">
        <v>1906338</v>
      </c>
      <c r="E388" s="2">
        <v>49648</v>
      </c>
      <c r="F388" s="2">
        <v>0</v>
      </c>
      <c r="G388" s="2">
        <v>0</v>
      </c>
      <c r="H388" s="2">
        <v>0</v>
      </c>
      <c r="I388" s="2">
        <v>125850</v>
      </c>
      <c r="J388" s="2">
        <v>1406960</v>
      </c>
      <c r="K388" s="9">
        <v>422548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 t="s">
        <v>4</v>
      </c>
      <c r="U388" s="2">
        <f t="shared" si="41"/>
        <v>3911344</v>
      </c>
      <c r="V388" s="8">
        <f t="shared" si="37"/>
        <v>8.4836076996446668</v>
      </c>
      <c r="X388" s="2">
        <v>34362938.020000003</v>
      </c>
      <c r="Y388" s="2">
        <v>46104725</v>
      </c>
      <c r="Z388" s="2">
        <v>11741786.979999997</v>
      </c>
      <c r="AA388" s="9">
        <v>996127.14431115473</v>
      </c>
      <c r="AC388" s="112">
        <v>137.70328503039019</v>
      </c>
      <c r="AD388" s="8">
        <f t="shared" si="38"/>
        <v>131.27107417134886</v>
      </c>
      <c r="AE388" s="114">
        <f t="shared" si="39"/>
        <v>-6.4322108590413336</v>
      </c>
      <c r="AF388" s="2">
        <v>20.8</v>
      </c>
      <c r="AG388" s="2">
        <v>1</v>
      </c>
      <c r="AH388" s="115">
        <f t="shared" si="40"/>
        <v>131.27107417134886</v>
      </c>
      <c r="AI388" s="8"/>
      <c r="AJ388" s="8"/>
      <c r="AK388" s="107">
        <v>137.70328503039019</v>
      </c>
      <c r="AL388" s="108">
        <v>137.4692239565008</v>
      </c>
      <c r="AM388" s="108">
        <v>137.4692239565008</v>
      </c>
      <c r="AN388" s="108">
        <v>137.70328503039019</v>
      </c>
      <c r="AO388" s="108">
        <v>129.51079399523761</v>
      </c>
      <c r="AP388" s="108">
        <v>131.26016981636275</v>
      </c>
      <c r="AQ388" s="108">
        <v>131.27107417134886</v>
      </c>
      <c r="AR388" s="108"/>
      <c r="AS388" s="108"/>
      <c r="AT388" s="109">
        <f t="shared" si="42"/>
        <v>1.0904354986109865E-2</v>
      </c>
      <c r="AU388" s="108"/>
      <c r="AV388" s="93">
        <v>8.6285867471622169</v>
      </c>
      <c r="AW388" s="94">
        <v>2.9811639914174481</v>
      </c>
      <c r="AX388" s="110">
        <f t="shared" si="43"/>
        <v>-5.6474227557447687</v>
      </c>
    </row>
    <row r="389" spans="1:68" s="2" customFormat="1" ht="10" x14ac:dyDescent="0.2">
      <c r="A389" s="6">
        <v>683</v>
      </c>
      <c r="B389" s="5" t="s">
        <v>65</v>
      </c>
      <c r="C389" s="6">
        <v>1</v>
      </c>
      <c r="D389" s="10">
        <v>286395</v>
      </c>
      <c r="E389" s="2">
        <v>46000</v>
      </c>
      <c r="F389" s="2">
        <v>43646.2</v>
      </c>
      <c r="G389" s="2">
        <v>32331.81</v>
      </c>
      <c r="H389" s="2">
        <v>0</v>
      </c>
      <c r="I389" s="2">
        <v>0</v>
      </c>
      <c r="J389" s="2">
        <v>692867</v>
      </c>
      <c r="K389" s="9">
        <v>70642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 t="s">
        <v>4</v>
      </c>
      <c r="U389" s="2">
        <f t="shared" si="41"/>
        <v>1171882.01</v>
      </c>
      <c r="V389" s="8">
        <f t="shared" si="37"/>
        <v>8.1204774018729982</v>
      </c>
      <c r="X389" s="2">
        <v>7612495.6600761265</v>
      </c>
      <c r="Y389" s="2">
        <v>14431196</v>
      </c>
      <c r="Z389" s="2">
        <v>6818700.3399238735</v>
      </c>
      <c r="AA389" s="9">
        <v>553711.02020495548</v>
      </c>
      <c r="AC389" s="112">
        <v>181.094894021291</v>
      </c>
      <c r="AD389" s="8">
        <f t="shared" si="38"/>
        <v>182.29875719438201</v>
      </c>
      <c r="AE389" s="114">
        <f t="shared" si="39"/>
        <v>1.2038631730910083</v>
      </c>
      <c r="AF389" s="2">
        <v>18.66</v>
      </c>
      <c r="AG389" s="2">
        <v>1</v>
      </c>
      <c r="AH389" s="115">
        <f t="shared" si="40"/>
        <v>182.29875719438201</v>
      </c>
      <c r="AI389" s="8"/>
      <c r="AJ389" s="8"/>
      <c r="AK389" s="107">
        <v>181.094894021291</v>
      </c>
      <c r="AL389" s="108">
        <v>187.43698157339128</v>
      </c>
      <c r="AM389" s="108">
        <v>187.43698157339128</v>
      </c>
      <c r="AN389" s="108">
        <v>181.094894021291</v>
      </c>
      <c r="AO389" s="108">
        <v>183.26215977409791</v>
      </c>
      <c r="AP389" s="108">
        <v>182.32609237086552</v>
      </c>
      <c r="AQ389" s="108">
        <v>182.29875719438201</v>
      </c>
      <c r="AR389" s="108"/>
      <c r="AS389" s="108"/>
      <c r="AT389" s="109">
        <f t="shared" si="42"/>
        <v>-2.7335176483518353E-2</v>
      </c>
      <c r="AU389" s="108"/>
      <c r="AV389" s="93">
        <v>3.0779372623177417</v>
      </c>
      <c r="AW389" s="94">
        <v>4.1972829631721442</v>
      </c>
      <c r="AX389" s="110">
        <f t="shared" si="43"/>
        <v>1.1193457008544025</v>
      </c>
    </row>
    <row r="390" spans="1:68" s="2" customFormat="1" ht="10" x14ac:dyDescent="0.2">
      <c r="A390" s="6">
        <v>685</v>
      </c>
      <c r="B390" s="5" t="s">
        <v>64</v>
      </c>
      <c r="C390" s="6">
        <v>1</v>
      </c>
      <c r="D390" s="10">
        <v>111721</v>
      </c>
      <c r="E390" s="2">
        <v>10000</v>
      </c>
      <c r="F390" s="2">
        <v>39978.339999999997</v>
      </c>
      <c r="G390" s="2">
        <v>0</v>
      </c>
      <c r="H390" s="2">
        <v>0</v>
      </c>
      <c r="I390" s="2">
        <v>0</v>
      </c>
      <c r="J390" s="2">
        <v>0</v>
      </c>
      <c r="K390" s="9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 t="s">
        <v>4</v>
      </c>
      <c r="U390" s="2">
        <f t="shared" si="41"/>
        <v>161699.34</v>
      </c>
      <c r="V390" s="8">
        <f t="shared" si="37"/>
        <v>6.9430336534165082</v>
      </c>
      <c r="X390" s="2">
        <v>1180054.7600000002</v>
      </c>
      <c r="Y390" s="2">
        <v>2328943.6299999994</v>
      </c>
      <c r="Z390" s="2">
        <v>1148888.8699999992</v>
      </c>
      <c r="AA390" s="9">
        <v>79767.74088445658</v>
      </c>
      <c r="AC390" s="112">
        <v>157.52059298451454</v>
      </c>
      <c r="AD390" s="8">
        <f t="shared" si="38"/>
        <v>190.59928109739096</v>
      </c>
      <c r="AE390" s="114">
        <f t="shared" si="39"/>
        <v>33.078688112876421</v>
      </c>
      <c r="AF390" s="2">
        <v>2</v>
      </c>
      <c r="AG390" s="2">
        <v>1</v>
      </c>
      <c r="AH390" s="115">
        <f t="shared" si="40"/>
        <v>190.59928109739096</v>
      </c>
      <c r="AI390" s="8"/>
      <c r="AJ390" s="8"/>
      <c r="AK390" s="107">
        <v>157.52059298451454</v>
      </c>
      <c r="AL390" s="108">
        <v>164.84236186109976</v>
      </c>
      <c r="AM390" s="108">
        <v>164.84236186109976</v>
      </c>
      <c r="AN390" s="108">
        <v>157.52059298451454</v>
      </c>
      <c r="AO390" s="108">
        <v>179.79368110456986</v>
      </c>
      <c r="AP390" s="108">
        <v>190.33177402086443</v>
      </c>
      <c r="AQ390" s="108">
        <v>190.59928109739096</v>
      </c>
      <c r="AR390" s="108"/>
      <c r="AS390" s="108"/>
      <c r="AT390" s="109">
        <f t="shared" si="42"/>
        <v>0.2675070765265275</v>
      </c>
      <c r="AU390" s="108"/>
      <c r="AV390" s="93">
        <v>5.8861173716114763</v>
      </c>
      <c r="AW390" s="94">
        <v>29.1630412185302</v>
      </c>
      <c r="AX390" s="110">
        <f t="shared" si="43"/>
        <v>23.276923846918724</v>
      </c>
    </row>
    <row r="391" spans="1:68" s="2" customFormat="1" ht="10" x14ac:dyDescent="0.2">
      <c r="A391" s="6">
        <v>690</v>
      </c>
      <c r="B391" s="5" t="s">
        <v>63</v>
      </c>
      <c r="C391" s="6">
        <v>1</v>
      </c>
      <c r="D391" s="10">
        <v>1378128</v>
      </c>
      <c r="E391" s="2">
        <v>0</v>
      </c>
      <c r="F391" s="2">
        <v>0</v>
      </c>
      <c r="G391" s="2">
        <v>44445.170000000006</v>
      </c>
      <c r="H391" s="2">
        <v>0</v>
      </c>
      <c r="I391" s="2">
        <v>0</v>
      </c>
      <c r="J391" s="2">
        <v>2330577</v>
      </c>
      <c r="K391" s="9">
        <v>1590342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 t="s">
        <v>4</v>
      </c>
      <c r="U391" s="2">
        <f t="shared" si="41"/>
        <v>5343492.17</v>
      </c>
      <c r="V391" s="8">
        <f t="shared" si="37"/>
        <v>14.287631117984775</v>
      </c>
      <c r="X391" s="2">
        <v>24040989.472959593</v>
      </c>
      <c r="Y391" s="2">
        <v>37399427</v>
      </c>
      <c r="Z391" s="2">
        <v>13358437.527040407</v>
      </c>
      <c r="AA391" s="9">
        <v>1908604.2769899811</v>
      </c>
      <c r="AC391" s="112">
        <v>140.85518870506377</v>
      </c>
      <c r="AD391" s="8">
        <f t="shared" si="38"/>
        <v>147.62629783989868</v>
      </c>
      <c r="AE391" s="114">
        <f t="shared" si="39"/>
        <v>6.7711091348349157</v>
      </c>
      <c r="AF391" s="2">
        <v>28.58</v>
      </c>
      <c r="AG391" s="2">
        <v>1</v>
      </c>
      <c r="AH391" s="115">
        <f t="shared" si="40"/>
        <v>147.62629783989868</v>
      </c>
      <c r="AI391" s="8"/>
      <c r="AJ391" s="8"/>
      <c r="AK391" s="107">
        <v>140.85518870506377</v>
      </c>
      <c r="AL391" s="108">
        <v>140.70681848637608</v>
      </c>
      <c r="AM391" s="108">
        <v>140.70681848637608</v>
      </c>
      <c r="AN391" s="108">
        <v>140.85518870506377</v>
      </c>
      <c r="AO391" s="108">
        <v>140.85518870506377</v>
      </c>
      <c r="AP391" s="108">
        <v>147.54504780179141</v>
      </c>
      <c r="AQ391" s="108">
        <v>147.62629783989868</v>
      </c>
      <c r="AR391" s="108"/>
      <c r="AS391" s="108"/>
      <c r="AT391" s="109">
        <f t="shared" si="42"/>
        <v>8.1250038107270939E-2</v>
      </c>
      <c r="AU391" s="108"/>
      <c r="AV391" s="93">
        <v>4.0344882712887316</v>
      </c>
      <c r="AW391" s="94">
        <v>11.781350021351621</v>
      </c>
      <c r="AX391" s="110">
        <f t="shared" si="43"/>
        <v>7.7468617500628891</v>
      </c>
    </row>
    <row r="392" spans="1:68" s="2" customFormat="1" ht="10" x14ac:dyDescent="0.2">
      <c r="A392" s="6">
        <v>695</v>
      </c>
      <c r="B392" s="5" t="s">
        <v>62</v>
      </c>
      <c r="C392" s="6">
        <v>1</v>
      </c>
      <c r="D392" s="10">
        <v>1242109</v>
      </c>
      <c r="E392" s="2">
        <v>18757</v>
      </c>
      <c r="F392" s="2">
        <v>0</v>
      </c>
      <c r="G392" s="2">
        <v>4290.09</v>
      </c>
      <c r="H392" s="2">
        <v>0</v>
      </c>
      <c r="I392" s="2">
        <v>140000</v>
      </c>
      <c r="J392" s="2">
        <v>2954550</v>
      </c>
      <c r="K392" s="9">
        <v>575000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 t="s">
        <v>4</v>
      </c>
      <c r="U392" s="2">
        <f t="shared" si="41"/>
        <v>4934706.09</v>
      </c>
      <c r="V392" s="8">
        <f t="shared" si="37"/>
        <v>14.591482720733492</v>
      </c>
      <c r="X392" s="2">
        <v>19460408.700000003</v>
      </c>
      <c r="Y392" s="2">
        <v>33819086</v>
      </c>
      <c r="Z392" s="2">
        <v>14358677.299999997</v>
      </c>
      <c r="AA392" s="9">
        <v>2095143.917155382</v>
      </c>
      <c r="AC392" s="112">
        <v>164.44002901498845</v>
      </c>
      <c r="AD392" s="8">
        <f t="shared" si="38"/>
        <v>163.01786140208151</v>
      </c>
      <c r="AE392" s="114">
        <f t="shared" si="39"/>
        <v>-1.4221676129069465</v>
      </c>
      <c r="AF392" s="2">
        <v>2</v>
      </c>
      <c r="AG392" s="2">
        <v>1</v>
      </c>
      <c r="AH392" s="115">
        <f t="shared" si="40"/>
        <v>163.01786140208151</v>
      </c>
      <c r="AI392" s="8"/>
      <c r="AJ392" s="8"/>
      <c r="AK392" s="107">
        <v>164.44002901498845</v>
      </c>
      <c r="AL392" s="108">
        <v>164.75333203401249</v>
      </c>
      <c r="AM392" s="108">
        <v>164.75333203401249</v>
      </c>
      <c r="AN392" s="108">
        <v>164.44002901498845</v>
      </c>
      <c r="AO392" s="108">
        <v>163.11106388049043</v>
      </c>
      <c r="AP392" s="108">
        <v>163.01796496007375</v>
      </c>
      <c r="AQ392" s="108">
        <v>163.01786140208151</v>
      </c>
      <c r="AR392" s="108"/>
      <c r="AS392" s="108"/>
      <c r="AT392" s="109">
        <f t="shared" si="42"/>
        <v>-1.035579922472607E-4</v>
      </c>
      <c r="AU392" s="108"/>
      <c r="AV392" s="93">
        <v>4.6934015198586083</v>
      </c>
      <c r="AW392" s="94">
        <v>2.9706162156204332</v>
      </c>
      <c r="AX392" s="110">
        <f t="shared" si="43"/>
        <v>-1.7227853042381751</v>
      </c>
    </row>
    <row r="393" spans="1:68" s="2" customFormat="1" ht="10" x14ac:dyDescent="0.2">
      <c r="A393" s="6">
        <v>698</v>
      </c>
      <c r="B393" s="5" t="s">
        <v>61</v>
      </c>
      <c r="C393" s="6">
        <v>1</v>
      </c>
      <c r="D393" s="10">
        <v>1719358</v>
      </c>
      <c r="E393" s="2">
        <v>205400</v>
      </c>
      <c r="F393" s="2">
        <v>23847</v>
      </c>
      <c r="G393" s="2">
        <v>0</v>
      </c>
      <c r="H393" s="2">
        <v>0</v>
      </c>
      <c r="I393" s="2">
        <v>0</v>
      </c>
      <c r="J393" s="2">
        <v>497340</v>
      </c>
      <c r="K393" s="9">
        <v>445394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7" t="s">
        <v>4</v>
      </c>
      <c r="U393" s="2">
        <f t="shared" si="41"/>
        <v>2891339</v>
      </c>
      <c r="V393" s="8">
        <f t="shared" si="37"/>
        <v>10.370400025835803</v>
      </c>
      <c r="X393" s="2">
        <v>14799834.747719998</v>
      </c>
      <c r="Y393" s="2">
        <v>27880689.199999999</v>
      </c>
      <c r="Z393" s="2">
        <v>13080854.452280002</v>
      </c>
      <c r="AA393" s="9">
        <v>1356536.9334987891</v>
      </c>
      <c r="AC393" s="112">
        <v>184.58917070668809</v>
      </c>
      <c r="AD393" s="8">
        <f t="shared" si="38"/>
        <v>179.21924615129512</v>
      </c>
      <c r="AE393" s="114">
        <f t="shared" si="39"/>
        <v>-5.36992455539297</v>
      </c>
      <c r="AF393" s="2">
        <v>0</v>
      </c>
      <c r="AG393" s="2">
        <v>1</v>
      </c>
      <c r="AH393" s="115">
        <f t="shared" si="40"/>
        <v>179.21924615129512</v>
      </c>
      <c r="AI393" s="8"/>
      <c r="AJ393" s="8"/>
      <c r="AK393" s="107">
        <v>184.58917070668809</v>
      </c>
      <c r="AL393" s="108">
        <v>171.99813893592116</v>
      </c>
      <c r="AM393" s="108">
        <v>171.99813893592116</v>
      </c>
      <c r="AN393" s="108">
        <v>184.58917070668809</v>
      </c>
      <c r="AO393" s="108">
        <v>179.07097610397869</v>
      </c>
      <c r="AP393" s="108">
        <v>179.07097738082976</v>
      </c>
      <c r="AQ393" s="108">
        <v>179.21924615129512</v>
      </c>
      <c r="AR393" s="108"/>
      <c r="AS393" s="108"/>
      <c r="AT393" s="109">
        <f t="shared" si="42"/>
        <v>0.14826877046536424</v>
      </c>
      <c r="AU393" s="108"/>
      <c r="AV393" s="93">
        <v>5.8993865029870181</v>
      </c>
      <c r="AW393" s="94">
        <v>2.8525623361070904</v>
      </c>
      <c r="AX393" s="110">
        <f t="shared" si="43"/>
        <v>-3.0468241668799276</v>
      </c>
    </row>
    <row r="394" spans="1:68" s="2" customFormat="1" ht="10" x14ac:dyDescent="0.2">
      <c r="A394" s="6">
        <v>700</v>
      </c>
      <c r="B394" s="5" t="s">
        <v>60</v>
      </c>
      <c r="C394" s="6">
        <v>1</v>
      </c>
      <c r="D394" s="10">
        <v>603638</v>
      </c>
      <c r="E394" s="2">
        <v>0</v>
      </c>
      <c r="F394" s="2">
        <v>0</v>
      </c>
      <c r="G394" s="2">
        <v>65569</v>
      </c>
      <c r="H394" s="2">
        <v>0</v>
      </c>
      <c r="I394" s="2">
        <v>0</v>
      </c>
      <c r="J394" s="2">
        <v>1281685</v>
      </c>
      <c r="K394" s="9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 t="s">
        <v>14</v>
      </c>
      <c r="U394" s="2">
        <f t="shared" si="41"/>
        <v>1588709.2</v>
      </c>
      <c r="V394" s="8">
        <f t="shared" ref="V394:V448" si="44">IF(AND(C394=1,U394&gt;0),U394/Y394*100,0)</f>
        <v>6.8309881877623049</v>
      </c>
      <c r="X394" s="2">
        <v>11706772.639999997</v>
      </c>
      <c r="Y394" s="2">
        <v>23257384.675999995</v>
      </c>
      <c r="Z394" s="2">
        <v>11550612.035999998</v>
      </c>
      <c r="AA394" s="9">
        <v>789020.9437934109</v>
      </c>
      <c r="AC394" s="112">
        <v>186.48234149706383</v>
      </c>
      <c r="AD394" s="8">
        <f t="shared" ref="AD394:AD448" si="45">IFERROR(IF(C394=1,(Y394-AA394)/X394*100,0),"")</f>
        <v>191.92619881790571</v>
      </c>
      <c r="AE394" s="114">
        <f t="shared" ref="AE394:AE448" si="46">AD394-AC394</f>
        <v>5.4438573208418859</v>
      </c>
      <c r="AF394" s="2">
        <v>36.230000000000004</v>
      </c>
      <c r="AG394" s="2">
        <v>1</v>
      </c>
      <c r="AH394" s="115">
        <f t="shared" ref="AH394:AH448" si="47">IF(AG394=1,AD394,AC394)</f>
        <v>191.92619881790571</v>
      </c>
      <c r="AI394" s="8"/>
      <c r="AJ394" s="8"/>
      <c r="AK394" s="107">
        <v>186.48234149706383</v>
      </c>
      <c r="AL394" s="108">
        <v>196.29927073916861</v>
      </c>
      <c r="AM394" s="108">
        <v>196.29927073916861</v>
      </c>
      <c r="AN394" s="108">
        <v>186.48234149706383</v>
      </c>
      <c r="AO394" s="108">
        <v>186.48234149706383</v>
      </c>
      <c r="AP394" s="108">
        <v>191.70158909293855</v>
      </c>
      <c r="AQ394" s="108">
        <v>191.92619881790571</v>
      </c>
      <c r="AR394" s="108"/>
      <c r="AS394" s="108"/>
      <c r="AT394" s="109">
        <f t="shared" si="42"/>
        <v>0.22460972496716636</v>
      </c>
      <c r="AU394" s="108"/>
      <c r="AV394" s="93">
        <v>2.9077267274728209</v>
      </c>
      <c r="AW394" s="94">
        <v>5.6835429512974729</v>
      </c>
      <c r="AX394" s="110">
        <f t="shared" si="43"/>
        <v>2.775816223824652</v>
      </c>
    </row>
    <row r="395" spans="1:68" s="2" customFormat="1" ht="10" x14ac:dyDescent="0.2">
      <c r="A395" s="6">
        <v>705</v>
      </c>
      <c r="B395" s="5" t="s">
        <v>59</v>
      </c>
      <c r="C395" s="6">
        <v>1</v>
      </c>
      <c r="D395" s="10">
        <v>1348293</v>
      </c>
      <c r="E395" s="2">
        <v>64105</v>
      </c>
      <c r="F395" s="2">
        <v>0</v>
      </c>
      <c r="G395" s="2">
        <v>2716</v>
      </c>
      <c r="H395" s="2">
        <v>0</v>
      </c>
      <c r="I395" s="2">
        <v>0</v>
      </c>
      <c r="J395" s="2">
        <v>2124031</v>
      </c>
      <c r="K395" s="9">
        <v>716359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 t="s">
        <v>4</v>
      </c>
      <c r="U395" s="2">
        <f t="shared" ref="U395:U448" si="48">IF(OR(T395="X",T395="X16",T395="X17"),SUM(D395:S395),
IF(T395="x18",SUM(D395:S395)-D395*0.6-L395*0.6,SUM(D395:S395)-D395-L395))</f>
        <v>4255504</v>
      </c>
      <c r="V395" s="8">
        <f t="shared" si="44"/>
        <v>11.811489416729467</v>
      </c>
      <c r="X395" s="2">
        <v>20626908.302099995</v>
      </c>
      <c r="Y395" s="2">
        <v>36028513</v>
      </c>
      <c r="Z395" s="2">
        <v>15401604.697900005</v>
      </c>
      <c r="AA395" s="9">
        <v>1819158.9088989676</v>
      </c>
      <c r="AC395" s="112">
        <v>166.32142079691937</v>
      </c>
      <c r="AD395" s="8">
        <f t="shared" si="45"/>
        <v>165.8481900926385</v>
      </c>
      <c r="AE395" s="114">
        <f t="shared" si="46"/>
        <v>-0.47323070428086567</v>
      </c>
      <c r="AF395" s="2">
        <v>3</v>
      </c>
      <c r="AG395" s="2">
        <v>1</v>
      </c>
      <c r="AH395" s="115">
        <f t="shared" si="47"/>
        <v>165.8481900926385</v>
      </c>
      <c r="AI395" s="8"/>
      <c r="AJ395" s="8"/>
      <c r="AK395" s="107">
        <v>166.32142079691937</v>
      </c>
      <c r="AL395" s="108">
        <v>166.35708984859247</v>
      </c>
      <c r="AM395" s="108">
        <v>166.35708984859247</v>
      </c>
      <c r="AN395" s="108">
        <v>166.32142079691937</v>
      </c>
      <c r="AO395" s="108">
        <v>165.7191187154138</v>
      </c>
      <c r="AP395" s="108">
        <v>165.84798216350293</v>
      </c>
      <c r="AQ395" s="108">
        <v>165.8481900926385</v>
      </c>
      <c r="AR395" s="108"/>
      <c r="AS395" s="108"/>
      <c r="AT395" s="109">
        <f t="shared" ref="AT395:AT448" si="49">AQ395-AP395</f>
        <v>2.0792913556988424E-4</v>
      </c>
      <c r="AU395" s="108"/>
      <c r="AV395" s="93">
        <v>3.4332068812872443</v>
      </c>
      <c r="AW395" s="94">
        <v>3.1965333426060449</v>
      </c>
      <c r="AX395" s="110">
        <f t="shared" ref="AX395:AX448" si="50">IFERROR(AW395-AV395,"")</f>
        <v>-0.23667353868119934</v>
      </c>
    </row>
    <row r="396" spans="1:68" s="2" customFormat="1" ht="10" x14ac:dyDescent="0.2">
      <c r="A396" s="6">
        <v>710</v>
      </c>
      <c r="B396" s="5" t="s">
        <v>58</v>
      </c>
      <c r="C396" s="6">
        <v>1</v>
      </c>
      <c r="D396" s="10">
        <v>890000</v>
      </c>
      <c r="E396" s="2">
        <v>178000</v>
      </c>
      <c r="F396" s="2">
        <v>40607</v>
      </c>
      <c r="G396" s="2">
        <v>25046.000000000004</v>
      </c>
      <c r="H396" s="2">
        <v>0</v>
      </c>
      <c r="I396" s="2">
        <v>0</v>
      </c>
      <c r="J396" s="2">
        <v>1284732</v>
      </c>
      <c r="K396" s="9">
        <v>246905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 t="s">
        <v>14</v>
      </c>
      <c r="U396" s="2">
        <f t="shared" si="48"/>
        <v>2131290</v>
      </c>
      <c r="V396" s="8">
        <f t="shared" si="44"/>
        <v>5.9718129554288772</v>
      </c>
      <c r="X396" s="2">
        <v>23959502.060000002</v>
      </c>
      <c r="Y396" s="2">
        <v>35689162</v>
      </c>
      <c r="Z396" s="2">
        <v>11729659.939999998</v>
      </c>
      <c r="AA396" s="9">
        <v>700473.35192467098</v>
      </c>
      <c r="AC396" s="112">
        <v>148.32960650390979</v>
      </c>
      <c r="AD396" s="8">
        <f t="shared" si="45"/>
        <v>146.03262021245581</v>
      </c>
      <c r="AE396" s="114">
        <f t="shared" si="46"/>
        <v>-2.296986291453976</v>
      </c>
      <c r="AF396" s="2">
        <v>18.079999999999998</v>
      </c>
      <c r="AG396" s="2">
        <v>1</v>
      </c>
      <c r="AH396" s="115">
        <f t="shared" si="47"/>
        <v>146.03262021245581</v>
      </c>
      <c r="AI396" s="8"/>
      <c r="AJ396" s="8"/>
      <c r="AK396" s="107">
        <v>148.32960650390979</v>
      </c>
      <c r="AL396" s="108">
        <v>148.35185189710768</v>
      </c>
      <c r="AM396" s="108">
        <v>148.35185189710768</v>
      </c>
      <c r="AN396" s="108">
        <v>148.32960650390979</v>
      </c>
      <c r="AO396" s="108">
        <v>146.24478723803773</v>
      </c>
      <c r="AP396" s="108">
        <v>146.03425481667233</v>
      </c>
      <c r="AQ396" s="108">
        <v>146.03262021245581</v>
      </c>
      <c r="AR396" s="108"/>
      <c r="AS396" s="108"/>
      <c r="AT396" s="109">
        <f t="shared" si="49"/>
        <v>-1.6346042165196195E-3</v>
      </c>
      <c r="AU396" s="108"/>
      <c r="AV396" s="93">
        <v>5.8779148456018149</v>
      </c>
      <c r="AW396" s="94">
        <v>3.5906778528531405</v>
      </c>
      <c r="AX396" s="110">
        <f t="shared" si="50"/>
        <v>-2.2872369927486744</v>
      </c>
    </row>
    <row r="397" spans="1:68" s="2" customFormat="1" ht="10" x14ac:dyDescent="0.2">
      <c r="A397" s="6">
        <v>712</v>
      </c>
      <c r="B397" s="5" t="s">
        <v>57</v>
      </c>
      <c r="C397" s="6">
        <v>1</v>
      </c>
      <c r="D397" s="13">
        <v>0</v>
      </c>
      <c r="E397" s="7">
        <v>29717</v>
      </c>
      <c r="F397" s="7">
        <v>141328</v>
      </c>
      <c r="G397" s="7">
        <v>80162</v>
      </c>
      <c r="H397" s="7">
        <v>0</v>
      </c>
      <c r="I397" s="7">
        <v>0</v>
      </c>
      <c r="J397" s="7">
        <v>794073</v>
      </c>
      <c r="K397" s="12">
        <v>198536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">
        <v>0</v>
      </c>
      <c r="T397" s="7" t="s">
        <v>4</v>
      </c>
      <c r="U397" s="2">
        <f t="shared" si="48"/>
        <v>1243816</v>
      </c>
      <c r="V397" s="11">
        <f t="shared" si="44"/>
        <v>3.2254703387353776</v>
      </c>
      <c r="W397" s="7"/>
      <c r="X397" s="7">
        <v>22033322.210000001</v>
      </c>
      <c r="Y397" s="7">
        <v>38562314</v>
      </c>
      <c r="Z397" s="2">
        <v>16528991.789999999</v>
      </c>
      <c r="AA397" s="12">
        <v>533137.72747845575</v>
      </c>
      <c r="AB397" s="7"/>
      <c r="AC397" s="116">
        <v>173.01133135215804</v>
      </c>
      <c r="AD397" s="11">
        <f t="shared" si="45"/>
        <v>172.59846658649457</v>
      </c>
      <c r="AE397" s="117">
        <f t="shared" si="46"/>
        <v>-0.41286476566347119</v>
      </c>
      <c r="AF397" s="7">
        <v>44.57</v>
      </c>
      <c r="AG397" s="2">
        <v>1</v>
      </c>
      <c r="AH397" s="118">
        <f t="shared" si="47"/>
        <v>172.59846658649457</v>
      </c>
      <c r="AI397" s="11"/>
      <c r="AJ397" s="11"/>
      <c r="AK397" s="107">
        <v>173.01133135215804</v>
      </c>
      <c r="AL397" s="108">
        <v>175.17730702950939</v>
      </c>
      <c r="AM397" s="108">
        <v>175.17730702950939</v>
      </c>
      <c r="AN397" s="108">
        <v>173.01133135215804</v>
      </c>
      <c r="AO397" s="108">
        <v>174.97864818882721</v>
      </c>
      <c r="AP397" s="108">
        <v>172.65476397331588</v>
      </c>
      <c r="AQ397" s="108">
        <v>172.59846658649457</v>
      </c>
      <c r="AR397" s="108"/>
      <c r="AS397" s="108"/>
      <c r="AT397" s="109">
        <f t="shared" si="49"/>
        <v>-5.6297386821313466E-2</v>
      </c>
      <c r="AU397" s="108"/>
      <c r="AV397" s="93">
        <v>6.0877102411432151</v>
      </c>
      <c r="AW397" s="94">
        <v>4.2865461073912456</v>
      </c>
      <c r="AX397" s="110">
        <f t="shared" si="50"/>
        <v>-1.8011641337519695</v>
      </c>
    </row>
    <row r="398" spans="1:68" s="7" customFormat="1" ht="10" x14ac:dyDescent="0.2">
      <c r="A398" s="6">
        <v>715</v>
      </c>
      <c r="B398" s="5" t="s">
        <v>56</v>
      </c>
      <c r="C398" s="6">
        <v>1</v>
      </c>
      <c r="D398" s="10">
        <v>700000</v>
      </c>
      <c r="E398" s="2">
        <v>0</v>
      </c>
      <c r="F398" s="2">
        <v>49232</v>
      </c>
      <c r="G398" s="2">
        <v>13589.100000000002</v>
      </c>
      <c r="H398" s="2">
        <v>0</v>
      </c>
      <c r="I398" s="2">
        <v>0</v>
      </c>
      <c r="J398" s="2">
        <v>0</v>
      </c>
      <c r="K398" s="9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 t="s">
        <v>4</v>
      </c>
      <c r="U398" s="2">
        <f t="shared" si="48"/>
        <v>762821.1</v>
      </c>
      <c r="V398" s="8">
        <f t="shared" si="44"/>
        <v>3.7374591820776253</v>
      </c>
      <c r="W398" s="2"/>
      <c r="X398" s="2">
        <v>12823121.489999998</v>
      </c>
      <c r="Y398" s="2">
        <v>20410152</v>
      </c>
      <c r="Z398" s="2">
        <v>7587030.5100000016</v>
      </c>
      <c r="AA398" s="9">
        <v>283562.1684430259</v>
      </c>
      <c r="AB398" s="2"/>
      <c r="AC398" s="112">
        <v>180.92294708391768</v>
      </c>
      <c r="AD398" s="8">
        <f t="shared" si="45"/>
        <v>156.95546398162509</v>
      </c>
      <c r="AE398" s="114">
        <f t="shared" si="46"/>
        <v>-23.96748310229259</v>
      </c>
      <c r="AF398" s="2">
        <v>9.5599999999999987</v>
      </c>
      <c r="AG398" s="2">
        <v>1</v>
      </c>
      <c r="AH398" s="115">
        <f t="shared" si="47"/>
        <v>156.95546398162509</v>
      </c>
      <c r="AI398" s="8"/>
      <c r="AJ398" s="8"/>
      <c r="AK398" s="107">
        <v>180.92294708391768</v>
      </c>
      <c r="AL398" s="108">
        <v>181.07307473916129</v>
      </c>
      <c r="AM398" s="108">
        <v>181.07307473916129</v>
      </c>
      <c r="AN398" s="108">
        <v>180.92294708391768</v>
      </c>
      <c r="AO398" s="108">
        <v>156.53795960018471</v>
      </c>
      <c r="AP398" s="108">
        <v>156.95196094756923</v>
      </c>
      <c r="AQ398" s="108">
        <v>156.95546398162509</v>
      </c>
      <c r="AR398" s="108"/>
      <c r="AS398" s="108"/>
      <c r="AT398" s="109">
        <f t="shared" si="49"/>
        <v>3.5030340558535045E-3</v>
      </c>
      <c r="AU398" s="108"/>
      <c r="AV398" s="93">
        <v>11.317612899876327</v>
      </c>
      <c r="AW398" s="94">
        <v>-3.5466311344925714</v>
      </c>
      <c r="AX398" s="110">
        <f t="shared" si="50"/>
        <v>-14.864244034368898</v>
      </c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</row>
    <row r="399" spans="1:68" s="2" customFormat="1" ht="10" x14ac:dyDescent="0.2">
      <c r="A399" s="6">
        <v>717</v>
      </c>
      <c r="B399" s="5" t="s">
        <v>55</v>
      </c>
      <c r="C399" s="6">
        <v>1</v>
      </c>
      <c r="D399" s="10">
        <v>1214673</v>
      </c>
      <c r="E399" s="2">
        <v>0</v>
      </c>
      <c r="F399" s="2">
        <v>200081</v>
      </c>
      <c r="G399" s="2">
        <v>45757</v>
      </c>
      <c r="H399" s="2">
        <v>0</v>
      </c>
      <c r="I399" s="2">
        <v>0</v>
      </c>
      <c r="J399" s="2">
        <v>505256.25</v>
      </c>
      <c r="K399" s="9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 t="s">
        <v>14</v>
      </c>
      <c r="U399" s="2">
        <f t="shared" si="48"/>
        <v>1236963.4500000002</v>
      </c>
      <c r="V399" s="8">
        <f t="shared" si="44"/>
        <v>6.7818386349605895</v>
      </c>
      <c r="X399" s="2">
        <v>10916936.219890831</v>
      </c>
      <c r="Y399" s="2">
        <v>18239352.432000004</v>
      </c>
      <c r="Z399" s="2">
        <v>7322416.2121091727</v>
      </c>
      <c r="AA399" s="9">
        <v>496594.45168543764</v>
      </c>
      <c r="AC399" s="112">
        <v>141.35629211622097</v>
      </c>
      <c r="AD399" s="8">
        <f t="shared" si="45"/>
        <v>162.52506768324781</v>
      </c>
      <c r="AE399" s="114">
        <f t="shared" si="46"/>
        <v>21.168775567026842</v>
      </c>
      <c r="AF399" s="2">
        <v>26.68</v>
      </c>
      <c r="AG399" s="2">
        <v>1</v>
      </c>
      <c r="AH399" s="115">
        <f t="shared" si="47"/>
        <v>162.52506768324781</v>
      </c>
      <c r="AI399" s="8"/>
      <c r="AJ399" s="8"/>
      <c r="AK399" s="107">
        <v>141.35629211622097</v>
      </c>
      <c r="AL399" s="108">
        <v>141.35629211622097</v>
      </c>
      <c r="AM399" s="108">
        <v>141.35629211622097</v>
      </c>
      <c r="AN399" s="108">
        <v>141.35629211622097</v>
      </c>
      <c r="AO399" s="108">
        <v>163.38272886259207</v>
      </c>
      <c r="AP399" s="108">
        <v>162.55238177553818</v>
      </c>
      <c r="AQ399" s="108">
        <v>162.52506768324781</v>
      </c>
      <c r="AR399" s="108"/>
      <c r="AS399" s="108"/>
      <c r="AT399" s="109">
        <f t="shared" si="49"/>
        <v>-2.7314092290367853E-2</v>
      </c>
      <c r="AU399" s="108"/>
      <c r="AV399" s="93">
        <v>12.836310057561246</v>
      </c>
      <c r="AW399" s="94">
        <v>16.915721599387162</v>
      </c>
      <c r="AX399" s="110">
        <f t="shared" si="50"/>
        <v>4.079411541825916</v>
      </c>
    </row>
    <row r="400" spans="1:68" s="2" customFormat="1" ht="10" x14ac:dyDescent="0.2">
      <c r="A400" s="6">
        <v>720</v>
      </c>
      <c r="B400" s="5" t="s">
        <v>54</v>
      </c>
      <c r="C400" s="6">
        <v>1</v>
      </c>
      <c r="D400" s="10">
        <v>837906</v>
      </c>
      <c r="E400" s="2">
        <v>0</v>
      </c>
      <c r="F400" s="2">
        <v>71900</v>
      </c>
      <c r="G400" s="2">
        <v>15381.520000000002</v>
      </c>
      <c r="H400" s="2">
        <v>0</v>
      </c>
      <c r="I400" s="2">
        <v>0</v>
      </c>
      <c r="J400" s="2">
        <v>627546</v>
      </c>
      <c r="K400" s="9">
        <v>328189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 t="s">
        <v>4</v>
      </c>
      <c r="U400" s="2">
        <f t="shared" si="48"/>
        <v>1880922.52</v>
      </c>
      <c r="V400" s="8">
        <f t="shared" si="44"/>
        <v>9.9508685122399676</v>
      </c>
      <c r="X400" s="2">
        <v>16984442.759999998</v>
      </c>
      <c r="Y400" s="2">
        <v>18902094</v>
      </c>
      <c r="Z400" s="2">
        <v>1917651.2400000021</v>
      </c>
      <c r="AA400" s="9">
        <v>190822.9534157395</v>
      </c>
      <c r="AC400" s="112">
        <v>121.99277670136782</v>
      </c>
      <c r="AD400" s="8">
        <f t="shared" si="45"/>
        <v>110.16711770286105</v>
      </c>
      <c r="AE400" s="114">
        <f t="shared" si="46"/>
        <v>-11.825658998506768</v>
      </c>
      <c r="AF400" s="2">
        <v>8.4499999999999993</v>
      </c>
      <c r="AG400" s="2">
        <v>1</v>
      </c>
      <c r="AH400" s="115">
        <f t="shared" si="47"/>
        <v>110.16711770286105</v>
      </c>
      <c r="AI400" s="8"/>
      <c r="AJ400" s="8"/>
      <c r="AK400" s="107">
        <v>121.99277670136782</v>
      </c>
      <c r="AL400" s="108">
        <v>121.72753011277004</v>
      </c>
      <c r="AM400" s="108">
        <v>121.72753011277004</v>
      </c>
      <c r="AN400" s="108">
        <v>121.99277670136782</v>
      </c>
      <c r="AO400" s="108">
        <v>110.61041306807657</v>
      </c>
      <c r="AP400" s="108">
        <v>110.16957318334599</v>
      </c>
      <c r="AQ400" s="108">
        <v>110.16711770286105</v>
      </c>
      <c r="AR400" s="108"/>
      <c r="AS400" s="108"/>
      <c r="AT400" s="109">
        <f t="shared" si="49"/>
        <v>-2.4554804849401535E-3</v>
      </c>
      <c r="AU400" s="108"/>
      <c r="AV400" s="93">
        <v>16.122721164251701</v>
      </c>
      <c r="AW400" s="94">
        <v>3.7876613240990524</v>
      </c>
      <c r="AX400" s="110">
        <f t="shared" si="50"/>
        <v>-12.335059840152649</v>
      </c>
    </row>
    <row r="401" spans="1:68" s="2" customFormat="1" ht="10" x14ac:dyDescent="0.2">
      <c r="A401" s="6">
        <v>725</v>
      </c>
      <c r="B401" s="5" t="s">
        <v>53</v>
      </c>
      <c r="C401" s="6">
        <v>1</v>
      </c>
      <c r="D401" s="10">
        <v>937115</v>
      </c>
      <c r="E401" s="2">
        <v>0</v>
      </c>
      <c r="F401" s="2">
        <v>158455</v>
      </c>
      <c r="G401" s="2">
        <v>37823.310000000005</v>
      </c>
      <c r="H401" s="2">
        <v>0</v>
      </c>
      <c r="I401" s="2">
        <v>0</v>
      </c>
      <c r="J401" s="2">
        <v>1116277.3</v>
      </c>
      <c r="K401" s="9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 t="s">
        <v>4</v>
      </c>
      <c r="U401" s="2">
        <f t="shared" si="48"/>
        <v>2249670.6100000003</v>
      </c>
      <c r="V401" s="8">
        <f t="shared" si="44"/>
        <v>4.6416390229108861</v>
      </c>
      <c r="X401" s="2">
        <v>37188533.335978121</v>
      </c>
      <c r="Y401" s="2">
        <v>48467159.960000001</v>
      </c>
      <c r="Z401" s="2">
        <v>11278626.62402188</v>
      </c>
      <c r="AA401" s="9">
        <v>523513.13462901633</v>
      </c>
      <c r="AC401" s="112">
        <v>132.48651316458057</v>
      </c>
      <c r="AD401" s="8">
        <f t="shared" si="45"/>
        <v>128.92050996533334</v>
      </c>
      <c r="AE401" s="114">
        <f t="shared" si="46"/>
        <v>-3.5660031992472341</v>
      </c>
      <c r="AF401" s="2">
        <v>38.369999999999997</v>
      </c>
      <c r="AG401" s="2">
        <v>1</v>
      </c>
      <c r="AH401" s="115">
        <f t="shared" si="47"/>
        <v>128.92050996533334</v>
      </c>
      <c r="AI401" s="8"/>
      <c r="AJ401" s="8"/>
      <c r="AK401" s="107">
        <v>132.48651316458057</v>
      </c>
      <c r="AL401" s="108">
        <v>132.64692164179573</v>
      </c>
      <c r="AM401" s="108">
        <v>132.64692164179573</v>
      </c>
      <c r="AN401" s="108">
        <v>132.48651316458057</v>
      </c>
      <c r="AO401" s="108">
        <v>128.80015464510913</v>
      </c>
      <c r="AP401" s="108">
        <v>128.91920557005341</v>
      </c>
      <c r="AQ401" s="108">
        <v>128.92050996533334</v>
      </c>
      <c r="AR401" s="108"/>
      <c r="AS401" s="108"/>
      <c r="AT401" s="109">
        <f t="shared" si="49"/>
        <v>1.304395279930759E-3</v>
      </c>
      <c r="AU401" s="108"/>
      <c r="AV401" s="93">
        <v>6.946400531053869</v>
      </c>
      <c r="AW401" s="94">
        <v>3.7299096667957983</v>
      </c>
      <c r="AX401" s="110">
        <f t="shared" si="50"/>
        <v>-3.2164908642580707</v>
      </c>
    </row>
    <row r="402" spans="1:68" s="2" customFormat="1" ht="10" x14ac:dyDescent="0.2">
      <c r="A402" s="6">
        <v>728</v>
      </c>
      <c r="B402" s="5" t="s">
        <v>52</v>
      </c>
      <c r="C402" s="6">
        <v>1</v>
      </c>
      <c r="D402" s="10">
        <v>68415</v>
      </c>
      <c r="E402" s="2">
        <v>0</v>
      </c>
      <c r="F402" s="2">
        <v>7267</v>
      </c>
      <c r="G402" s="2">
        <v>0</v>
      </c>
      <c r="H402" s="2">
        <v>0</v>
      </c>
      <c r="I402" s="2">
        <v>0</v>
      </c>
      <c r="J402" s="2">
        <v>0</v>
      </c>
      <c r="K402" s="9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 t="s">
        <v>14</v>
      </c>
      <c r="U402" s="2">
        <f t="shared" si="48"/>
        <v>34633</v>
      </c>
      <c r="V402" s="8">
        <f t="shared" si="44"/>
        <v>1.1157801069419482</v>
      </c>
      <c r="X402" s="2">
        <v>1400561.7699999998</v>
      </c>
      <c r="Y402" s="2">
        <v>3103927</v>
      </c>
      <c r="Z402" s="2">
        <v>1703365.2300000002</v>
      </c>
      <c r="AA402" s="9">
        <v>19005.810384905966</v>
      </c>
      <c r="AC402" s="112">
        <v>217.64478713587803</v>
      </c>
      <c r="AD402" s="8">
        <f t="shared" si="45"/>
        <v>220.26312981648033</v>
      </c>
      <c r="AE402" s="114">
        <f t="shared" si="46"/>
        <v>2.6183426806022965</v>
      </c>
      <c r="AF402" s="2">
        <v>0.39</v>
      </c>
      <c r="AG402" s="2">
        <v>1</v>
      </c>
      <c r="AH402" s="115">
        <f t="shared" si="47"/>
        <v>220.26312981648033</v>
      </c>
      <c r="AI402" s="8"/>
      <c r="AJ402" s="8"/>
      <c r="AK402" s="107">
        <v>217.64478713587803</v>
      </c>
      <c r="AL402" s="108">
        <v>218.70053194897361</v>
      </c>
      <c r="AM402" s="108">
        <v>218.70053194897361</v>
      </c>
      <c r="AN402" s="108">
        <v>217.64478713587803</v>
      </c>
      <c r="AO402" s="108">
        <v>218.21527294479225</v>
      </c>
      <c r="AP402" s="108">
        <v>220.24430410602767</v>
      </c>
      <c r="AQ402" s="108">
        <v>220.26312981648033</v>
      </c>
      <c r="AR402" s="108"/>
      <c r="AS402" s="108"/>
      <c r="AT402" s="109">
        <f t="shared" si="49"/>
        <v>1.8825710452659905E-2</v>
      </c>
      <c r="AU402" s="108"/>
      <c r="AV402" s="93">
        <v>3.0672240504328743</v>
      </c>
      <c r="AW402" s="94">
        <v>4.1457649180140281</v>
      </c>
      <c r="AX402" s="110">
        <f t="shared" si="50"/>
        <v>1.0785408675811539</v>
      </c>
    </row>
    <row r="403" spans="1:68" s="2" customFormat="1" ht="10" x14ac:dyDescent="0.2">
      <c r="A403" s="6">
        <v>730</v>
      </c>
      <c r="B403" s="5" t="s">
        <v>51</v>
      </c>
      <c r="C403" s="6">
        <v>1</v>
      </c>
      <c r="D403" s="10">
        <v>731376</v>
      </c>
      <c r="E403" s="2">
        <v>0</v>
      </c>
      <c r="F403" s="2">
        <v>0</v>
      </c>
      <c r="G403" s="2">
        <v>7681.380000000001</v>
      </c>
      <c r="H403" s="2">
        <v>0</v>
      </c>
      <c r="I403" s="2">
        <v>0</v>
      </c>
      <c r="J403" s="2">
        <v>485237</v>
      </c>
      <c r="K403" s="9">
        <v>285213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 t="s">
        <v>4</v>
      </c>
      <c r="U403" s="2">
        <f t="shared" si="48"/>
        <v>1509507.38</v>
      </c>
      <c r="V403" s="8">
        <f t="shared" si="44"/>
        <v>6.2346306161532024</v>
      </c>
      <c r="X403" s="2">
        <v>16339014.660000002</v>
      </c>
      <c r="Y403" s="2">
        <v>24211657</v>
      </c>
      <c r="Z403" s="2">
        <v>7872642.339999998</v>
      </c>
      <c r="AA403" s="9">
        <v>490830.16962987982</v>
      </c>
      <c r="AC403" s="112">
        <v>137.04717081900276</v>
      </c>
      <c r="AD403" s="8">
        <f t="shared" si="45"/>
        <v>145.17905347402461</v>
      </c>
      <c r="AE403" s="114">
        <f t="shared" si="46"/>
        <v>8.1318826550218546</v>
      </c>
      <c r="AF403" s="2">
        <v>6</v>
      </c>
      <c r="AG403" s="2">
        <v>1</v>
      </c>
      <c r="AH403" s="115">
        <f t="shared" si="47"/>
        <v>145.17905347402461</v>
      </c>
      <c r="AI403" s="8"/>
      <c r="AJ403" s="8"/>
      <c r="AK403" s="107">
        <v>137.04717081900276</v>
      </c>
      <c r="AL403" s="108">
        <v>137.06934726011082</v>
      </c>
      <c r="AM403" s="108">
        <v>137.06934726011082</v>
      </c>
      <c r="AN403" s="108">
        <v>137.04717081900276</v>
      </c>
      <c r="AO403" s="108">
        <v>144.67856415285357</v>
      </c>
      <c r="AP403" s="108">
        <v>145.17650901441147</v>
      </c>
      <c r="AQ403" s="108">
        <v>145.17905347402461</v>
      </c>
      <c r="AR403" s="108"/>
      <c r="AS403" s="108"/>
      <c r="AT403" s="109">
        <f t="shared" si="49"/>
        <v>2.5444596131478647E-3</v>
      </c>
      <c r="AU403" s="108"/>
      <c r="AV403" s="93">
        <v>0.20181740384971808</v>
      </c>
      <c r="AW403" s="94">
        <v>6.2835702592415501</v>
      </c>
      <c r="AX403" s="110">
        <f t="shared" si="50"/>
        <v>6.0817528553918319</v>
      </c>
    </row>
    <row r="404" spans="1:68" s="2" customFormat="1" ht="10" x14ac:dyDescent="0.2">
      <c r="A404" s="6">
        <v>735</v>
      </c>
      <c r="B404" s="5" t="s">
        <v>50</v>
      </c>
      <c r="C404" s="6">
        <v>1</v>
      </c>
      <c r="D404" s="10">
        <v>2322630</v>
      </c>
      <c r="E404" s="2">
        <v>220513</v>
      </c>
      <c r="F404" s="2">
        <v>49360</v>
      </c>
      <c r="G404" s="2">
        <v>70971.25</v>
      </c>
      <c r="H404" s="2">
        <v>0</v>
      </c>
      <c r="I404" s="2">
        <v>0</v>
      </c>
      <c r="J404" s="2">
        <v>2174500</v>
      </c>
      <c r="K404" s="9">
        <v>1082000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 t="s">
        <v>4</v>
      </c>
      <c r="U404" s="2">
        <f t="shared" si="48"/>
        <v>5919974.25</v>
      </c>
      <c r="V404" s="8">
        <f t="shared" si="44"/>
        <v>11.286066309294746</v>
      </c>
      <c r="X404" s="2">
        <v>37611036.840000004</v>
      </c>
      <c r="Y404" s="2">
        <v>52453831.899999999</v>
      </c>
      <c r="Z404" s="2">
        <v>14842795.059999995</v>
      </c>
      <c r="AA404" s="9">
        <v>1675167.6926243245</v>
      </c>
      <c r="AC404" s="112">
        <v>147.14841566192297</v>
      </c>
      <c r="AD404" s="8">
        <f t="shared" si="45"/>
        <v>135.01000895931608</v>
      </c>
      <c r="AE404" s="114">
        <f t="shared" si="46"/>
        <v>-12.138406702606886</v>
      </c>
      <c r="AF404" s="2">
        <v>54.95</v>
      </c>
      <c r="AG404" s="2">
        <v>1</v>
      </c>
      <c r="AH404" s="115">
        <f t="shared" si="47"/>
        <v>135.01000895931608</v>
      </c>
      <c r="AI404" s="8"/>
      <c r="AJ404" s="8"/>
      <c r="AK404" s="107">
        <v>147.14841566192297</v>
      </c>
      <c r="AL404" s="108">
        <v>147.21438493257261</v>
      </c>
      <c r="AM404" s="108">
        <v>147.21438493257261</v>
      </c>
      <c r="AN404" s="108">
        <v>147.14841566192297</v>
      </c>
      <c r="AO404" s="108">
        <v>135.02498149165871</v>
      </c>
      <c r="AP404" s="108">
        <v>135.01026309710102</v>
      </c>
      <c r="AQ404" s="108">
        <v>135.01000895931608</v>
      </c>
      <c r="AR404" s="108"/>
      <c r="AS404" s="108"/>
      <c r="AT404" s="109">
        <f t="shared" si="49"/>
        <v>-2.5413778493543759E-4</v>
      </c>
      <c r="AU404" s="108"/>
      <c r="AV404" s="93">
        <v>12.355831049429158</v>
      </c>
      <c r="AW404" s="94">
        <v>2.3001010500936605</v>
      </c>
      <c r="AX404" s="110">
        <f t="shared" si="50"/>
        <v>-10.055729999335497</v>
      </c>
    </row>
    <row r="405" spans="1:68" s="2" customFormat="1" ht="10" x14ac:dyDescent="0.2">
      <c r="A405" s="6">
        <v>740</v>
      </c>
      <c r="B405" s="5" t="s">
        <v>49</v>
      </c>
      <c r="C405" s="6">
        <v>1</v>
      </c>
      <c r="D405" s="10">
        <v>324728</v>
      </c>
      <c r="E405" s="2">
        <v>1259</v>
      </c>
      <c r="F405" s="2">
        <v>7466</v>
      </c>
      <c r="G405" s="2">
        <v>18859.960000000003</v>
      </c>
      <c r="H405" s="2">
        <v>0</v>
      </c>
      <c r="I405" s="2">
        <v>0</v>
      </c>
      <c r="J405" s="2">
        <v>6400</v>
      </c>
      <c r="K405" s="9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 t="s">
        <v>4</v>
      </c>
      <c r="U405" s="2">
        <f t="shared" si="48"/>
        <v>358712.96</v>
      </c>
      <c r="V405" s="8">
        <f t="shared" si="44"/>
        <v>1.8613552657093722</v>
      </c>
      <c r="X405" s="2">
        <v>12541083.76</v>
      </c>
      <c r="Y405" s="2">
        <v>19271601</v>
      </c>
      <c r="Z405" s="2">
        <v>6730517.2400000002</v>
      </c>
      <c r="AA405" s="9">
        <v>125278.8370562171</v>
      </c>
      <c r="AC405" s="112">
        <v>153.24436985376636</v>
      </c>
      <c r="AD405" s="8">
        <f t="shared" si="45"/>
        <v>152.66880063437026</v>
      </c>
      <c r="AE405" s="114">
        <f t="shared" si="46"/>
        <v>-0.57556921939610106</v>
      </c>
      <c r="AF405" s="2">
        <v>9.91</v>
      </c>
      <c r="AG405" s="2">
        <v>1</v>
      </c>
      <c r="AH405" s="115">
        <f t="shared" si="47"/>
        <v>152.66880063437026</v>
      </c>
      <c r="AI405" s="8"/>
      <c r="AJ405" s="8"/>
      <c r="AK405" s="107">
        <v>153.24436985376636</v>
      </c>
      <c r="AL405" s="108">
        <v>150.12729751607631</v>
      </c>
      <c r="AM405" s="108">
        <v>150.12729751607631</v>
      </c>
      <c r="AN405" s="108">
        <v>153.24436985376636</v>
      </c>
      <c r="AO405" s="108">
        <v>153.21084702468508</v>
      </c>
      <c r="AP405" s="108">
        <v>152.67371601357144</v>
      </c>
      <c r="AQ405" s="108">
        <v>152.66880063437026</v>
      </c>
      <c r="AR405" s="108"/>
      <c r="AS405" s="108"/>
      <c r="AT405" s="109">
        <f t="shared" si="49"/>
        <v>-4.9153792011793485E-3</v>
      </c>
      <c r="AU405" s="108"/>
      <c r="AV405" s="93">
        <v>4.1626614908902466</v>
      </c>
      <c r="AW405" s="94">
        <v>3.7509693566217592</v>
      </c>
      <c r="AX405" s="110">
        <f t="shared" si="50"/>
        <v>-0.41169213426848739</v>
      </c>
    </row>
    <row r="406" spans="1:68" s="2" customFormat="1" ht="10" x14ac:dyDescent="0.2">
      <c r="A406" s="6">
        <v>745</v>
      </c>
      <c r="B406" s="5" t="s">
        <v>48</v>
      </c>
      <c r="C406" s="6">
        <v>1</v>
      </c>
      <c r="D406" s="10">
        <v>2018311</v>
      </c>
      <c r="E406" s="2">
        <v>1326</v>
      </c>
      <c r="F406" s="2">
        <v>134928</v>
      </c>
      <c r="G406" s="2">
        <v>41654.480000000003</v>
      </c>
      <c r="H406" s="2">
        <v>0</v>
      </c>
      <c r="I406" s="2">
        <v>0</v>
      </c>
      <c r="J406" s="2">
        <v>1593858</v>
      </c>
      <c r="K406" s="9">
        <v>957174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 t="s">
        <v>14</v>
      </c>
      <c r="U406" s="2">
        <f t="shared" si="48"/>
        <v>3536264.8800000008</v>
      </c>
      <c r="V406" s="8">
        <f t="shared" si="44"/>
        <v>9.2378011368781134</v>
      </c>
      <c r="X406" s="2">
        <v>25863556.119999997</v>
      </c>
      <c r="Y406" s="2">
        <v>38280374.600000001</v>
      </c>
      <c r="Z406" s="2">
        <v>12416818.480000004</v>
      </c>
      <c r="AA406" s="9">
        <v>1147040.9987095322</v>
      </c>
      <c r="AC406" s="112">
        <v>147.2529915048994</v>
      </c>
      <c r="AD406" s="8">
        <f t="shared" si="45"/>
        <v>143.57396728045327</v>
      </c>
      <c r="AE406" s="114">
        <f t="shared" si="46"/>
        <v>-3.679024224446124</v>
      </c>
      <c r="AF406" s="2">
        <v>41.5</v>
      </c>
      <c r="AG406" s="2">
        <v>1</v>
      </c>
      <c r="AH406" s="115">
        <f t="shared" si="47"/>
        <v>143.57396728045327</v>
      </c>
      <c r="AI406" s="8"/>
      <c r="AJ406" s="8"/>
      <c r="AK406" s="107">
        <v>147.2529915048994</v>
      </c>
      <c r="AL406" s="108">
        <v>147.023396776353</v>
      </c>
      <c r="AM406" s="108">
        <v>147.023396776353</v>
      </c>
      <c r="AN406" s="108">
        <v>147.2529915048994</v>
      </c>
      <c r="AO406" s="108">
        <v>143.54286562363424</v>
      </c>
      <c r="AP406" s="108">
        <v>143.57353589068828</v>
      </c>
      <c r="AQ406" s="108">
        <v>143.57396728045327</v>
      </c>
      <c r="AR406" s="108"/>
      <c r="AS406" s="108"/>
      <c r="AT406" s="109">
        <f t="shared" si="49"/>
        <v>4.313897649979026E-4</v>
      </c>
      <c r="AU406" s="108"/>
      <c r="AV406" s="93">
        <v>5.6474035558797535</v>
      </c>
      <c r="AW406" s="94">
        <v>2.4195222506331082</v>
      </c>
      <c r="AX406" s="110">
        <f t="shared" si="50"/>
        <v>-3.2278813052466453</v>
      </c>
    </row>
    <row r="407" spans="1:68" s="2" customFormat="1" ht="10" x14ac:dyDescent="0.2">
      <c r="A407" s="6">
        <v>750</v>
      </c>
      <c r="B407" s="5" t="s">
        <v>47</v>
      </c>
      <c r="C407" s="6">
        <v>1</v>
      </c>
      <c r="D407" s="10">
        <v>896979</v>
      </c>
      <c r="E407" s="2">
        <v>234824</v>
      </c>
      <c r="F407" s="2">
        <v>133801</v>
      </c>
      <c r="G407" s="2">
        <v>39129.51</v>
      </c>
      <c r="H407" s="2">
        <v>0</v>
      </c>
      <c r="I407" s="2">
        <v>0</v>
      </c>
      <c r="J407" s="2">
        <v>20792</v>
      </c>
      <c r="K407" s="9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 t="s">
        <v>4</v>
      </c>
      <c r="U407" s="2">
        <f t="shared" si="48"/>
        <v>1325525.51</v>
      </c>
      <c r="V407" s="8">
        <f t="shared" si="44"/>
        <v>9.6838501838215816</v>
      </c>
      <c r="X407" s="2">
        <v>8172163.4400000004</v>
      </c>
      <c r="Y407" s="2">
        <v>13688001</v>
      </c>
      <c r="Z407" s="2">
        <v>5515837.5599999996</v>
      </c>
      <c r="AA407" s="9">
        <v>534145.44569335983</v>
      </c>
      <c r="AC407" s="112">
        <v>163.31602890340304</v>
      </c>
      <c r="AD407" s="8">
        <f t="shared" si="45"/>
        <v>160.95928147891567</v>
      </c>
      <c r="AE407" s="114">
        <f t="shared" si="46"/>
        <v>-2.3567474244873665</v>
      </c>
      <c r="AF407" s="2">
        <v>27.03</v>
      </c>
      <c r="AG407" s="2">
        <v>1</v>
      </c>
      <c r="AH407" s="115">
        <f t="shared" si="47"/>
        <v>160.95928147891567</v>
      </c>
      <c r="AI407" s="8"/>
      <c r="AJ407" s="8"/>
      <c r="AK407" s="107">
        <v>163.31602890340304</v>
      </c>
      <c r="AL407" s="108">
        <v>163.31602890340304</v>
      </c>
      <c r="AM407" s="108">
        <v>163.31602890340304</v>
      </c>
      <c r="AN407" s="108">
        <v>163.31602890340304</v>
      </c>
      <c r="AO407" s="108">
        <v>160.33925334121284</v>
      </c>
      <c r="AP407" s="108">
        <v>160.93449395556721</v>
      </c>
      <c r="AQ407" s="108">
        <v>160.95928147891567</v>
      </c>
      <c r="AR407" s="108"/>
      <c r="AS407" s="108"/>
      <c r="AT407" s="109">
        <f t="shared" si="49"/>
        <v>2.4787523348464902E-2</v>
      </c>
      <c r="AU407" s="108"/>
      <c r="AV407" s="93">
        <v>12.146746512936494</v>
      </c>
      <c r="AW407" s="94">
        <v>5.1485067881299056</v>
      </c>
      <c r="AX407" s="110">
        <f t="shared" si="50"/>
        <v>-6.998239724806588</v>
      </c>
    </row>
    <row r="408" spans="1:68" s="2" customFormat="1" ht="10" x14ac:dyDescent="0.2">
      <c r="A408" s="6">
        <v>753</v>
      </c>
      <c r="B408" s="5" t="s">
        <v>46</v>
      </c>
      <c r="C408" s="6">
        <v>1</v>
      </c>
      <c r="D408" s="10">
        <v>1321701</v>
      </c>
      <c r="E408" s="2">
        <v>43172</v>
      </c>
      <c r="F408" s="2">
        <v>68423</v>
      </c>
      <c r="G408" s="2">
        <v>14348.53</v>
      </c>
      <c r="H408" s="2">
        <v>0</v>
      </c>
      <c r="I408" s="2">
        <v>0</v>
      </c>
      <c r="J408" s="2">
        <v>710142</v>
      </c>
      <c r="K408" s="9">
        <v>503833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 t="s">
        <v>4</v>
      </c>
      <c r="U408" s="2">
        <f t="shared" si="48"/>
        <v>2661619.5300000003</v>
      </c>
      <c r="V408" s="8">
        <f t="shared" si="44"/>
        <v>7.9839183239389904</v>
      </c>
      <c r="X408" s="2">
        <v>25601192.900256008</v>
      </c>
      <c r="Y408" s="2">
        <v>33337259</v>
      </c>
      <c r="Z408" s="2">
        <v>7736066.0997439921</v>
      </c>
      <c r="AA408" s="9">
        <v>617641.19888949301</v>
      </c>
      <c r="AC408" s="112">
        <v>140.59861724180999</v>
      </c>
      <c r="AD408" s="8">
        <f t="shared" si="45"/>
        <v>127.80505161844748</v>
      </c>
      <c r="AE408" s="114">
        <f t="shared" si="46"/>
        <v>-12.793565623362511</v>
      </c>
      <c r="AF408" s="2">
        <v>15.46</v>
      </c>
      <c r="AG408" s="2">
        <v>1</v>
      </c>
      <c r="AH408" s="115">
        <f t="shared" si="47"/>
        <v>127.80505161844748</v>
      </c>
      <c r="AI408" s="8"/>
      <c r="AJ408" s="8"/>
      <c r="AK408" s="107">
        <v>140.59861724180999</v>
      </c>
      <c r="AL408" s="108">
        <v>141.51361010173105</v>
      </c>
      <c r="AM408" s="108">
        <v>141.51361010173105</v>
      </c>
      <c r="AN408" s="108">
        <v>140.59861724180999</v>
      </c>
      <c r="AO408" s="108">
        <v>127.52575145076837</v>
      </c>
      <c r="AP408" s="108">
        <v>127.8032439969234</v>
      </c>
      <c r="AQ408" s="108">
        <v>127.80505161844748</v>
      </c>
      <c r="AR408" s="108"/>
      <c r="AS408" s="108"/>
      <c r="AT408" s="109">
        <f t="shared" si="49"/>
        <v>1.80762152407965E-3</v>
      </c>
      <c r="AU408" s="108"/>
      <c r="AV408" s="93">
        <v>13.415499721605892</v>
      </c>
      <c r="AW408" s="94">
        <v>2.9295562558355659</v>
      </c>
      <c r="AX408" s="110">
        <f t="shared" si="50"/>
        <v>-10.485943465770326</v>
      </c>
    </row>
    <row r="409" spans="1:68" s="2" customFormat="1" ht="10" x14ac:dyDescent="0.2">
      <c r="A409" s="6">
        <v>755</v>
      </c>
      <c r="B409" s="5" t="s">
        <v>45</v>
      </c>
      <c r="C409" s="6">
        <v>1</v>
      </c>
      <c r="D409" s="10">
        <v>673503</v>
      </c>
      <c r="E409" s="2">
        <v>167387</v>
      </c>
      <c r="F409" s="2">
        <v>157253</v>
      </c>
      <c r="G409" s="2">
        <v>17500</v>
      </c>
      <c r="H409" s="2">
        <v>0</v>
      </c>
      <c r="I409" s="2">
        <v>50000</v>
      </c>
      <c r="J409" s="2">
        <v>683176</v>
      </c>
      <c r="K409" s="9">
        <v>392429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 t="s">
        <v>4</v>
      </c>
      <c r="U409" s="2">
        <f t="shared" si="48"/>
        <v>2141248</v>
      </c>
      <c r="V409" s="8">
        <f t="shared" si="44"/>
        <v>16.121353455612049</v>
      </c>
      <c r="X409" s="2">
        <v>8477857.6699999999</v>
      </c>
      <c r="Y409" s="2">
        <v>13282061</v>
      </c>
      <c r="Z409" s="2">
        <v>4804203.33</v>
      </c>
      <c r="AA409" s="9">
        <v>774502.59955558425</v>
      </c>
      <c r="AC409" s="112">
        <v>146.73649583224392</v>
      </c>
      <c r="AD409" s="8">
        <f t="shared" si="45"/>
        <v>147.53206396356518</v>
      </c>
      <c r="AE409" s="114">
        <f t="shared" si="46"/>
        <v>0.79556813132126081</v>
      </c>
      <c r="AF409" s="2">
        <v>18.75</v>
      </c>
      <c r="AG409" s="2">
        <v>1</v>
      </c>
      <c r="AH409" s="115">
        <f t="shared" si="47"/>
        <v>147.53206396356518</v>
      </c>
      <c r="AI409" s="8"/>
      <c r="AJ409" s="8"/>
      <c r="AK409" s="107">
        <v>146.73649583224392</v>
      </c>
      <c r="AL409" s="108">
        <v>146.01484056304102</v>
      </c>
      <c r="AM409" s="108">
        <v>146.01484056304102</v>
      </c>
      <c r="AN409" s="108">
        <v>146.73649583224392</v>
      </c>
      <c r="AO409" s="108">
        <v>145.49838103808446</v>
      </c>
      <c r="AP409" s="108">
        <v>146.89745232973178</v>
      </c>
      <c r="AQ409" s="108">
        <v>147.53206396356518</v>
      </c>
      <c r="AR409" s="108"/>
      <c r="AS409" s="108"/>
      <c r="AT409" s="109">
        <f t="shared" si="49"/>
        <v>0.63461163383340136</v>
      </c>
      <c r="AU409" s="108"/>
      <c r="AV409" s="93">
        <v>3.9388546459701517</v>
      </c>
      <c r="AW409" s="94">
        <v>3.5011366915192528</v>
      </c>
      <c r="AX409" s="110">
        <f t="shared" si="50"/>
        <v>-0.43771795445089889</v>
      </c>
    </row>
    <row r="410" spans="1:68" s="2" customFormat="1" ht="10" x14ac:dyDescent="0.2">
      <c r="A410" s="6">
        <v>760</v>
      </c>
      <c r="B410" s="5" t="s">
        <v>44</v>
      </c>
      <c r="C410" s="6">
        <v>1</v>
      </c>
      <c r="D410" s="10">
        <v>900416</v>
      </c>
      <c r="E410" s="2">
        <v>19205</v>
      </c>
      <c r="F410" s="2">
        <v>3776</v>
      </c>
      <c r="G410" s="2">
        <v>85251.950000000012</v>
      </c>
      <c r="H410" s="2">
        <v>0</v>
      </c>
      <c r="I410" s="2">
        <v>0</v>
      </c>
      <c r="J410" s="2">
        <v>0</v>
      </c>
      <c r="K410" s="9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 t="s">
        <v>4</v>
      </c>
      <c r="U410" s="2">
        <f t="shared" si="48"/>
        <v>1008648.95</v>
      </c>
      <c r="V410" s="8">
        <f t="shared" si="44"/>
        <v>3.6094424601704866</v>
      </c>
      <c r="X410" s="2">
        <v>22886572.072338864</v>
      </c>
      <c r="Y410" s="2">
        <v>27944730</v>
      </c>
      <c r="Z410" s="2">
        <v>5058157.9276611358</v>
      </c>
      <c r="AA410" s="9">
        <v>182571.29994348061</v>
      </c>
      <c r="AC410" s="112">
        <v>123.79384913515142</v>
      </c>
      <c r="AD410" s="8">
        <f t="shared" si="45"/>
        <v>121.3032629452201</v>
      </c>
      <c r="AE410" s="114">
        <f t="shared" si="46"/>
        <v>-2.4905861899313209</v>
      </c>
      <c r="AF410" s="2">
        <v>69.13000000000001</v>
      </c>
      <c r="AG410" s="2">
        <v>1</v>
      </c>
      <c r="AH410" s="115">
        <f t="shared" si="47"/>
        <v>121.3032629452201</v>
      </c>
      <c r="AI410" s="8"/>
      <c r="AJ410" s="8"/>
      <c r="AK410" s="107">
        <v>123.79384913515142</v>
      </c>
      <c r="AL410" s="108">
        <v>125.43010912232798</v>
      </c>
      <c r="AM410" s="108">
        <v>125.43010912232798</v>
      </c>
      <c r="AN410" s="108">
        <v>123.79384913515142</v>
      </c>
      <c r="AO410" s="108">
        <v>123.79384913515142</v>
      </c>
      <c r="AP410" s="108">
        <v>123.79384913515142</v>
      </c>
      <c r="AQ410" s="108">
        <v>121.3032629452201</v>
      </c>
      <c r="AR410" s="108"/>
      <c r="AS410" s="108"/>
      <c r="AT410" s="109">
        <f t="shared" si="49"/>
        <v>-2.4905861899313209</v>
      </c>
      <c r="AU410" s="108"/>
      <c r="AV410" s="93">
        <v>5.8208313206341833</v>
      </c>
      <c r="AW410" s="94">
        <v>3.6050109137745618</v>
      </c>
      <c r="AX410" s="110">
        <f t="shared" si="50"/>
        <v>-2.2158204068596214</v>
      </c>
    </row>
    <row r="411" spans="1:68" s="2" customFormat="1" ht="10" x14ac:dyDescent="0.2">
      <c r="A411" s="6">
        <v>763</v>
      </c>
      <c r="B411" s="5" t="s">
        <v>43</v>
      </c>
      <c r="C411" s="6">
        <v>1</v>
      </c>
      <c r="D411" s="13">
        <v>309189</v>
      </c>
      <c r="E411" s="7">
        <v>15277</v>
      </c>
      <c r="F411" s="7">
        <v>13393</v>
      </c>
      <c r="G411" s="7">
        <v>9178.5400000000009</v>
      </c>
      <c r="H411" s="7">
        <v>0</v>
      </c>
      <c r="I411" s="7">
        <v>165117</v>
      </c>
      <c r="J411" s="7">
        <v>655658</v>
      </c>
      <c r="K411" s="12">
        <v>590362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7">
        <v>0</v>
      </c>
      <c r="S411" s="7">
        <v>0</v>
      </c>
      <c r="T411" s="7" t="s">
        <v>4</v>
      </c>
      <c r="U411" s="2">
        <f t="shared" si="48"/>
        <v>1758174.54</v>
      </c>
      <c r="V411" s="11">
        <f t="shared" si="44"/>
        <v>10.539614495818531</v>
      </c>
      <c r="W411" s="7"/>
      <c r="X411" s="7">
        <v>13192993.539999999</v>
      </c>
      <c r="Y411" s="7">
        <v>16681583</v>
      </c>
      <c r="Z411" s="2">
        <v>3488589.4600000009</v>
      </c>
      <c r="AA411" s="12">
        <v>367683.88042575755</v>
      </c>
      <c r="AB411" s="7"/>
      <c r="AC411" s="112">
        <v>125.20052439580618</v>
      </c>
      <c r="AD411" s="8">
        <f t="shared" si="45"/>
        <v>123.6557803967078</v>
      </c>
      <c r="AE411" s="114">
        <f t="shared" si="46"/>
        <v>-1.5447439990983867</v>
      </c>
      <c r="AF411" s="7">
        <v>4.93</v>
      </c>
      <c r="AG411" s="2">
        <v>1</v>
      </c>
      <c r="AH411" s="115">
        <f t="shared" si="47"/>
        <v>123.6557803967078</v>
      </c>
      <c r="AI411" s="11"/>
      <c r="AJ411" s="11"/>
      <c r="AK411" s="107">
        <v>125.20052439580618</v>
      </c>
      <c r="AL411" s="108">
        <v>122.43218592477028</v>
      </c>
      <c r="AM411" s="108">
        <v>122.43218592477028</v>
      </c>
      <c r="AN411" s="108">
        <v>125.20052439580618</v>
      </c>
      <c r="AO411" s="108">
        <v>123.8329087093344</v>
      </c>
      <c r="AP411" s="108">
        <v>123.65664889348142</v>
      </c>
      <c r="AQ411" s="108">
        <v>123.6557803967078</v>
      </c>
      <c r="AR411" s="108"/>
      <c r="AS411" s="108"/>
      <c r="AT411" s="109">
        <f t="shared" si="49"/>
        <v>-8.684967736201088E-4</v>
      </c>
      <c r="AU411" s="108"/>
      <c r="AV411" s="93">
        <v>4.3787930708663145</v>
      </c>
      <c r="AW411" s="94">
        <v>2.5594445732795816</v>
      </c>
      <c r="AX411" s="110">
        <f t="shared" si="50"/>
        <v>-1.8193484975867329</v>
      </c>
    </row>
    <row r="412" spans="1:68" s="7" customFormat="1" ht="10" x14ac:dyDescent="0.2">
      <c r="A412" s="6">
        <v>765</v>
      </c>
      <c r="B412" s="5" t="s">
        <v>42</v>
      </c>
      <c r="C412" s="6">
        <v>1</v>
      </c>
      <c r="D412" s="10">
        <v>796000</v>
      </c>
      <c r="E412" s="2">
        <v>0</v>
      </c>
      <c r="F412" s="2">
        <v>72186</v>
      </c>
      <c r="G412" s="2">
        <v>0</v>
      </c>
      <c r="H412" s="2">
        <v>0</v>
      </c>
      <c r="I412" s="2">
        <v>0</v>
      </c>
      <c r="J412" s="2">
        <v>0</v>
      </c>
      <c r="K412" s="9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 t="s">
        <v>4</v>
      </c>
      <c r="U412" s="2">
        <f t="shared" si="48"/>
        <v>868186</v>
      </c>
      <c r="V412" s="8">
        <f t="shared" si="44"/>
        <v>5.5587298692877081</v>
      </c>
      <c r="W412" s="2"/>
      <c r="X412" s="2">
        <v>8757628.3300875779</v>
      </c>
      <c r="Y412" s="2">
        <v>15618424</v>
      </c>
      <c r="Z412" s="2">
        <v>6860795.6699124221</v>
      </c>
      <c r="AA412" s="9">
        <v>381373.09817421954</v>
      </c>
      <c r="AB412" s="2"/>
      <c r="AC412" s="112">
        <v>190.01878502989825</v>
      </c>
      <c r="AD412" s="8">
        <f t="shared" si="45"/>
        <v>173.98604196843561</v>
      </c>
      <c r="AE412" s="114">
        <f t="shared" si="46"/>
        <v>-16.032743061462639</v>
      </c>
      <c r="AF412" s="2">
        <v>0</v>
      </c>
      <c r="AG412" s="2">
        <v>1</v>
      </c>
      <c r="AH412" s="115">
        <f t="shared" si="47"/>
        <v>173.98604196843561</v>
      </c>
      <c r="AI412" s="8"/>
      <c r="AJ412" s="8"/>
      <c r="AK412" s="107">
        <v>190.01878502989825</v>
      </c>
      <c r="AL412" s="108">
        <v>189.82785382605013</v>
      </c>
      <c r="AM412" s="108">
        <v>189.82785382605013</v>
      </c>
      <c r="AN412" s="108">
        <v>190.01878502989825</v>
      </c>
      <c r="AO412" s="108">
        <v>173.88361430911417</v>
      </c>
      <c r="AP412" s="108">
        <v>173.98604196843561</v>
      </c>
      <c r="AQ412" s="108">
        <v>173.98604196843561</v>
      </c>
      <c r="AR412" s="108"/>
      <c r="AS412" s="108"/>
      <c r="AT412" s="109">
        <f t="shared" si="49"/>
        <v>0</v>
      </c>
      <c r="AU412" s="108"/>
      <c r="AV412" s="93">
        <v>9.873625904751572</v>
      </c>
      <c r="AW412" s="94">
        <v>0.30870840019917334</v>
      </c>
      <c r="AX412" s="110">
        <f t="shared" si="50"/>
        <v>-9.5649175045523993</v>
      </c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</row>
    <row r="413" spans="1:68" s="2" customFormat="1" ht="10" x14ac:dyDescent="0.2">
      <c r="A413" s="6">
        <v>766</v>
      </c>
      <c r="B413" s="5" t="s">
        <v>41</v>
      </c>
      <c r="C413" s="6">
        <v>1</v>
      </c>
      <c r="D413" s="13">
        <v>550405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12">
        <v>75000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7" t="s">
        <v>4</v>
      </c>
      <c r="U413" s="2">
        <f t="shared" si="48"/>
        <v>625405</v>
      </c>
      <c r="V413" s="11">
        <f t="shared" si="44"/>
        <v>2.7689259044185399</v>
      </c>
      <c r="W413" s="7"/>
      <c r="X413" s="7">
        <v>17233969.48</v>
      </c>
      <c r="Y413" s="7">
        <v>22586556</v>
      </c>
      <c r="Z413" s="2">
        <v>5352586.5199999996</v>
      </c>
      <c r="AA413" s="12">
        <v>148209.15470869484</v>
      </c>
      <c r="AB413" s="7"/>
      <c r="AC413" s="116">
        <v>135.28995742742757</v>
      </c>
      <c r="AD413" s="11">
        <f t="shared" si="45"/>
        <v>130.19836707573944</v>
      </c>
      <c r="AE413" s="117">
        <f t="shared" si="46"/>
        <v>-5.0915903516881258</v>
      </c>
      <c r="AF413" s="7">
        <v>4</v>
      </c>
      <c r="AG413" s="2">
        <v>1</v>
      </c>
      <c r="AH413" s="118">
        <f t="shared" si="47"/>
        <v>130.19836707573944</v>
      </c>
      <c r="AI413" s="11"/>
      <c r="AJ413" s="11"/>
      <c r="AK413" s="107">
        <v>135.28995742742757</v>
      </c>
      <c r="AL413" s="108">
        <v>136.19095894470561</v>
      </c>
      <c r="AM413" s="108">
        <v>136.19095894470561</v>
      </c>
      <c r="AN413" s="108">
        <v>135.28995742742757</v>
      </c>
      <c r="AO413" s="108">
        <v>130.38928038326335</v>
      </c>
      <c r="AP413" s="108">
        <v>130.19884418754299</v>
      </c>
      <c r="AQ413" s="108">
        <v>130.19836707573944</v>
      </c>
      <c r="AR413" s="108"/>
      <c r="AS413" s="108"/>
      <c r="AT413" s="109">
        <f t="shared" si="49"/>
        <v>-4.7711180354781391E-4</v>
      </c>
      <c r="AU413" s="108"/>
      <c r="AV413" s="93">
        <v>7.9895196292638904</v>
      </c>
      <c r="AW413" s="94">
        <v>3.7039098057748667</v>
      </c>
      <c r="AX413" s="110">
        <f t="shared" si="50"/>
        <v>-4.2856098234890236</v>
      </c>
    </row>
    <row r="414" spans="1:68" s="7" customFormat="1" ht="10" x14ac:dyDescent="0.2">
      <c r="A414" s="6">
        <v>767</v>
      </c>
      <c r="B414" s="5" t="s">
        <v>40</v>
      </c>
      <c r="C414" s="6">
        <v>1</v>
      </c>
      <c r="D414" s="10">
        <v>807500</v>
      </c>
      <c r="E414" s="2">
        <v>55000</v>
      </c>
      <c r="F414" s="2">
        <v>103252</v>
      </c>
      <c r="G414" s="2">
        <v>81089.260000000009</v>
      </c>
      <c r="H414" s="2">
        <v>0</v>
      </c>
      <c r="I414" s="2">
        <v>0</v>
      </c>
      <c r="J414" s="2">
        <v>357875</v>
      </c>
      <c r="K414" s="9">
        <v>550000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 t="s">
        <v>4</v>
      </c>
      <c r="U414" s="2">
        <f t="shared" si="48"/>
        <v>1954716.26</v>
      </c>
      <c r="V414" s="8">
        <f t="shared" si="44"/>
        <v>8.2370390865681298</v>
      </c>
      <c r="W414" s="2"/>
      <c r="X414" s="2">
        <v>21076435.030000001</v>
      </c>
      <c r="Y414" s="2">
        <v>23730812</v>
      </c>
      <c r="Z414" s="2">
        <v>2654376.9699999988</v>
      </c>
      <c r="AA414" s="9">
        <v>218642.06852376272</v>
      </c>
      <c r="AB414" s="2"/>
      <c r="AC414" s="112">
        <v>121.41261782043857</v>
      </c>
      <c r="AD414" s="8">
        <f t="shared" si="45"/>
        <v>111.55667406755097</v>
      </c>
      <c r="AE414" s="114">
        <f t="shared" si="46"/>
        <v>-9.8559437528875975</v>
      </c>
      <c r="AF414" s="2">
        <v>71.040000000000006</v>
      </c>
      <c r="AG414" s="2">
        <v>1</v>
      </c>
      <c r="AH414" s="115">
        <f t="shared" si="47"/>
        <v>111.55667406755097</v>
      </c>
      <c r="AI414" s="8"/>
      <c r="AJ414" s="8"/>
      <c r="AK414" s="107">
        <v>121.41261782043857</v>
      </c>
      <c r="AL414" s="108">
        <v>124.41633041868982</v>
      </c>
      <c r="AM414" s="108">
        <v>124.41633041868982</v>
      </c>
      <c r="AN414" s="108">
        <v>121.41261782043857</v>
      </c>
      <c r="AO414" s="108">
        <v>112.91191095081913</v>
      </c>
      <c r="AP414" s="108">
        <v>111.60642522136261</v>
      </c>
      <c r="AQ414" s="108">
        <v>111.55667406755097</v>
      </c>
      <c r="AR414" s="108"/>
      <c r="AS414" s="108"/>
      <c r="AT414" s="109">
        <f t="shared" si="49"/>
        <v>-4.9751153811641302E-2</v>
      </c>
      <c r="AU414" s="108"/>
      <c r="AV414" s="93">
        <v>11.452014643132387</v>
      </c>
      <c r="AW414" s="94">
        <v>1.0468736367447433</v>
      </c>
      <c r="AX414" s="110">
        <f t="shared" si="50"/>
        <v>-10.405141006387643</v>
      </c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</row>
    <row r="415" spans="1:68" s="2" customFormat="1" ht="10" x14ac:dyDescent="0.2">
      <c r="A415" s="6">
        <v>770</v>
      </c>
      <c r="B415" s="5" t="s">
        <v>39</v>
      </c>
      <c r="C415" s="6">
        <v>1</v>
      </c>
      <c r="D415" s="10">
        <v>680000</v>
      </c>
      <c r="E415" s="2">
        <v>2789</v>
      </c>
      <c r="F415" s="2">
        <v>116431</v>
      </c>
      <c r="G415" s="2">
        <v>6166.1600000000008</v>
      </c>
      <c r="H415" s="2">
        <v>0</v>
      </c>
      <c r="I415" s="2">
        <v>0</v>
      </c>
      <c r="J415" s="2">
        <v>0</v>
      </c>
      <c r="K415" s="9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 t="s">
        <v>14</v>
      </c>
      <c r="U415" s="2">
        <f t="shared" si="48"/>
        <v>397386.16000000003</v>
      </c>
      <c r="V415" s="8">
        <f t="shared" si="44"/>
        <v>1.5839863684735715</v>
      </c>
      <c r="X415" s="2">
        <v>21751912.98</v>
      </c>
      <c r="Y415" s="2">
        <v>25087726</v>
      </c>
      <c r="Z415" s="2">
        <v>3335813.0199999996</v>
      </c>
      <c r="AA415" s="9">
        <v>52838.823514566568</v>
      </c>
      <c r="AC415" s="112">
        <v>117.85488718618574</v>
      </c>
      <c r="AD415" s="8">
        <f t="shared" si="45"/>
        <v>115.0928067775188</v>
      </c>
      <c r="AE415" s="114">
        <f t="shared" si="46"/>
        <v>-2.7620804086669324</v>
      </c>
      <c r="AF415" s="2">
        <v>7.8</v>
      </c>
      <c r="AG415" s="2">
        <v>1</v>
      </c>
      <c r="AH415" s="115">
        <f t="shared" si="47"/>
        <v>115.0928067775188</v>
      </c>
      <c r="AI415" s="8"/>
      <c r="AJ415" s="8"/>
      <c r="AK415" s="107">
        <v>117.85488718618574</v>
      </c>
      <c r="AL415" s="108">
        <v>118.3964629789272</v>
      </c>
      <c r="AM415" s="108">
        <v>118.3964629789272</v>
      </c>
      <c r="AN415" s="108">
        <v>117.85488718618574</v>
      </c>
      <c r="AO415" s="108">
        <v>115.0593946972746</v>
      </c>
      <c r="AP415" s="108">
        <v>115.09271156018299</v>
      </c>
      <c r="AQ415" s="108">
        <v>115.0928067775188</v>
      </c>
      <c r="AR415" s="108"/>
      <c r="AS415" s="108"/>
      <c r="AT415" s="109">
        <f t="shared" si="49"/>
        <v>9.5217335811526027E-5</v>
      </c>
      <c r="AU415" s="108"/>
      <c r="AV415" s="93">
        <v>6.4287277105679959</v>
      </c>
      <c r="AW415" s="94">
        <v>3.8810642236662467</v>
      </c>
      <c r="AX415" s="110">
        <f t="shared" si="50"/>
        <v>-2.5476634869017492</v>
      </c>
    </row>
    <row r="416" spans="1:68" s="2" customFormat="1" ht="10" x14ac:dyDescent="0.2">
      <c r="A416" s="6">
        <v>773</v>
      </c>
      <c r="B416" s="5" t="s">
        <v>38</v>
      </c>
      <c r="C416" s="6">
        <v>1</v>
      </c>
      <c r="D416" s="10">
        <v>1626849</v>
      </c>
      <c r="E416" s="2">
        <v>0</v>
      </c>
      <c r="F416" s="2">
        <v>224337</v>
      </c>
      <c r="G416" s="2">
        <v>49655.97</v>
      </c>
      <c r="H416" s="2">
        <v>0</v>
      </c>
      <c r="I416" s="2">
        <v>0</v>
      </c>
      <c r="J416" s="2">
        <v>1038167</v>
      </c>
      <c r="K416" s="9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 t="s">
        <v>4</v>
      </c>
      <c r="U416" s="2">
        <f t="shared" si="48"/>
        <v>2939008.9699999997</v>
      </c>
      <c r="V416" s="8">
        <f t="shared" si="44"/>
        <v>6.6336618058031789</v>
      </c>
      <c r="X416" s="2">
        <v>28334955.815970004</v>
      </c>
      <c r="Y416" s="2">
        <v>44304474</v>
      </c>
      <c r="Z416" s="2">
        <v>15969518.184029996</v>
      </c>
      <c r="AA416" s="9">
        <v>1059363.8283447912</v>
      </c>
      <c r="AC416" s="112">
        <v>164.86134986351399</v>
      </c>
      <c r="AD416" s="8">
        <f t="shared" si="45"/>
        <v>152.62106089920781</v>
      </c>
      <c r="AE416" s="114">
        <f t="shared" si="46"/>
        <v>-12.240288964306188</v>
      </c>
      <c r="AF416" s="2">
        <v>40.159999999999997</v>
      </c>
      <c r="AG416" s="2">
        <v>1</v>
      </c>
      <c r="AH416" s="115">
        <f t="shared" si="47"/>
        <v>152.62106089920781</v>
      </c>
      <c r="AI416" s="8"/>
      <c r="AJ416" s="8"/>
      <c r="AK416" s="107">
        <v>164.86134986351399</v>
      </c>
      <c r="AL416" s="108">
        <v>170.84792019733038</v>
      </c>
      <c r="AM416" s="108">
        <v>170.84792019733038</v>
      </c>
      <c r="AN416" s="108">
        <v>164.86134986351399</v>
      </c>
      <c r="AO416" s="108">
        <v>152.80481662438859</v>
      </c>
      <c r="AP416" s="108">
        <v>152.62337246560861</v>
      </c>
      <c r="AQ416" s="108">
        <v>152.62106089920781</v>
      </c>
      <c r="AR416" s="108"/>
      <c r="AS416" s="108"/>
      <c r="AT416" s="109">
        <f t="shared" si="49"/>
        <v>-2.3115664008059866E-3</v>
      </c>
      <c r="AU416" s="108"/>
      <c r="AV416" s="93">
        <v>13.715449679972153</v>
      </c>
      <c r="AW416" s="94">
        <v>4.0907213948769456</v>
      </c>
      <c r="AX416" s="110">
        <f t="shared" si="50"/>
        <v>-9.6247282850952072</v>
      </c>
    </row>
    <row r="417" spans="1:71" s="2" customFormat="1" ht="10" x14ac:dyDescent="0.2">
      <c r="A417" s="6">
        <v>774</v>
      </c>
      <c r="B417" s="5" t="s">
        <v>37</v>
      </c>
      <c r="C417" s="6">
        <v>1</v>
      </c>
      <c r="D417" s="10">
        <v>405958</v>
      </c>
      <c r="E417" s="2">
        <v>0</v>
      </c>
      <c r="F417" s="2">
        <v>9464</v>
      </c>
      <c r="G417" s="2">
        <v>84654.181136000014</v>
      </c>
      <c r="H417" s="2">
        <v>0</v>
      </c>
      <c r="I417" s="2">
        <v>0</v>
      </c>
      <c r="J417" s="2">
        <v>0</v>
      </c>
      <c r="K417" s="9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 t="s">
        <v>14</v>
      </c>
      <c r="U417" s="2">
        <f t="shared" si="48"/>
        <v>256501.38113600004</v>
      </c>
      <c r="V417" s="8">
        <f t="shared" si="44"/>
        <v>1.8722018973528078</v>
      </c>
      <c r="X417" s="2">
        <v>5035196.55</v>
      </c>
      <c r="Y417" s="2">
        <v>13700519.2388</v>
      </c>
      <c r="Z417" s="2">
        <v>8665322.6887999997</v>
      </c>
      <c r="AA417" s="9">
        <v>162232.33579145692</v>
      </c>
      <c r="AC417" s="112">
        <v>282.00817624770394</v>
      </c>
      <c r="AD417" s="8">
        <f t="shared" si="45"/>
        <v>268.87305725947368</v>
      </c>
      <c r="AE417" s="114">
        <f t="shared" si="46"/>
        <v>-13.135118988230261</v>
      </c>
      <c r="AF417" s="2">
        <v>44.45</v>
      </c>
      <c r="AG417" s="2">
        <v>1</v>
      </c>
      <c r="AH417" s="115">
        <f t="shared" si="47"/>
        <v>268.87305725947368</v>
      </c>
      <c r="AI417" s="8"/>
      <c r="AJ417" s="8"/>
      <c r="AK417" s="107">
        <v>282.00817624770394</v>
      </c>
      <c r="AL417" s="108">
        <v>288.77511916522968</v>
      </c>
      <c r="AM417" s="108">
        <v>288.77511916522968</v>
      </c>
      <c r="AN417" s="108">
        <v>282.00817624770394</v>
      </c>
      <c r="AO417" s="108">
        <v>267.720304674141</v>
      </c>
      <c r="AP417" s="108">
        <v>268.77787326032552</v>
      </c>
      <c r="AQ417" s="108">
        <v>268.87305725947368</v>
      </c>
      <c r="AR417" s="108"/>
      <c r="AS417" s="108"/>
      <c r="AT417" s="109">
        <f t="shared" si="49"/>
        <v>9.5183999148162002E-2</v>
      </c>
      <c r="AU417" s="108"/>
      <c r="AV417" s="93">
        <v>13.703754216359551</v>
      </c>
      <c r="AW417" s="94">
        <v>8.1059286779855046</v>
      </c>
      <c r="AX417" s="110">
        <f t="shared" si="50"/>
        <v>-5.5978255383740461</v>
      </c>
    </row>
    <row r="418" spans="1:71" s="2" customFormat="1" ht="10" x14ac:dyDescent="0.2">
      <c r="A418" s="6">
        <v>775</v>
      </c>
      <c r="B418" s="5" t="s">
        <v>36</v>
      </c>
      <c r="C418" s="6">
        <v>1</v>
      </c>
      <c r="D418" s="10">
        <v>3187880</v>
      </c>
      <c r="E418" s="2">
        <v>810971</v>
      </c>
      <c r="F418" s="2">
        <v>36469</v>
      </c>
      <c r="G418" s="2">
        <v>53085.48</v>
      </c>
      <c r="H418" s="2">
        <v>0</v>
      </c>
      <c r="I418" s="2">
        <v>0</v>
      </c>
      <c r="J418" s="2">
        <v>1991699</v>
      </c>
      <c r="K418" s="9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 t="s">
        <v>4</v>
      </c>
      <c r="U418" s="2">
        <f t="shared" si="48"/>
        <v>6080104.4800000004</v>
      </c>
      <c r="V418" s="8">
        <f t="shared" si="44"/>
        <v>6.1295382250589849</v>
      </c>
      <c r="X418" s="2">
        <v>79469578.500000015</v>
      </c>
      <c r="Y418" s="2">
        <v>99193516</v>
      </c>
      <c r="Z418" s="2">
        <v>19723937.499999985</v>
      </c>
      <c r="AA418" s="9">
        <v>1208986.2885492425</v>
      </c>
      <c r="AC418" s="112">
        <v>128.17664689744015</v>
      </c>
      <c r="AD418" s="8">
        <f t="shared" si="45"/>
        <v>123.29816209035354</v>
      </c>
      <c r="AE418" s="114">
        <f t="shared" si="46"/>
        <v>-4.8784848070866076</v>
      </c>
      <c r="AF418" s="2">
        <v>50.400000000000013</v>
      </c>
      <c r="AG418" s="2">
        <v>1</v>
      </c>
      <c r="AH418" s="115">
        <f t="shared" si="47"/>
        <v>123.29816209035354</v>
      </c>
      <c r="AI418" s="8"/>
      <c r="AJ418" s="8"/>
      <c r="AK418" s="107">
        <v>128.17664689744015</v>
      </c>
      <c r="AL418" s="108">
        <v>130.34815893662491</v>
      </c>
      <c r="AM418" s="108">
        <v>130.34815893662491</v>
      </c>
      <c r="AN418" s="108">
        <v>128.17664689744015</v>
      </c>
      <c r="AO418" s="108">
        <v>128.17664689744015</v>
      </c>
      <c r="AP418" s="108">
        <v>128.17664689744015</v>
      </c>
      <c r="AQ418" s="108">
        <v>123.29816209035354</v>
      </c>
      <c r="AR418" s="108"/>
      <c r="AS418" s="108"/>
      <c r="AT418" s="109">
        <f t="shared" si="49"/>
        <v>-4.8784848070866076</v>
      </c>
      <c r="AU418" s="108"/>
      <c r="AV418" s="93">
        <v>8.6003424663754142</v>
      </c>
      <c r="AW418" s="94">
        <v>4.8441131950882355</v>
      </c>
      <c r="AX418" s="110">
        <f t="shared" si="50"/>
        <v>-3.7562292712871788</v>
      </c>
    </row>
    <row r="419" spans="1:71" s="2" customFormat="1" ht="10" x14ac:dyDescent="0.2">
      <c r="A419" s="6">
        <v>778</v>
      </c>
      <c r="B419" s="5" t="s">
        <v>35</v>
      </c>
      <c r="C419" s="6">
        <v>1</v>
      </c>
      <c r="D419" s="10">
        <v>402973</v>
      </c>
      <c r="E419" s="2">
        <v>376574</v>
      </c>
      <c r="F419" s="2">
        <v>48851</v>
      </c>
      <c r="G419" s="2">
        <v>9243.92</v>
      </c>
      <c r="H419" s="2">
        <v>0</v>
      </c>
      <c r="I419" s="2">
        <v>0</v>
      </c>
      <c r="J419" s="2">
        <v>44033</v>
      </c>
      <c r="K419" s="9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 t="s">
        <v>4</v>
      </c>
      <c r="U419" s="2">
        <f t="shared" si="48"/>
        <v>881674.92</v>
      </c>
      <c r="V419" s="8">
        <f t="shared" si="44"/>
        <v>4.9304614046628163</v>
      </c>
      <c r="X419" s="2">
        <v>15230825.089999996</v>
      </c>
      <c r="Y419" s="2">
        <v>17882199</v>
      </c>
      <c r="Z419" s="2">
        <v>2651373.9100000039</v>
      </c>
      <c r="AA419" s="9">
        <v>130724.96732584963</v>
      </c>
      <c r="AC419" s="112">
        <v>111.79694269946283</v>
      </c>
      <c r="AD419" s="8">
        <f t="shared" si="45"/>
        <v>116.54965458390774</v>
      </c>
      <c r="AE419" s="114">
        <f t="shared" si="46"/>
        <v>4.7527118844449063</v>
      </c>
      <c r="AF419" s="2">
        <v>8.64</v>
      </c>
      <c r="AG419" s="2">
        <v>1</v>
      </c>
      <c r="AH419" s="115">
        <f t="shared" si="47"/>
        <v>116.54965458390774</v>
      </c>
      <c r="AI419" s="8"/>
      <c r="AJ419" s="8"/>
      <c r="AK419" s="107">
        <v>111.79694269946283</v>
      </c>
      <c r="AL419" s="108">
        <v>111.04802810543045</v>
      </c>
      <c r="AM419" s="108">
        <v>111.04802810543045</v>
      </c>
      <c r="AN419" s="108">
        <v>111.79694269946283</v>
      </c>
      <c r="AO419" s="108">
        <v>116.32480992098431</v>
      </c>
      <c r="AP419" s="108">
        <v>116.54795630838117</v>
      </c>
      <c r="AQ419" s="108">
        <v>116.54965458390774</v>
      </c>
      <c r="AR419" s="108"/>
      <c r="AS419" s="108"/>
      <c r="AT419" s="109">
        <f t="shared" si="49"/>
        <v>1.69827552656443E-3</v>
      </c>
      <c r="AU419" s="108"/>
      <c r="AV419" s="93">
        <v>6.0205598480406728</v>
      </c>
      <c r="AW419" s="94">
        <v>11.029099316299936</v>
      </c>
      <c r="AX419" s="110">
        <f t="shared" si="50"/>
        <v>5.0085394682592632</v>
      </c>
    </row>
    <row r="420" spans="1:71" s="2" customFormat="1" ht="10" x14ac:dyDescent="0.2">
      <c r="A420" s="6">
        <v>780</v>
      </c>
      <c r="B420" s="5" t="s">
        <v>34</v>
      </c>
      <c r="C420" s="6">
        <v>1</v>
      </c>
      <c r="D420" s="10">
        <v>1216165</v>
      </c>
      <c r="E420" s="2">
        <v>2661833</v>
      </c>
      <c r="F420" s="2">
        <v>15717</v>
      </c>
      <c r="G420" s="2">
        <v>78709.820000000007</v>
      </c>
      <c r="H420" s="2">
        <v>0</v>
      </c>
      <c r="I420" s="2">
        <v>0</v>
      </c>
      <c r="J420" s="2">
        <v>0</v>
      </c>
      <c r="K420" s="9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 t="s">
        <v>4</v>
      </c>
      <c r="U420" s="2">
        <f t="shared" si="48"/>
        <v>3972424.82</v>
      </c>
      <c r="V420" s="8">
        <f t="shared" si="44"/>
        <v>7.3451439072667126</v>
      </c>
      <c r="X420" s="2">
        <v>42679524.109999999</v>
      </c>
      <c r="Y420" s="2">
        <v>54082328</v>
      </c>
      <c r="Z420" s="2">
        <v>11402803.890000001</v>
      </c>
      <c r="AA420" s="9">
        <v>837552.35518390674</v>
      </c>
      <c r="AC420" s="112">
        <v>127.96467395946172</v>
      </c>
      <c r="AD420" s="8">
        <f t="shared" si="45"/>
        <v>124.75484850202585</v>
      </c>
      <c r="AE420" s="114">
        <f t="shared" si="46"/>
        <v>-3.2098254574358691</v>
      </c>
      <c r="AF420" s="2">
        <v>65.05</v>
      </c>
      <c r="AG420" s="2">
        <v>1</v>
      </c>
      <c r="AH420" s="115">
        <f t="shared" si="47"/>
        <v>124.75484850202585</v>
      </c>
      <c r="AI420" s="8"/>
      <c r="AJ420" s="8"/>
      <c r="AK420" s="107">
        <v>127.96467395946172</v>
      </c>
      <c r="AL420" s="108">
        <v>128.12561065539134</v>
      </c>
      <c r="AM420" s="108">
        <v>128.12561065539134</v>
      </c>
      <c r="AN420" s="108">
        <v>127.96467395946172</v>
      </c>
      <c r="AO420" s="108">
        <v>127.96467395946172</v>
      </c>
      <c r="AP420" s="108">
        <v>126.58248920667265</v>
      </c>
      <c r="AQ420" s="108">
        <v>124.75484850202585</v>
      </c>
      <c r="AR420" s="108"/>
      <c r="AS420" s="108"/>
      <c r="AT420" s="109">
        <f t="shared" si="49"/>
        <v>-1.8276407046467966</v>
      </c>
      <c r="AU420" s="108"/>
      <c r="AV420" s="93">
        <v>6.5199083313789306</v>
      </c>
      <c r="AW420" s="94">
        <v>2.2602444741363548</v>
      </c>
      <c r="AX420" s="110">
        <f t="shared" si="50"/>
        <v>-4.2596638572425753</v>
      </c>
    </row>
    <row r="421" spans="1:71" s="2" customFormat="1" ht="10" x14ac:dyDescent="0.2">
      <c r="A421" s="6">
        <v>801</v>
      </c>
      <c r="B421" s="5" t="s">
        <v>33</v>
      </c>
      <c r="C421" s="6">
        <v>1</v>
      </c>
      <c r="D421" s="10">
        <v>415225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9">
        <v>60000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 t="s">
        <v>4</v>
      </c>
      <c r="U421" s="2">
        <f t="shared" si="48"/>
        <v>475225</v>
      </c>
      <c r="V421" s="8">
        <f t="shared" si="44"/>
        <v>2.4782500411690145</v>
      </c>
      <c r="X421" s="2">
        <v>18912027.71474912</v>
      </c>
      <c r="Y421" s="2">
        <v>19175829.400000002</v>
      </c>
      <c r="Z421" s="2">
        <v>263801.68525088206</v>
      </c>
      <c r="AA421" s="9">
        <v>6537.6653733345393</v>
      </c>
      <c r="AC421" s="112">
        <v>98.89851016955285</v>
      </c>
      <c r="AD421" s="8">
        <f t="shared" si="45"/>
        <v>101.3603196006154</v>
      </c>
      <c r="AE421" s="114">
        <f t="shared" si="46"/>
        <v>2.461809431062548</v>
      </c>
      <c r="AF421" s="2">
        <v>0</v>
      </c>
      <c r="AG421" s="2">
        <v>1</v>
      </c>
      <c r="AH421" s="115">
        <f t="shared" si="47"/>
        <v>101.3603196006154</v>
      </c>
      <c r="AI421" s="8"/>
      <c r="AJ421" s="8"/>
      <c r="AK421" s="107">
        <v>98.89851016955285</v>
      </c>
      <c r="AL421" s="108">
        <v>103.28525442202728</v>
      </c>
      <c r="AM421" s="108">
        <v>103.28525442202728</v>
      </c>
      <c r="AN421" s="108">
        <v>98.89851016955285</v>
      </c>
      <c r="AO421" s="108">
        <v>101.36032269565665</v>
      </c>
      <c r="AP421" s="108">
        <v>101.3603196006154</v>
      </c>
      <c r="AQ421" s="108">
        <v>101.3603196006154</v>
      </c>
      <c r="AR421" s="108"/>
      <c r="AS421" s="108"/>
      <c r="AT421" s="109">
        <f t="shared" si="49"/>
        <v>0</v>
      </c>
      <c r="AU421" s="108"/>
      <c r="AV421" s="93">
        <v>9.2618261803721129</v>
      </c>
      <c r="AW421" s="94">
        <v>12.019793377255668</v>
      </c>
      <c r="AX421" s="110">
        <f t="shared" si="50"/>
        <v>2.7579671968835555</v>
      </c>
    </row>
    <row r="422" spans="1:71" s="2" customFormat="1" ht="10" x14ac:dyDescent="0.2">
      <c r="A422" s="6">
        <v>805</v>
      </c>
      <c r="B422" s="5" t="s">
        <v>32</v>
      </c>
      <c r="C422" s="6">
        <v>1</v>
      </c>
      <c r="D422" s="10">
        <v>1057852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9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 t="s">
        <v>4</v>
      </c>
      <c r="U422" s="2">
        <f t="shared" si="48"/>
        <v>1057852</v>
      </c>
      <c r="V422" s="8">
        <f t="shared" si="44"/>
        <v>4.2933453455593638</v>
      </c>
      <c r="X422" s="2">
        <v>22300397.41</v>
      </c>
      <c r="Y422" s="2">
        <v>24639341</v>
      </c>
      <c r="Z422" s="2">
        <v>2338943.59</v>
      </c>
      <c r="AA422" s="9">
        <v>100418.92575652408</v>
      </c>
      <c r="AC422" s="112">
        <v>112.66975975496372</v>
      </c>
      <c r="AD422" s="8">
        <f t="shared" si="45"/>
        <v>110.03804830509284</v>
      </c>
      <c r="AE422" s="114">
        <f t="shared" si="46"/>
        <v>-2.6317114498708776</v>
      </c>
      <c r="AF422" s="2">
        <v>0</v>
      </c>
      <c r="AG422" s="2">
        <v>1</v>
      </c>
      <c r="AH422" s="115">
        <f t="shared" si="47"/>
        <v>110.03804830509284</v>
      </c>
      <c r="AI422" s="8"/>
      <c r="AJ422" s="8"/>
      <c r="AK422" s="107">
        <v>112.66975975496372</v>
      </c>
      <c r="AL422" s="108">
        <v>112.67496483097501</v>
      </c>
      <c r="AM422" s="108">
        <v>112.67496483097501</v>
      </c>
      <c r="AN422" s="108">
        <v>112.66975975496372</v>
      </c>
      <c r="AO422" s="108">
        <v>110.03804830509284</v>
      </c>
      <c r="AP422" s="108">
        <v>110.03804830509284</v>
      </c>
      <c r="AQ422" s="108">
        <v>110.03804830509284</v>
      </c>
      <c r="AR422" s="108"/>
      <c r="AS422" s="108"/>
      <c r="AT422" s="109">
        <f t="shared" si="49"/>
        <v>0</v>
      </c>
      <c r="AU422" s="108"/>
      <c r="AV422" s="93">
        <v>6.3317554741752184</v>
      </c>
      <c r="AW422" s="94">
        <v>3.7576518577432756</v>
      </c>
      <c r="AX422" s="110">
        <f t="shared" si="50"/>
        <v>-2.5741036164319429</v>
      </c>
    </row>
    <row r="423" spans="1:71" s="2" customFormat="1" ht="10" x14ac:dyDescent="0.2">
      <c r="A423" s="6">
        <v>806</v>
      </c>
      <c r="B423" s="5" t="s">
        <v>31</v>
      </c>
      <c r="C423" s="6">
        <v>1</v>
      </c>
      <c r="D423" s="10">
        <v>1570400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9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 t="s">
        <v>4</v>
      </c>
      <c r="U423" s="2">
        <f t="shared" si="48"/>
        <v>1570400</v>
      </c>
      <c r="V423" s="8">
        <f t="shared" si="44"/>
        <v>7.5145971827862255</v>
      </c>
      <c r="X423" s="2">
        <v>18993506.711260065</v>
      </c>
      <c r="Y423" s="2">
        <v>20897993.09</v>
      </c>
      <c r="Z423" s="2">
        <v>1904486.3787399344</v>
      </c>
      <c r="AA423" s="9">
        <v>143114.47976333852</v>
      </c>
      <c r="AC423" s="112">
        <v>116.68863521114613</v>
      </c>
      <c r="AD423" s="8">
        <f t="shared" si="45"/>
        <v>109.27354766949058</v>
      </c>
      <c r="AE423" s="114">
        <f t="shared" si="46"/>
        <v>-7.4150875416555522</v>
      </c>
      <c r="AF423" s="2">
        <v>0</v>
      </c>
      <c r="AG423" s="2">
        <v>1</v>
      </c>
      <c r="AH423" s="115">
        <f t="shared" si="47"/>
        <v>109.27354766949058</v>
      </c>
      <c r="AI423" s="8"/>
      <c r="AJ423" s="8"/>
      <c r="AK423" s="107">
        <v>116.68863521114613</v>
      </c>
      <c r="AL423" s="108">
        <v>116.66132376681055</v>
      </c>
      <c r="AM423" s="108">
        <v>116.66132376681055</v>
      </c>
      <c r="AN423" s="108">
        <v>116.68863521114613</v>
      </c>
      <c r="AO423" s="108">
        <v>109.27355213337964</v>
      </c>
      <c r="AP423" s="108">
        <v>109.27354766949058</v>
      </c>
      <c r="AQ423" s="108">
        <v>109.27354766949058</v>
      </c>
      <c r="AR423" s="108"/>
      <c r="AS423" s="108"/>
      <c r="AT423" s="109">
        <f t="shared" si="49"/>
        <v>0</v>
      </c>
      <c r="AU423" s="108"/>
      <c r="AV423" s="93">
        <v>11.821466236109984</v>
      </c>
      <c r="AW423" s="94">
        <v>4.0490946091450617</v>
      </c>
      <c r="AX423" s="110">
        <f t="shared" si="50"/>
        <v>-7.7723716269649223</v>
      </c>
    </row>
    <row r="424" spans="1:71" s="2" customFormat="1" ht="10" x14ac:dyDescent="0.2">
      <c r="A424" s="6">
        <v>810</v>
      </c>
      <c r="B424" s="5" t="s">
        <v>30</v>
      </c>
      <c r="C424" s="6">
        <v>1</v>
      </c>
      <c r="D424" s="10">
        <v>499918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9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 t="s">
        <v>4</v>
      </c>
      <c r="U424" s="2">
        <f t="shared" si="48"/>
        <v>499918</v>
      </c>
      <c r="V424" s="8">
        <f t="shared" si="44"/>
        <v>1.9231514944107126</v>
      </c>
      <c r="X424" s="2">
        <v>25870713.669741295</v>
      </c>
      <c r="Y424" s="2">
        <v>25994728</v>
      </c>
      <c r="Z424" s="2">
        <v>124014.33025870472</v>
      </c>
      <c r="AA424" s="9">
        <v>2384.9834456537164</v>
      </c>
      <c r="AC424" s="112">
        <v>101.92760274591839</v>
      </c>
      <c r="AD424" s="8">
        <f t="shared" si="45"/>
        <v>100.47014299012287</v>
      </c>
      <c r="AE424" s="114">
        <f t="shared" si="46"/>
        <v>-1.4574597557955258</v>
      </c>
      <c r="AF424" s="2">
        <v>0</v>
      </c>
      <c r="AG424" s="2">
        <v>1</v>
      </c>
      <c r="AH424" s="115">
        <f t="shared" si="47"/>
        <v>100.47014299012287</v>
      </c>
      <c r="AI424" s="8"/>
      <c r="AJ424" s="8"/>
      <c r="AK424" s="107">
        <v>101.92760274591839</v>
      </c>
      <c r="AL424" s="108">
        <v>101.9130232421244</v>
      </c>
      <c r="AM424" s="108">
        <v>101.9130232421244</v>
      </c>
      <c r="AN424" s="108">
        <v>101.92760274591839</v>
      </c>
      <c r="AO424" s="108">
        <v>100.47014299012287</v>
      </c>
      <c r="AP424" s="108">
        <v>100.47014299012287</v>
      </c>
      <c r="AQ424" s="108">
        <v>100.47014299012287</v>
      </c>
      <c r="AR424" s="108"/>
      <c r="AS424" s="108"/>
      <c r="AT424" s="109">
        <f t="shared" si="49"/>
        <v>0</v>
      </c>
      <c r="AU424" s="108"/>
      <c r="AV424" s="93">
        <v>6.0081565602645401</v>
      </c>
      <c r="AW424" s="94">
        <v>4.457792482166945</v>
      </c>
      <c r="AX424" s="110">
        <f t="shared" si="50"/>
        <v>-1.5503640780975951</v>
      </c>
    </row>
    <row r="425" spans="1:71" s="2" customFormat="1" ht="10" x14ac:dyDescent="0.2">
      <c r="A425" s="6">
        <v>815</v>
      </c>
      <c r="B425" s="5" t="s">
        <v>29</v>
      </c>
      <c r="C425" s="6">
        <v>1</v>
      </c>
      <c r="D425" s="10">
        <v>869680</v>
      </c>
      <c r="E425" s="2">
        <v>1743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9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 t="s">
        <v>4</v>
      </c>
      <c r="U425" s="2">
        <f t="shared" si="48"/>
        <v>871423</v>
      </c>
      <c r="V425" s="8">
        <f t="shared" si="44"/>
        <v>5.8919340713089117</v>
      </c>
      <c r="X425" s="2">
        <v>13454322.920269083</v>
      </c>
      <c r="Y425" s="2">
        <v>14790101</v>
      </c>
      <c r="Z425" s="2">
        <v>1335778.0797309168</v>
      </c>
      <c r="AA425" s="9">
        <v>78703.163796741806</v>
      </c>
      <c r="AC425" s="112">
        <v>117.75034054541067</v>
      </c>
      <c r="AD425" s="8">
        <f t="shared" si="45"/>
        <v>109.34327891030755</v>
      </c>
      <c r="AE425" s="114">
        <f t="shared" si="46"/>
        <v>-8.4070616351031191</v>
      </c>
      <c r="AF425" s="2">
        <v>0</v>
      </c>
      <c r="AG425" s="2">
        <v>1</v>
      </c>
      <c r="AH425" s="115">
        <f t="shared" si="47"/>
        <v>109.34327891030755</v>
      </c>
      <c r="AI425" s="8"/>
      <c r="AJ425" s="8"/>
      <c r="AK425" s="107">
        <v>117.75034054541067</v>
      </c>
      <c r="AL425" s="108">
        <v>117.94935480959839</v>
      </c>
      <c r="AM425" s="108">
        <v>117.94935480959839</v>
      </c>
      <c r="AN425" s="108">
        <v>117.75034054541067</v>
      </c>
      <c r="AO425" s="108">
        <v>109.34327891030755</v>
      </c>
      <c r="AP425" s="108">
        <v>109.34327891030755</v>
      </c>
      <c r="AQ425" s="108">
        <v>109.34327891030755</v>
      </c>
      <c r="AR425" s="108"/>
      <c r="AS425" s="108"/>
      <c r="AT425" s="109">
        <f t="shared" si="49"/>
        <v>0</v>
      </c>
      <c r="AU425" s="108"/>
      <c r="AV425" s="93">
        <v>12.897276542206443</v>
      </c>
      <c r="AW425" s="94">
        <v>4.4120017211272611</v>
      </c>
      <c r="AX425" s="110">
        <f t="shared" si="50"/>
        <v>-8.485274821079182</v>
      </c>
    </row>
    <row r="426" spans="1:71" s="2" customFormat="1" ht="10" x14ac:dyDescent="0.2">
      <c r="A426" s="6">
        <v>817</v>
      </c>
      <c r="B426" s="5" t="s">
        <v>28</v>
      </c>
      <c r="C426" s="6">
        <v>1</v>
      </c>
      <c r="D426" s="10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9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7" t="s">
        <v>4</v>
      </c>
      <c r="U426" s="2">
        <f t="shared" si="48"/>
        <v>0</v>
      </c>
      <c r="V426" s="8">
        <f t="shared" si="44"/>
        <v>0</v>
      </c>
      <c r="X426" s="2">
        <v>24470236.15951059</v>
      </c>
      <c r="Y426" s="2">
        <v>24531384</v>
      </c>
      <c r="Z426" s="2">
        <v>61147.840489409864</v>
      </c>
      <c r="AA426" s="9">
        <v>0</v>
      </c>
      <c r="AC426" s="112">
        <v>100.02507910514977</v>
      </c>
      <c r="AD426" s="8">
        <f t="shared" si="45"/>
        <v>100.24988659729645</v>
      </c>
      <c r="AE426" s="114">
        <f t="shared" si="46"/>
        <v>0.22480749214668094</v>
      </c>
      <c r="AF426" s="2">
        <v>0</v>
      </c>
      <c r="AG426" s="2">
        <v>1</v>
      </c>
      <c r="AH426" s="115">
        <f t="shared" si="47"/>
        <v>100.24988659729645</v>
      </c>
      <c r="AI426" s="8"/>
      <c r="AJ426" s="8"/>
      <c r="AK426" s="107">
        <v>100.02507910514977</v>
      </c>
      <c r="AL426" s="108">
        <v>100.17715226921308</v>
      </c>
      <c r="AM426" s="108">
        <v>100.17715226921308</v>
      </c>
      <c r="AN426" s="108">
        <v>100.02507910514977</v>
      </c>
      <c r="AO426" s="108">
        <v>100.24988659729645</v>
      </c>
      <c r="AP426" s="108">
        <v>100.24988659729645</v>
      </c>
      <c r="AQ426" s="108">
        <v>100.24988659729645</v>
      </c>
      <c r="AR426" s="108"/>
      <c r="AS426" s="108"/>
      <c r="AT426" s="109">
        <f t="shared" si="49"/>
        <v>0</v>
      </c>
      <c r="AU426" s="108"/>
      <c r="AV426" s="93">
        <v>10.174864938222845</v>
      </c>
      <c r="AW426" s="94">
        <v>10.422484188374362</v>
      </c>
      <c r="AX426" s="110">
        <f t="shared" si="50"/>
        <v>0.24761925015151753</v>
      </c>
    </row>
    <row r="427" spans="1:71" s="2" customFormat="1" ht="10" x14ac:dyDescent="0.2">
      <c r="A427" s="6">
        <v>818</v>
      </c>
      <c r="B427" s="5" t="s">
        <v>27</v>
      </c>
      <c r="C427" s="6">
        <v>1</v>
      </c>
      <c r="D427" s="10">
        <v>485000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9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 t="s">
        <v>4</v>
      </c>
      <c r="U427" s="2">
        <f t="shared" si="48"/>
        <v>485000</v>
      </c>
      <c r="V427" s="8">
        <f t="shared" si="44"/>
        <v>4.0221525233409245</v>
      </c>
      <c r="X427" s="2">
        <v>10955190.530000001</v>
      </c>
      <c r="Y427" s="2">
        <v>12058220</v>
      </c>
      <c r="Z427" s="2">
        <v>1103029.4699999988</v>
      </c>
      <c r="AA427" s="9">
        <v>44365.52766079898</v>
      </c>
      <c r="AC427" s="112">
        <v>110.24679584431154</v>
      </c>
      <c r="AD427" s="8">
        <f t="shared" si="45"/>
        <v>109.66358311560282</v>
      </c>
      <c r="AE427" s="114">
        <f t="shared" si="46"/>
        <v>-0.5832127287087161</v>
      </c>
      <c r="AF427" s="2">
        <v>0</v>
      </c>
      <c r="AG427" s="2">
        <v>1</v>
      </c>
      <c r="AH427" s="115">
        <f t="shared" si="47"/>
        <v>109.66358311560282</v>
      </c>
      <c r="AI427" s="8"/>
      <c r="AJ427" s="8"/>
      <c r="AK427" s="107">
        <v>110.24679584431154</v>
      </c>
      <c r="AL427" s="108">
        <v>110.50079309503609</v>
      </c>
      <c r="AM427" s="108">
        <v>110.50079309503609</v>
      </c>
      <c r="AN427" s="108">
        <v>110.24679584431154</v>
      </c>
      <c r="AO427" s="108">
        <v>109.82189364331127</v>
      </c>
      <c r="AP427" s="108">
        <v>109.66358311560282</v>
      </c>
      <c r="AQ427" s="108">
        <v>109.66358311560282</v>
      </c>
      <c r="AR427" s="108"/>
      <c r="AS427" s="108"/>
      <c r="AT427" s="109">
        <f t="shared" si="49"/>
        <v>0</v>
      </c>
      <c r="AU427" s="108"/>
      <c r="AV427" s="93">
        <v>8.6643665934198939</v>
      </c>
      <c r="AW427" s="94">
        <v>8.0179225140968082</v>
      </c>
      <c r="AX427" s="110">
        <f t="shared" si="50"/>
        <v>-0.64644407932308567</v>
      </c>
    </row>
    <row r="428" spans="1:71" s="2" customFormat="1" ht="10" x14ac:dyDescent="0.2">
      <c r="A428" s="6">
        <v>821</v>
      </c>
      <c r="B428" s="5" t="s">
        <v>26</v>
      </c>
      <c r="C428" s="6">
        <v>1</v>
      </c>
      <c r="D428" s="10">
        <v>913491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9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 t="s">
        <v>4</v>
      </c>
      <c r="U428" s="2">
        <f t="shared" si="48"/>
        <v>913491</v>
      </c>
      <c r="V428" s="8">
        <f t="shared" si="44"/>
        <v>2.9802140222555504</v>
      </c>
      <c r="X428" s="2">
        <v>29219681.09</v>
      </c>
      <c r="Y428" s="2">
        <v>30651859</v>
      </c>
      <c r="Z428" s="2">
        <v>1432177.9100000001</v>
      </c>
      <c r="AA428" s="9">
        <v>42681.966897466482</v>
      </c>
      <c r="AC428" s="112">
        <v>104.51304970511114</v>
      </c>
      <c r="AD428" s="8">
        <f t="shared" si="45"/>
        <v>104.75534260220954</v>
      </c>
      <c r="AE428" s="114">
        <f t="shared" si="46"/>
        <v>0.24229289709839463</v>
      </c>
      <c r="AF428" s="2">
        <v>0</v>
      </c>
      <c r="AG428" s="2">
        <v>1</v>
      </c>
      <c r="AH428" s="115">
        <f t="shared" si="47"/>
        <v>104.75534260220954</v>
      </c>
      <c r="AI428" s="8"/>
      <c r="AJ428" s="8"/>
      <c r="AK428" s="107">
        <v>104.51304970511114</v>
      </c>
      <c r="AL428" s="108">
        <v>104.48299562725568</v>
      </c>
      <c r="AM428" s="108">
        <v>104.48299562725568</v>
      </c>
      <c r="AN428" s="108">
        <v>104.51304970511114</v>
      </c>
      <c r="AO428" s="108">
        <v>104.75534260220954</v>
      </c>
      <c r="AP428" s="108">
        <v>104.75534260220954</v>
      </c>
      <c r="AQ428" s="108">
        <v>104.75534260220954</v>
      </c>
      <c r="AR428" s="108"/>
      <c r="AS428" s="108"/>
      <c r="AT428" s="109">
        <f t="shared" si="49"/>
        <v>0</v>
      </c>
      <c r="AU428" s="108"/>
      <c r="AV428" s="93">
        <v>2.3520183063710722</v>
      </c>
      <c r="AW428" s="94">
        <v>2.5959828460548429</v>
      </c>
      <c r="AX428" s="110">
        <f t="shared" si="50"/>
        <v>0.24396453968377063</v>
      </c>
    </row>
    <row r="429" spans="1:71" s="2" customFormat="1" ht="10" x14ac:dyDescent="0.2">
      <c r="A429" s="6">
        <v>823</v>
      </c>
      <c r="B429" s="5" t="s">
        <v>25</v>
      </c>
      <c r="C429" s="6">
        <v>1</v>
      </c>
      <c r="D429" s="10">
        <v>1662200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9">
        <v>75000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 t="s">
        <v>4</v>
      </c>
      <c r="U429" s="2">
        <f t="shared" si="48"/>
        <v>1737200</v>
      </c>
      <c r="V429" s="8">
        <f t="shared" si="44"/>
        <v>4.4751196280467687</v>
      </c>
      <c r="X429" s="2">
        <v>39053522.538119987</v>
      </c>
      <c r="Y429" s="2">
        <v>38819074</v>
      </c>
      <c r="Z429" s="2">
        <v>0</v>
      </c>
      <c r="AA429" s="9">
        <v>0</v>
      </c>
      <c r="AC429" s="112">
        <v>99.742802870095105</v>
      </c>
      <c r="AD429" s="8">
        <f t="shared" si="45"/>
        <v>99.399673773624016</v>
      </c>
      <c r="AE429" s="114">
        <f t="shared" si="46"/>
        <v>-0.34312909647108825</v>
      </c>
      <c r="AF429" s="2">
        <v>0</v>
      </c>
      <c r="AG429" s="2">
        <v>1</v>
      </c>
      <c r="AH429" s="115">
        <f t="shared" si="47"/>
        <v>99.399673773624016</v>
      </c>
      <c r="AI429" s="8"/>
      <c r="AJ429" s="8"/>
      <c r="AK429" s="107">
        <v>99.742802870095105</v>
      </c>
      <c r="AL429" s="108">
        <v>99.782611789910106</v>
      </c>
      <c r="AM429" s="108">
        <v>99.782611789910106</v>
      </c>
      <c r="AN429" s="108">
        <v>99.742802870095105</v>
      </c>
      <c r="AO429" s="108">
        <v>99.329247348009915</v>
      </c>
      <c r="AP429" s="108">
        <v>99.399673773624016</v>
      </c>
      <c r="AQ429" s="108">
        <v>99.399673773624016</v>
      </c>
      <c r="AR429" s="108"/>
      <c r="AS429" s="108"/>
      <c r="AT429" s="109">
        <f t="shared" si="49"/>
        <v>0</v>
      </c>
      <c r="AU429" s="108"/>
      <c r="AV429" s="93">
        <v>8.8786712804427506</v>
      </c>
      <c r="AW429" s="94">
        <v>8.5041135276384079</v>
      </c>
      <c r="AX429" s="110">
        <f t="shared" si="50"/>
        <v>-0.37455775280434267</v>
      </c>
      <c r="BQ429" s="1"/>
      <c r="BR429" s="1"/>
      <c r="BS429" s="1"/>
    </row>
    <row r="430" spans="1:71" s="2" customFormat="1" ht="10" x14ac:dyDescent="0.2">
      <c r="A430" s="6">
        <v>825</v>
      </c>
      <c r="B430" s="5" t="s">
        <v>24</v>
      </c>
      <c r="C430" s="6">
        <v>1</v>
      </c>
      <c r="D430" s="10">
        <v>1126672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9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 t="s">
        <v>4</v>
      </c>
      <c r="U430" s="2">
        <f t="shared" si="48"/>
        <v>1126672</v>
      </c>
      <c r="V430" s="8">
        <f t="shared" si="44"/>
        <v>2.5491986524873003</v>
      </c>
      <c r="X430" s="2">
        <v>43594626.830435947</v>
      </c>
      <c r="Y430" s="2">
        <v>44197104.800000004</v>
      </c>
      <c r="Z430" s="2">
        <v>602477.96956405789</v>
      </c>
      <c r="AA430" s="9">
        <v>15358.360281659812</v>
      </c>
      <c r="AC430" s="112">
        <v>101.49405832975251</v>
      </c>
      <c r="AD430" s="8">
        <f t="shared" si="45"/>
        <v>101.34677058153527</v>
      </c>
      <c r="AE430" s="114">
        <f t="shared" si="46"/>
        <v>-0.14728774821723789</v>
      </c>
      <c r="AF430" s="2">
        <v>0</v>
      </c>
      <c r="AG430" s="2">
        <v>1</v>
      </c>
      <c r="AH430" s="115">
        <f t="shared" si="47"/>
        <v>101.34677058153527</v>
      </c>
      <c r="AI430" s="8"/>
      <c r="AJ430" s="8"/>
      <c r="AK430" s="107">
        <v>101.49405832975251</v>
      </c>
      <c r="AL430" s="108">
        <v>101.39792338225291</v>
      </c>
      <c r="AM430" s="108">
        <v>101.39792338225291</v>
      </c>
      <c r="AN430" s="108">
        <v>101.49405832975251</v>
      </c>
      <c r="AO430" s="108">
        <v>101.34677102877181</v>
      </c>
      <c r="AP430" s="108">
        <v>101.34677058153527</v>
      </c>
      <c r="AQ430" s="108">
        <v>101.34677058153527</v>
      </c>
      <c r="AR430" s="108"/>
      <c r="AS430" s="108"/>
      <c r="AT430" s="109">
        <f t="shared" si="49"/>
        <v>0</v>
      </c>
      <c r="AU430" s="108"/>
      <c r="AV430" s="93">
        <v>5.9914034375025169</v>
      </c>
      <c r="AW430" s="94">
        <v>5.8360245461791731</v>
      </c>
      <c r="AX430" s="110">
        <f t="shared" si="50"/>
        <v>-0.15537889132334382</v>
      </c>
    </row>
    <row r="431" spans="1:71" s="2" customFormat="1" ht="10" x14ac:dyDescent="0.2">
      <c r="A431" s="6">
        <v>828</v>
      </c>
      <c r="B431" s="5" t="s">
        <v>23</v>
      </c>
      <c r="C431" s="6">
        <v>1</v>
      </c>
      <c r="D431" s="10">
        <v>2511796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9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 t="s">
        <v>4</v>
      </c>
      <c r="U431" s="2">
        <f t="shared" si="48"/>
        <v>2511796</v>
      </c>
      <c r="V431" s="8">
        <f t="shared" si="44"/>
        <v>5.0916058749417061</v>
      </c>
      <c r="X431" s="2">
        <v>49349500.229999997</v>
      </c>
      <c r="Y431" s="2">
        <v>49332098</v>
      </c>
      <c r="Z431" s="2">
        <v>0</v>
      </c>
      <c r="AA431" s="9">
        <v>0</v>
      </c>
      <c r="AC431" s="112">
        <v>100.16715282742743</v>
      </c>
      <c r="AD431" s="8">
        <f t="shared" si="45"/>
        <v>99.964736765481121</v>
      </c>
      <c r="AE431" s="114">
        <f t="shared" si="46"/>
        <v>-0.2024160619463089</v>
      </c>
      <c r="AF431" s="2">
        <v>0</v>
      </c>
      <c r="AG431" s="2">
        <v>1</v>
      </c>
      <c r="AH431" s="115">
        <f t="shared" si="47"/>
        <v>99.964736765481121</v>
      </c>
      <c r="AI431" s="8"/>
      <c r="AJ431" s="8"/>
      <c r="AK431" s="107">
        <v>100.16715282742743</v>
      </c>
      <c r="AL431" s="108">
        <v>99.887222612504274</v>
      </c>
      <c r="AM431" s="108">
        <v>99.887222612504274</v>
      </c>
      <c r="AN431" s="108">
        <v>100.16715282742743</v>
      </c>
      <c r="AO431" s="108">
        <v>99.95695350530201</v>
      </c>
      <c r="AP431" s="108">
        <v>99.95695350530201</v>
      </c>
      <c r="AQ431" s="108">
        <v>99.964736765481121</v>
      </c>
      <c r="AR431" s="108"/>
      <c r="AS431" s="108"/>
      <c r="AT431" s="109">
        <f t="shared" si="49"/>
        <v>7.7832601791101297E-3</v>
      </c>
      <c r="AU431" s="108"/>
      <c r="AV431" s="93">
        <v>6.3641774080353457</v>
      </c>
      <c r="AW431" s="94">
        <v>6.1316642841959137</v>
      </c>
      <c r="AX431" s="110">
        <f t="shared" si="50"/>
        <v>-0.23251312383943201</v>
      </c>
    </row>
    <row r="432" spans="1:71" s="2" customFormat="1" ht="10" x14ac:dyDescent="0.2">
      <c r="A432" s="6">
        <v>829</v>
      </c>
      <c r="B432" s="5" t="s">
        <v>22</v>
      </c>
      <c r="C432" s="6">
        <v>1</v>
      </c>
      <c r="D432" s="10">
        <v>593514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9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 t="s">
        <v>4</v>
      </c>
      <c r="U432" s="2">
        <f t="shared" si="48"/>
        <v>593514</v>
      </c>
      <c r="V432" s="8">
        <f t="shared" si="44"/>
        <v>2.783891086280363</v>
      </c>
      <c r="X432" s="2">
        <v>18188255.970868111</v>
      </c>
      <c r="Y432" s="2">
        <v>21319584.050000001</v>
      </c>
      <c r="Z432" s="2">
        <v>3131328.0791318901</v>
      </c>
      <c r="AA432" s="9">
        <v>87172.763277146791</v>
      </c>
      <c r="AC432" s="112">
        <v>120.00616799918021</v>
      </c>
      <c r="AD432" s="8">
        <f t="shared" si="45"/>
        <v>116.73692805253306</v>
      </c>
      <c r="AE432" s="114">
        <f t="shared" si="46"/>
        <v>-3.2692399466471471</v>
      </c>
      <c r="AF432" s="2">
        <v>0</v>
      </c>
      <c r="AG432" s="2">
        <v>1</v>
      </c>
      <c r="AH432" s="115">
        <f t="shared" si="47"/>
        <v>116.73692805253306</v>
      </c>
      <c r="AI432" s="8"/>
      <c r="AJ432" s="8"/>
      <c r="AK432" s="107">
        <v>120.00616799918021</v>
      </c>
      <c r="AL432" s="108">
        <v>120.04156645071534</v>
      </c>
      <c r="AM432" s="108">
        <v>120.04156645071534</v>
      </c>
      <c r="AN432" s="108">
        <v>120.00616799918021</v>
      </c>
      <c r="AO432" s="108">
        <v>116.73693315163356</v>
      </c>
      <c r="AP432" s="108">
        <v>116.73692805253306</v>
      </c>
      <c r="AQ432" s="108">
        <v>116.73692805253306</v>
      </c>
      <c r="AR432" s="108"/>
      <c r="AS432" s="108"/>
      <c r="AT432" s="109">
        <f t="shared" si="49"/>
        <v>0</v>
      </c>
      <c r="AU432" s="108"/>
      <c r="AV432" s="93">
        <v>9.8858153696372533</v>
      </c>
      <c r="AW432" s="94">
        <v>6.8121702427727389</v>
      </c>
      <c r="AX432" s="110">
        <f t="shared" si="50"/>
        <v>-3.0736451268645144</v>
      </c>
    </row>
    <row r="433" spans="1:50" ht="10" x14ac:dyDescent="0.2">
      <c r="A433" s="6">
        <v>830</v>
      </c>
      <c r="B433" s="5" t="s">
        <v>21</v>
      </c>
      <c r="C433" s="6">
        <v>1</v>
      </c>
      <c r="D433" s="10">
        <v>725358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30000</v>
      </c>
      <c r="K433" s="9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 t="s">
        <v>4</v>
      </c>
      <c r="U433" s="2">
        <f t="shared" si="48"/>
        <v>755358</v>
      </c>
      <c r="V433" s="8">
        <f t="shared" si="44"/>
        <v>5.2046630144722341</v>
      </c>
      <c r="W433" s="2"/>
      <c r="X433" s="2">
        <v>10873494.496371264</v>
      </c>
      <c r="Y433" s="2">
        <v>14513101</v>
      </c>
      <c r="Z433" s="2">
        <v>3639606.5036287364</v>
      </c>
      <c r="AA433" s="9">
        <v>189429.25356669087</v>
      </c>
      <c r="AB433" s="2"/>
      <c r="AC433" s="112">
        <v>115.89967948068541</v>
      </c>
      <c r="AD433" s="8">
        <f t="shared" si="45"/>
        <v>131.73016044854253</v>
      </c>
      <c r="AE433" s="114">
        <f t="shared" si="46"/>
        <v>15.830480967857127</v>
      </c>
      <c r="AF433" s="2">
        <v>0</v>
      </c>
      <c r="AG433" s="2">
        <v>1</v>
      </c>
      <c r="AH433" s="115">
        <f t="shared" si="47"/>
        <v>131.73016044854253</v>
      </c>
      <c r="AI433" s="8"/>
      <c r="AJ433" s="8"/>
      <c r="AK433" s="107">
        <v>115.89967948068541</v>
      </c>
      <c r="AL433" s="108">
        <v>116.81781926329072</v>
      </c>
      <c r="AM433" s="108">
        <v>116.81781926329072</v>
      </c>
      <c r="AN433" s="108">
        <v>115.89967948068541</v>
      </c>
      <c r="AO433" s="108">
        <v>131.73016044854253</v>
      </c>
      <c r="AP433" s="108">
        <v>131.73016044854253</v>
      </c>
      <c r="AQ433" s="108">
        <v>131.73016044854253</v>
      </c>
      <c r="AR433" s="108"/>
      <c r="AS433" s="108"/>
      <c r="AT433" s="109">
        <f t="shared" si="49"/>
        <v>0</v>
      </c>
      <c r="AU433" s="108"/>
      <c r="AV433" s="93">
        <v>9.9215869848068987</v>
      </c>
      <c r="AW433" s="94">
        <v>25.592866810959432</v>
      </c>
      <c r="AX433" s="110">
        <f t="shared" si="50"/>
        <v>15.671279826152533</v>
      </c>
    </row>
    <row r="434" spans="1:50" ht="10" x14ac:dyDescent="0.2">
      <c r="A434" s="6">
        <v>832</v>
      </c>
      <c r="B434" s="5" t="s">
        <v>20</v>
      </c>
      <c r="C434" s="6">
        <v>1</v>
      </c>
      <c r="D434" s="10">
        <v>1510764</v>
      </c>
      <c r="E434" s="2">
        <v>50</v>
      </c>
      <c r="F434" s="2">
        <v>71501</v>
      </c>
      <c r="G434" s="2">
        <v>0</v>
      </c>
      <c r="H434" s="2">
        <v>0</v>
      </c>
      <c r="I434" s="2">
        <v>0</v>
      </c>
      <c r="J434" s="2">
        <v>0</v>
      </c>
      <c r="K434" s="9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 t="s">
        <v>4</v>
      </c>
      <c r="U434" s="2">
        <f t="shared" si="48"/>
        <v>1582315</v>
      </c>
      <c r="V434" s="8">
        <f t="shared" si="44"/>
        <v>5.6617153396448652</v>
      </c>
      <c r="W434" s="2"/>
      <c r="X434" s="2">
        <v>27936175.670000002</v>
      </c>
      <c r="Y434" s="2">
        <v>27947625.5</v>
      </c>
      <c r="Z434" s="2">
        <v>11449.829999998212</v>
      </c>
      <c r="AA434" s="9">
        <v>648.25678147315841</v>
      </c>
      <c r="AB434" s="2"/>
      <c r="AC434" s="112">
        <v>100.49856764494977</v>
      </c>
      <c r="AD434" s="8">
        <f t="shared" si="45"/>
        <v>100.03866518218571</v>
      </c>
      <c r="AE434" s="114">
        <f t="shared" si="46"/>
        <v>-0.4599024627640631</v>
      </c>
      <c r="AF434" s="2">
        <v>0</v>
      </c>
      <c r="AG434" s="2">
        <v>1</v>
      </c>
      <c r="AH434" s="115">
        <f t="shared" si="47"/>
        <v>100.03866518218571</v>
      </c>
      <c r="AI434" s="8"/>
      <c r="AJ434" s="8"/>
      <c r="AK434" s="107">
        <v>100.49856764494977</v>
      </c>
      <c r="AL434" s="108">
        <v>100.30133230095373</v>
      </c>
      <c r="AM434" s="108">
        <v>100.30133230095373</v>
      </c>
      <c r="AN434" s="108">
        <v>100.49856764494977</v>
      </c>
      <c r="AO434" s="108">
        <v>100.08640566085161</v>
      </c>
      <c r="AP434" s="108">
        <v>99.927466199241579</v>
      </c>
      <c r="AQ434" s="108">
        <v>100.03866518218571</v>
      </c>
      <c r="AR434" s="108"/>
      <c r="AS434" s="108"/>
      <c r="AT434" s="109">
        <f t="shared" si="49"/>
        <v>0.11119898294413133</v>
      </c>
      <c r="AU434" s="108"/>
      <c r="AV434" s="93">
        <v>7.8889945360174059</v>
      </c>
      <c r="AW434" s="94">
        <v>7.2441404220359811</v>
      </c>
      <c r="AX434" s="110">
        <f t="shared" si="50"/>
        <v>-0.64485411398142478</v>
      </c>
    </row>
    <row r="435" spans="1:50" ht="10" x14ac:dyDescent="0.2">
      <c r="A435" s="6">
        <v>851</v>
      </c>
      <c r="B435" s="5" t="s">
        <v>19</v>
      </c>
      <c r="C435" s="6">
        <v>1</v>
      </c>
      <c r="D435" s="10">
        <v>283540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9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 t="s">
        <v>4</v>
      </c>
      <c r="U435" s="2">
        <f t="shared" si="48"/>
        <v>283540</v>
      </c>
      <c r="V435" s="8">
        <f t="shared" si="44"/>
        <v>2.8898708873689283</v>
      </c>
      <c r="W435" s="2"/>
      <c r="X435" s="2">
        <v>9724718.370000001</v>
      </c>
      <c r="Y435" s="2">
        <v>9811511</v>
      </c>
      <c r="Z435" s="2">
        <v>86792.629999998957</v>
      </c>
      <c r="AA435" s="9">
        <v>2508.1949467518007</v>
      </c>
      <c r="AB435" s="2"/>
      <c r="AC435" s="112">
        <v>105.71624545460958</v>
      </c>
      <c r="AD435" s="8">
        <f t="shared" si="45"/>
        <v>100.86670309459305</v>
      </c>
      <c r="AE435" s="114">
        <f t="shared" si="46"/>
        <v>-4.8495423600165282</v>
      </c>
      <c r="AF435" s="2">
        <v>0</v>
      </c>
      <c r="AG435" s="2">
        <v>1</v>
      </c>
      <c r="AH435" s="115">
        <f t="shared" si="47"/>
        <v>100.86670309459305</v>
      </c>
      <c r="AI435" s="8"/>
      <c r="AJ435" s="8"/>
      <c r="AK435" s="107">
        <v>105.71624545460958</v>
      </c>
      <c r="AL435" s="108">
        <v>105.65590794353754</v>
      </c>
      <c r="AM435" s="108">
        <v>105.65590794353754</v>
      </c>
      <c r="AN435" s="108">
        <v>105.71624545460958</v>
      </c>
      <c r="AO435" s="108">
        <v>100.90228263814865</v>
      </c>
      <c r="AP435" s="108">
        <v>100.86670309459305</v>
      </c>
      <c r="AQ435" s="108">
        <v>100.86670309459305</v>
      </c>
      <c r="AR435" s="108"/>
      <c r="AS435" s="108"/>
      <c r="AT435" s="109">
        <f t="shared" si="49"/>
        <v>0</v>
      </c>
      <c r="AU435" s="108"/>
      <c r="AV435" s="93">
        <v>13.309396918466119</v>
      </c>
      <c r="AW435" s="94">
        <v>7.9341019126035626</v>
      </c>
      <c r="AX435" s="110">
        <f t="shared" si="50"/>
        <v>-5.3752950058625562</v>
      </c>
    </row>
    <row r="436" spans="1:50" ht="10" x14ac:dyDescent="0.2">
      <c r="A436" s="6">
        <v>852</v>
      </c>
      <c r="B436" s="5" t="s">
        <v>18</v>
      </c>
      <c r="C436" s="6">
        <v>1</v>
      </c>
      <c r="D436" s="10">
        <v>284556</v>
      </c>
      <c r="E436" s="2">
        <v>0</v>
      </c>
      <c r="F436" s="2">
        <v>6164</v>
      </c>
      <c r="G436" s="2">
        <v>0</v>
      </c>
      <c r="H436" s="2">
        <v>0</v>
      </c>
      <c r="I436" s="2">
        <v>0</v>
      </c>
      <c r="J436" s="2">
        <v>0</v>
      </c>
      <c r="K436" s="9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 t="s">
        <v>4</v>
      </c>
      <c r="U436" s="2">
        <f t="shared" si="48"/>
        <v>290720</v>
      </c>
      <c r="V436" s="8">
        <f t="shared" si="44"/>
        <v>2.0029026656270021</v>
      </c>
      <c r="W436" s="2"/>
      <c r="X436" s="2">
        <v>13039564.664050002</v>
      </c>
      <c r="Y436" s="2">
        <v>14514934</v>
      </c>
      <c r="Z436" s="2">
        <v>1475369.3359499983</v>
      </c>
      <c r="AA436" s="9">
        <v>29550.211757585919</v>
      </c>
      <c r="AB436" s="2"/>
      <c r="AC436" s="112">
        <v>117.92724305173002</v>
      </c>
      <c r="AD436" s="8">
        <f t="shared" si="45"/>
        <v>111.08794013789837</v>
      </c>
      <c r="AE436" s="114">
        <f t="shared" si="46"/>
        <v>-6.839302913831645</v>
      </c>
      <c r="AF436" s="2">
        <v>0</v>
      </c>
      <c r="AG436" s="2">
        <v>1</v>
      </c>
      <c r="AH436" s="115">
        <f t="shared" si="47"/>
        <v>111.08794013789837</v>
      </c>
      <c r="AI436" s="8"/>
      <c r="AJ436" s="8"/>
      <c r="AK436" s="107">
        <v>117.92724305173002</v>
      </c>
      <c r="AL436" s="108">
        <v>117.99448531488339</v>
      </c>
      <c r="AM436" s="108">
        <v>117.99448531488339</v>
      </c>
      <c r="AN436" s="108">
        <v>117.92724305173002</v>
      </c>
      <c r="AO436" s="108">
        <v>111.02587045857753</v>
      </c>
      <c r="AP436" s="108">
        <v>111.08794013789837</v>
      </c>
      <c r="AQ436" s="108">
        <v>111.08794013789837</v>
      </c>
      <c r="AR436" s="108"/>
      <c r="AS436" s="108"/>
      <c r="AT436" s="109">
        <f t="shared" si="49"/>
        <v>0</v>
      </c>
      <c r="AU436" s="108"/>
      <c r="AV436" s="93">
        <v>10.102804523627219</v>
      </c>
      <c r="AW436" s="94">
        <v>3.6084529178278797</v>
      </c>
      <c r="AX436" s="110">
        <f t="shared" si="50"/>
        <v>-6.4943516057993396</v>
      </c>
    </row>
    <row r="437" spans="1:50" ht="10" x14ac:dyDescent="0.2">
      <c r="A437" s="6">
        <v>853</v>
      </c>
      <c r="B437" s="5" t="s">
        <v>17</v>
      </c>
      <c r="C437" s="6">
        <v>1</v>
      </c>
      <c r="D437" s="10">
        <v>1755996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9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 t="s">
        <v>4</v>
      </c>
      <c r="U437" s="2">
        <f t="shared" si="48"/>
        <v>1755996</v>
      </c>
      <c r="V437" s="8">
        <f t="shared" si="44"/>
        <v>6.0260982812197046</v>
      </c>
      <c r="W437" s="2"/>
      <c r="X437" s="2">
        <v>28012736.845560264</v>
      </c>
      <c r="Y437" s="2">
        <v>29139850</v>
      </c>
      <c r="Z437" s="2">
        <v>1127113.1544397362</v>
      </c>
      <c r="AA437" s="9">
        <v>67920.946427094139</v>
      </c>
      <c r="AB437" s="2"/>
      <c r="AC437" s="112">
        <v>104.05781225228088</v>
      </c>
      <c r="AD437" s="8">
        <f t="shared" si="45"/>
        <v>103.78110933555753</v>
      </c>
      <c r="AE437" s="114">
        <f t="shared" si="46"/>
        <v>-0.27670291672335168</v>
      </c>
      <c r="AF437" s="2">
        <v>0</v>
      </c>
      <c r="AG437" s="2">
        <v>1</v>
      </c>
      <c r="AH437" s="115">
        <f t="shared" si="47"/>
        <v>103.78110933555753</v>
      </c>
      <c r="AI437" s="8"/>
      <c r="AJ437" s="8"/>
      <c r="AK437" s="107">
        <v>104.05781225228088</v>
      </c>
      <c r="AL437" s="108">
        <v>104.07618640279881</v>
      </c>
      <c r="AM437" s="108">
        <v>104.07618640279881</v>
      </c>
      <c r="AN437" s="108">
        <v>104.05781225228088</v>
      </c>
      <c r="AO437" s="108">
        <v>103.78110933555753</v>
      </c>
      <c r="AP437" s="108">
        <v>103.78110933555753</v>
      </c>
      <c r="AQ437" s="108">
        <v>103.78110933555753</v>
      </c>
      <c r="AR437" s="108"/>
      <c r="AS437" s="108"/>
      <c r="AT437" s="109">
        <f t="shared" si="49"/>
        <v>0</v>
      </c>
      <c r="AU437" s="108"/>
      <c r="AV437" s="93">
        <v>9.4289604630451844</v>
      </c>
      <c r="AW437" s="94">
        <v>9.1124123871308846</v>
      </c>
      <c r="AX437" s="110">
        <f t="shared" si="50"/>
        <v>-0.31654807591429979</v>
      </c>
    </row>
    <row r="438" spans="1:50" ht="10" x14ac:dyDescent="0.2">
      <c r="A438" s="6">
        <v>855</v>
      </c>
      <c r="B438" s="5" t="s">
        <v>16</v>
      </c>
      <c r="C438" s="6">
        <v>1</v>
      </c>
      <c r="D438" s="10">
        <v>410000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9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 t="s">
        <v>4</v>
      </c>
      <c r="U438" s="2">
        <f t="shared" si="48"/>
        <v>410000</v>
      </c>
      <c r="V438" s="8">
        <f t="shared" si="44"/>
        <v>3.4480937423994766</v>
      </c>
      <c r="W438" s="2"/>
      <c r="X438" s="2">
        <v>9593176.8600959312</v>
      </c>
      <c r="Y438" s="2">
        <v>11890628</v>
      </c>
      <c r="Z438" s="2">
        <v>2297451.1399040688</v>
      </c>
      <c r="AA438" s="9">
        <v>79218.268989717646</v>
      </c>
      <c r="AB438" s="2"/>
      <c r="AC438" s="112">
        <v>131.19354677605858</v>
      </c>
      <c r="AD438" s="8">
        <f t="shared" si="45"/>
        <v>123.12302695201399</v>
      </c>
      <c r="AE438" s="114">
        <f t="shared" si="46"/>
        <v>-8.0705198240445952</v>
      </c>
      <c r="AF438" s="2">
        <v>0</v>
      </c>
      <c r="AG438" s="2">
        <v>1</v>
      </c>
      <c r="AH438" s="115">
        <f t="shared" si="47"/>
        <v>123.12302695201399</v>
      </c>
      <c r="AI438" s="8"/>
      <c r="AJ438" s="8"/>
      <c r="AK438" s="107">
        <v>131.19354677605858</v>
      </c>
      <c r="AL438" s="108">
        <v>131.19354677605858</v>
      </c>
      <c r="AM438" s="108">
        <v>131.19354677605858</v>
      </c>
      <c r="AN438" s="108">
        <v>131.19354677605858</v>
      </c>
      <c r="AO438" s="108">
        <v>123.12302695201399</v>
      </c>
      <c r="AP438" s="108">
        <v>123.12302695201399</v>
      </c>
      <c r="AQ438" s="108">
        <v>123.12302695201399</v>
      </c>
      <c r="AR438" s="108"/>
      <c r="AS438" s="108"/>
      <c r="AT438" s="109">
        <f t="shared" si="49"/>
        <v>0</v>
      </c>
      <c r="AU438" s="108"/>
      <c r="AV438" s="93">
        <v>9.3646736194670392</v>
      </c>
      <c r="AW438" s="94">
        <v>2.3226179644760485</v>
      </c>
      <c r="AX438" s="110">
        <f t="shared" si="50"/>
        <v>-7.0420556549909907</v>
      </c>
    </row>
    <row r="439" spans="1:50" ht="10" x14ac:dyDescent="0.2">
      <c r="A439" s="6">
        <v>860</v>
      </c>
      <c r="B439" s="5" t="s">
        <v>15</v>
      </c>
      <c r="C439" s="6">
        <v>1</v>
      </c>
      <c r="D439" s="10">
        <v>320211</v>
      </c>
      <c r="E439" s="2">
        <v>0</v>
      </c>
      <c r="F439" s="2">
        <v>26666.66</v>
      </c>
      <c r="G439" s="2">
        <v>0</v>
      </c>
      <c r="H439" s="2">
        <v>0</v>
      </c>
      <c r="I439" s="2">
        <v>0</v>
      </c>
      <c r="J439" s="2">
        <v>0</v>
      </c>
      <c r="K439" s="9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 t="s">
        <v>14</v>
      </c>
      <c r="U439" s="2">
        <f t="shared" si="48"/>
        <v>154751.05999999997</v>
      </c>
      <c r="V439" s="8">
        <f t="shared" si="44"/>
        <v>1.1498740505324649</v>
      </c>
      <c r="W439" s="2"/>
      <c r="X439" s="2">
        <v>11620603.830116205</v>
      </c>
      <c r="Y439" s="2">
        <v>13458087.860000001</v>
      </c>
      <c r="Z439" s="2">
        <v>1837484.0298837963</v>
      </c>
      <c r="AA439" s="9">
        <v>21128.752042311975</v>
      </c>
      <c r="AB439" s="2"/>
      <c r="AC439" s="112">
        <v>120.00761825267188</v>
      </c>
      <c r="AD439" s="8">
        <f t="shared" si="45"/>
        <v>115.63047242979043</v>
      </c>
      <c r="AE439" s="114">
        <f t="shared" si="46"/>
        <v>-4.3771458228814453</v>
      </c>
      <c r="AF439" s="2">
        <v>0</v>
      </c>
      <c r="AG439" s="2">
        <v>1</v>
      </c>
      <c r="AH439" s="115">
        <f t="shared" si="47"/>
        <v>115.63047242979043</v>
      </c>
      <c r="AI439" s="8"/>
      <c r="AJ439" s="8"/>
      <c r="AK439" s="107">
        <v>120.00761825267188</v>
      </c>
      <c r="AL439" s="108">
        <v>119.82897990499117</v>
      </c>
      <c r="AM439" s="108">
        <v>119.82897990499117</v>
      </c>
      <c r="AN439" s="108">
        <v>120.00761825267188</v>
      </c>
      <c r="AO439" s="108">
        <v>115.41619203940905</v>
      </c>
      <c r="AP439" s="108">
        <v>115.63047242979043</v>
      </c>
      <c r="AQ439" s="108">
        <v>115.63047242979043</v>
      </c>
      <c r="AR439" s="108"/>
      <c r="AS439" s="108"/>
      <c r="AT439" s="109">
        <f t="shared" si="49"/>
        <v>0</v>
      </c>
      <c r="AU439" s="108"/>
      <c r="AV439" s="93">
        <v>10.445078438371013</v>
      </c>
      <c r="AW439" s="94">
        <v>6.3520253555228763</v>
      </c>
      <c r="AX439" s="110">
        <f t="shared" si="50"/>
        <v>-4.0930530828481366</v>
      </c>
    </row>
    <row r="440" spans="1:50" ht="10" x14ac:dyDescent="0.2">
      <c r="A440" s="6">
        <v>871</v>
      </c>
      <c r="B440" s="5" t="s">
        <v>13</v>
      </c>
      <c r="C440" s="6">
        <v>1</v>
      </c>
      <c r="D440" s="10">
        <v>1118296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9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 t="s">
        <v>4</v>
      </c>
      <c r="U440" s="2">
        <f t="shared" si="48"/>
        <v>1118296</v>
      </c>
      <c r="V440" s="8">
        <f t="shared" si="44"/>
        <v>3.2822855825258861</v>
      </c>
      <c r="W440" s="2"/>
      <c r="X440" s="2">
        <v>24071025.330000002</v>
      </c>
      <c r="Y440" s="2">
        <v>34070649</v>
      </c>
      <c r="Z440" s="2">
        <v>9999623.6699999981</v>
      </c>
      <c r="AA440" s="9">
        <v>328216.2060272558</v>
      </c>
      <c r="AB440" s="2"/>
      <c r="AC440" s="112">
        <v>134.54391843365917</v>
      </c>
      <c r="AD440" s="8">
        <f t="shared" si="45"/>
        <v>140.17862692337891</v>
      </c>
      <c r="AE440" s="114">
        <f t="shared" si="46"/>
        <v>5.6347084897197419</v>
      </c>
      <c r="AF440" s="2">
        <v>0</v>
      </c>
      <c r="AG440" s="2">
        <v>1</v>
      </c>
      <c r="AH440" s="115">
        <f t="shared" si="47"/>
        <v>140.17862692337891</v>
      </c>
      <c r="AI440" s="8"/>
      <c r="AJ440" s="8"/>
      <c r="AK440" s="107">
        <v>134.54391843365917</v>
      </c>
      <c r="AL440" s="108">
        <v>134.57621066265546</v>
      </c>
      <c r="AM440" s="108">
        <v>134.57621066265546</v>
      </c>
      <c r="AN440" s="108">
        <v>134.54391843365917</v>
      </c>
      <c r="AO440" s="108">
        <v>140.17862692337891</v>
      </c>
      <c r="AP440" s="108">
        <v>140.17862692337891</v>
      </c>
      <c r="AQ440" s="108">
        <v>140.17862692337891</v>
      </c>
      <c r="AR440" s="108"/>
      <c r="AS440" s="108"/>
      <c r="AT440" s="109">
        <f t="shared" si="49"/>
        <v>0</v>
      </c>
      <c r="AU440" s="108"/>
      <c r="AV440" s="93">
        <v>6.958169277995145</v>
      </c>
      <c r="AW440" s="94">
        <v>11.437612818238337</v>
      </c>
      <c r="AX440" s="110">
        <f t="shared" si="50"/>
        <v>4.4794435402431922</v>
      </c>
    </row>
    <row r="441" spans="1:50" ht="10" x14ac:dyDescent="0.2">
      <c r="A441" s="6">
        <v>872</v>
      </c>
      <c r="B441" s="5" t="s">
        <v>12</v>
      </c>
      <c r="C441" s="6">
        <v>1</v>
      </c>
      <c r="D441" s="10">
        <v>802328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9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 t="s">
        <v>4</v>
      </c>
      <c r="U441" s="2">
        <f t="shared" si="48"/>
        <v>802328</v>
      </c>
      <c r="V441" s="8">
        <f t="shared" si="44"/>
        <v>2.5302378573950568</v>
      </c>
      <c r="W441" s="2"/>
      <c r="X441" s="2">
        <v>32362813.119999997</v>
      </c>
      <c r="Y441" s="2">
        <v>31709588</v>
      </c>
      <c r="Z441" s="2">
        <v>0</v>
      </c>
      <c r="AA441" s="9">
        <v>0</v>
      </c>
      <c r="AB441" s="2"/>
      <c r="AC441" s="112">
        <v>100.36808535006043</v>
      </c>
      <c r="AD441" s="8">
        <f t="shared" si="45"/>
        <v>97.981556431519522</v>
      </c>
      <c r="AE441" s="114">
        <f t="shared" si="46"/>
        <v>-2.386528918540904</v>
      </c>
      <c r="AF441" s="2">
        <v>0</v>
      </c>
      <c r="AG441" s="2">
        <v>1</v>
      </c>
      <c r="AH441" s="115">
        <f t="shared" si="47"/>
        <v>97.981556431519522</v>
      </c>
      <c r="AI441" s="8"/>
      <c r="AJ441" s="8"/>
      <c r="AK441" s="107">
        <v>100.36808535006043</v>
      </c>
      <c r="AL441" s="108">
        <v>100.4120141491655</v>
      </c>
      <c r="AM441" s="108">
        <v>100.4120141491655</v>
      </c>
      <c r="AN441" s="108">
        <v>100.36808535006043</v>
      </c>
      <c r="AO441" s="108">
        <v>97.981556431519522</v>
      </c>
      <c r="AP441" s="108">
        <v>97.981556431519522</v>
      </c>
      <c r="AQ441" s="108">
        <v>97.981556431519522</v>
      </c>
      <c r="AR441" s="108"/>
      <c r="AS441" s="108"/>
      <c r="AT441" s="109">
        <f t="shared" si="49"/>
        <v>0</v>
      </c>
      <c r="AU441" s="108"/>
      <c r="AV441" s="93">
        <v>3.7280814684357599</v>
      </c>
      <c r="AW441" s="94">
        <v>1.2516087592113498</v>
      </c>
      <c r="AX441" s="110">
        <f t="shared" si="50"/>
        <v>-2.4764727092244101</v>
      </c>
    </row>
    <row r="442" spans="1:50" ht="10" x14ac:dyDescent="0.2">
      <c r="A442" s="6">
        <v>873</v>
      </c>
      <c r="B442" s="5" t="s">
        <v>11</v>
      </c>
      <c r="C442" s="6">
        <v>1</v>
      </c>
      <c r="D442" s="10">
        <v>234550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9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 t="s">
        <v>4</v>
      </c>
      <c r="U442" s="2">
        <f t="shared" si="48"/>
        <v>234550</v>
      </c>
      <c r="V442" s="8">
        <f t="shared" si="44"/>
        <v>1.8228633775750422</v>
      </c>
      <c r="W442" s="2"/>
      <c r="X442" s="2">
        <v>11690753.246806186</v>
      </c>
      <c r="Y442" s="2">
        <v>12867119</v>
      </c>
      <c r="Z442" s="2">
        <v>1176365.7531938143</v>
      </c>
      <c r="AA442" s="9">
        <v>21443.540501304851</v>
      </c>
      <c r="AB442" s="2"/>
      <c r="AC442" s="112">
        <v>109.86627591483142</v>
      </c>
      <c r="AD442" s="8">
        <f t="shared" si="45"/>
        <v>109.8789375527024</v>
      </c>
      <c r="AE442" s="114">
        <f t="shared" si="46"/>
        <v>1.2661637870976961E-2</v>
      </c>
      <c r="AF442" s="2">
        <v>0</v>
      </c>
      <c r="AG442" s="2">
        <v>1</v>
      </c>
      <c r="AH442" s="115">
        <f t="shared" si="47"/>
        <v>109.8789375527024</v>
      </c>
      <c r="AI442" s="8"/>
      <c r="AJ442" s="8"/>
      <c r="AK442" s="107">
        <v>109.86627591483142</v>
      </c>
      <c r="AL442" s="108">
        <v>109.86627591483142</v>
      </c>
      <c r="AM442" s="108">
        <v>109.86627591483142</v>
      </c>
      <c r="AN442" s="108">
        <v>109.86627591483142</v>
      </c>
      <c r="AO442" s="108">
        <v>109.8789375527024</v>
      </c>
      <c r="AP442" s="108">
        <v>109.8789375527024</v>
      </c>
      <c r="AQ442" s="108">
        <v>109.8789375527024</v>
      </c>
      <c r="AR442" s="108"/>
      <c r="AS442" s="108"/>
      <c r="AT442" s="109">
        <f t="shared" si="49"/>
        <v>0</v>
      </c>
      <c r="AU442" s="108"/>
      <c r="AV442" s="93">
        <v>13.119379281503079</v>
      </c>
      <c r="AW442" s="94">
        <v>13.106800682379227</v>
      </c>
      <c r="AX442" s="110">
        <f t="shared" si="50"/>
        <v>-1.2578599123852285E-2</v>
      </c>
    </row>
    <row r="443" spans="1:50" ht="10" x14ac:dyDescent="0.2">
      <c r="A443" s="6">
        <v>876</v>
      </c>
      <c r="B443" s="5" t="s">
        <v>10</v>
      </c>
      <c r="C443" s="6">
        <v>1</v>
      </c>
      <c r="D443" s="10">
        <v>370730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9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 t="s">
        <v>4</v>
      </c>
      <c r="U443" s="2">
        <f t="shared" si="48"/>
        <v>370730</v>
      </c>
      <c r="V443" s="8">
        <f t="shared" si="44"/>
        <v>1.6192873091693076</v>
      </c>
      <c r="W443" s="2"/>
      <c r="X443" s="2">
        <v>22869920.629999999</v>
      </c>
      <c r="Y443" s="2">
        <v>22894640</v>
      </c>
      <c r="Z443" s="2">
        <v>24719.370000001043</v>
      </c>
      <c r="AA443" s="9">
        <v>400.277621316622</v>
      </c>
      <c r="AB443" s="2"/>
      <c r="AC443" s="112">
        <v>99.982836456483852</v>
      </c>
      <c r="AD443" s="8">
        <f t="shared" si="45"/>
        <v>100.10633658407535</v>
      </c>
      <c r="AE443" s="114">
        <f t="shared" si="46"/>
        <v>0.1235001275914982</v>
      </c>
      <c r="AF443" s="2">
        <v>0</v>
      </c>
      <c r="AG443" s="2">
        <v>1</v>
      </c>
      <c r="AH443" s="115">
        <f t="shared" si="47"/>
        <v>100.10633658407535</v>
      </c>
      <c r="AI443" s="8"/>
      <c r="AJ443" s="8"/>
      <c r="AK443" s="107">
        <v>99.982836456483852</v>
      </c>
      <c r="AL443" s="108">
        <v>99.990759801074731</v>
      </c>
      <c r="AM443" s="108">
        <v>99.990759801074731</v>
      </c>
      <c r="AN443" s="108">
        <v>99.982836456483852</v>
      </c>
      <c r="AO443" s="108">
        <v>100.10633658407535</v>
      </c>
      <c r="AP443" s="108">
        <v>100.10633658407535</v>
      </c>
      <c r="AQ443" s="108">
        <v>100.10633658407535</v>
      </c>
      <c r="AR443" s="108"/>
      <c r="AS443" s="108"/>
      <c r="AT443" s="109">
        <f t="shared" si="49"/>
        <v>0</v>
      </c>
      <c r="AU443" s="108"/>
      <c r="AV443" s="93">
        <v>6.7803546953107849</v>
      </c>
      <c r="AW443" s="94">
        <v>6.9141204369262859</v>
      </c>
      <c r="AX443" s="110">
        <f t="shared" si="50"/>
        <v>0.13376574161550092</v>
      </c>
    </row>
    <row r="444" spans="1:50" ht="10" x14ac:dyDescent="0.2">
      <c r="A444" s="6">
        <v>878</v>
      </c>
      <c r="B444" s="5" t="s">
        <v>9</v>
      </c>
      <c r="C444" s="6">
        <v>1</v>
      </c>
      <c r="D444" s="10">
        <v>695546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9">
        <v>50000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 t="s">
        <v>4</v>
      </c>
      <c r="U444" s="2">
        <f t="shared" si="48"/>
        <v>745546</v>
      </c>
      <c r="V444" s="8">
        <f t="shared" si="44"/>
        <v>3.8502418229020043</v>
      </c>
      <c r="W444" s="2"/>
      <c r="X444" s="2">
        <v>17544445.759440001</v>
      </c>
      <c r="Y444" s="2">
        <v>19363614.918038242</v>
      </c>
      <c r="Z444" s="2">
        <v>1819169.1585982405</v>
      </c>
      <c r="AA444" s="9">
        <v>70042.41177368394</v>
      </c>
      <c r="AB444" s="2"/>
      <c r="AC444" s="112">
        <v>110.29024348242969</v>
      </c>
      <c r="AD444" s="8">
        <f t="shared" si="45"/>
        <v>109.96968938664486</v>
      </c>
      <c r="AE444" s="114">
        <f t="shared" si="46"/>
        <v>-0.32055409578482852</v>
      </c>
      <c r="AF444" s="2">
        <v>0</v>
      </c>
      <c r="AG444" s="2">
        <v>1</v>
      </c>
      <c r="AH444" s="115">
        <f t="shared" si="47"/>
        <v>109.96968938664486</v>
      </c>
      <c r="AI444" s="8"/>
      <c r="AJ444" s="8"/>
      <c r="AK444" s="107">
        <v>110.29024348242969</v>
      </c>
      <c r="AL444" s="108">
        <v>110.26158699442038</v>
      </c>
      <c r="AM444" s="108">
        <v>110.26158699442038</v>
      </c>
      <c r="AN444" s="108">
        <v>110.29024348242969</v>
      </c>
      <c r="AO444" s="108">
        <v>109.9696898375141</v>
      </c>
      <c r="AP444" s="108">
        <v>109.96968938664486</v>
      </c>
      <c r="AQ444" s="108">
        <v>109.96968938664486</v>
      </c>
      <c r="AR444" s="108"/>
      <c r="AS444" s="108"/>
      <c r="AT444" s="109">
        <f t="shared" si="49"/>
        <v>0</v>
      </c>
      <c r="AU444" s="108"/>
      <c r="AV444" s="93">
        <v>3.8534242196189261</v>
      </c>
      <c r="AW444" s="94">
        <v>3.5752902764769687</v>
      </c>
      <c r="AX444" s="110">
        <f t="shared" si="50"/>
        <v>-0.27813394314195738</v>
      </c>
    </row>
    <row r="445" spans="1:50" ht="10" x14ac:dyDescent="0.2">
      <c r="A445" s="6">
        <v>879</v>
      </c>
      <c r="B445" s="5" t="s">
        <v>8</v>
      </c>
      <c r="C445" s="6">
        <v>1</v>
      </c>
      <c r="D445" s="10">
        <v>482376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9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 t="s">
        <v>4</v>
      </c>
      <c r="U445" s="2">
        <f t="shared" si="48"/>
        <v>482376</v>
      </c>
      <c r="V445" s="8">
        <f t="shared" si="44"/>
        <v>2.9870525238341314</v>
      </c>
      <c r="W445" s="2"/>
      <c r="X445" s="2">
        <v>15047376.250150472</v>
      </c>
      <c r="Y445" s="2">
        <v>16148895.81455468</v>
      </c>
      <c r="Z445" s="2">
        <v>1101519.5644042082</v>
      </c>
      <c r="AA445" s="9">
        <v>32902.967949062629</v>
      </c>
      <c r="AB445" s="2"/>
      <c r="AC445" s="112">
        <v>114.78756937888679</v>
      </c>
      <c r="AD445" s="8">
        <f t="shared" si="45"/>
        <v>107.10168057666837</v>
      </c>
      <c r="AE445" s="114">
        <f t="shared" si="46"/>
        <v>-7.6858888022184146</v>
      </c>
      <c r="AF445" s="2">
        <v>0</v>
      </c>
      <c r="AG445" s="2">
        <v>1</v>
      </c>
      <c r="AH445" s="115">
        <f t="shared" si="47"/>
        <v>107.10168057666837</v>
      </c>
      <c r="AI445" s="8"/>
      <c r="AJ445" s="8"/>
      <c r="AK445" s="107">
        <v>114.78756937888679</v>
      </c>
      <c r="AL445" s="108">
        <v>114.74079600334753</v>
      </c>
      <c r="AM445" s="108">
        <v>114.74079600334753</v>
      </c>
      <c r="AN445" s="108">
        <v>114.78756937888679</v>
      </c>
      <c r="AO445" s="108">
        <v>107.14690082667811</v>
      </c>
      <c r="AP445" s="108">
        <v>107.10168057666837</v>
      </c>
      <c r="AQ445" s="108">
        <v>107.10168057666837</v>
      </c>
      <c r="AR445" s="108"/>
      <c r="AS445" s="108"/>
      <c r="AT445" s="109">
        <f t="shared" si="49"/>
        <v>0</v>
      </c>
      <c r="AU445" s="108"/>
      <c r="AV445" s="93">
        <v>10.874621709405705</v>
      </c>
      <c r="AW445" s="94">
        <v>3.2933631544615283</v>
      </c>
      <c r="AX445" s="110">
        <f t="shared" si="50"/>
        <v>-7.5812585549441769</v>
      </c>
    </row>
    <row r="446" spans="1:50" ht="10" x14ac:dyDescent="0.2">
      <c r="A446" s="6">
        <v>885</v>
      </c>
      <c r="B446" s="5" t="s">
        <v>7</v>
      </c>
      <c r="C446" s="6">
        <v>1</v>
      </c>
      <c r="D446" s="10">
        <v>1376882</v>
      </c>
      <c r="E446" s="2">
        <v>6750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9">
        <v>44000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 t="s">
        <v>4</v>
      </c>
      <c r="U446" s="2">
        <f t="shared" si="48"/>
        <v>1427632</v>
      </c>
      <c r="V446" s="8">
        <f t="shared" si="44"/>
        <v>5.5468124978897837</v>
      </c>
      <c r="W446" s="2"/>
      <c r="X446" s="2">
        <v>24944833.849999998</v>
      </c>
      <c r="Y446" s="2">
        <v>25737881</v>
      </c>
      <c r="Z446" s="2">
        <v>793047.15000000224</v>
      </c>
      <c r="AA446" s="9">
        <v>43988.838430358868</v>
      </c>
      <c r="AB446" s="2"/>
      <c r="AC446" s="112">
        <v>103.39786677286811</v>
      </c>
      <c r="AD446" s="8">
        <f t="shared" si="45"/>
        <v>103.00285949416994</v>
      </c>
      <c r="AE446" s="114">
        <f t="shared" si="46"/>
        <v>-0.39500727869817354</v>
      </c>
      <c r="AF446" s="2">
        <v>0</v>
      </c>
      <c r="AG446" s="2">
        <v>1</v>
      </c>
      <c r="AH446" s="115">
        <f t="shared" si="47"/>
        <v>103.00285949416994</v>
      </c>
      <c r="AI446" s="8"/>
      <c r="AJ446" s="8"/>
      <c r="AK446" s="107">
        <v>103.39786677286811</v>
      </c>
      <c r="AL446" s="108">
        <v>103.6319783129281</v>
      </c>
      <c r="AM446" s="108">
        <v>103.6319783129281</v>
      </c>
      <c r="AN446" s="108">
        <v>103.39786677286811</v>
      </c>
      <c r="AO446" s="108">
        <v>103.11666705583515</v>
      </c>
      <c r="AP446" s="108">
        <v>103.00285949416994</v>
      </c>
      <c r="AQ446" s="108">
        <v>103.00285949416994</v>
      </c>
      <c r="AR446" s="108"/>
      <c r="AS446" s="108"/>
      <c r="AT446" s="109">
        <f t="shared" si="49"/>
        <v>0</v>
      </c>
      <c r="AU446" s="108"/>
      <c r="AV446" s="93">
        <v>8.5147611703165786</v>
      </c>
      <c r="AW446" s="94">
        <v>8.0633346942429149</v>
      </c>
      <c r="AX446" s="110">
        <f t="shared" si="50"/>
        <v>-0.45142647607366371</v>
      </c>
    </row>
    <row r="447" spans="1:50" ht="10" x14ac:dyDescent="0.2">
      <c r="A447" s="6">
        <v>910</v>
      </c>
      <c r="B447" s="5" t="s">
        <v>6</v>
      </c>
      <c r="C447" s="6">
        <v>1</v>
      </c>
      <c r="D447" s="10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9">
        <v>0</v>
      </c>
      <c r="L447" s="2">
        <v>522893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 t="s">
        <v>4</v>
      </c>
      <c r="U447" s="2">
        <f t="shared" si="48"/>
        <v>522893</v>
      </c>
      <c r="V447" s="8">
        <f t="shared" si="44"/>
        <v>5.2544646067117045</v>
      </c>
      <c r="W447" s="2"/>
      <c r="X447" s="2">
        <v>8260047.1499999994</v>
      </c>
      <c r="Y447" s="2">
        <v>9951403.9800000004</v>
      </c>
      <c r="Z447" s="2">
        <v>1691356.830000001</v>
      </c>
      <c r="AA447" s="9">
        <v>88871.746005551118</v>
      </c>
      <c r="AB447" s="2"/>
      <c r="AC447" s="112">
        <v>120.85530141042429</v>
      </c>
      <c r="AD447" s="8">
        <f t="shared" si="45"/>
        <v>119.4004350688779</v>
      </c>
      <c r="AE447" s="114">
        <f t="shared" si="46"/>
        <v>-1.4548663415463921</v>
      </c>
      <c r="AF447" s="2">
        <v>0</v>
      </c>
      <c r="AG447" s="2">
        <v>1</v>
      </c>
      <c r="AH447" s="115">
        <f t="shared" si="47"/>
        <v>119.4004350688779</v>
      </c>
      <c r="AI447" s="8"/>
      <c r="AJ447" s="8"/>
      <c r="AK447" s="107">
        <v>120.85530141042429</v>
      </c>
      <c r="AL447" s="108">
        <v>119.35186529801022</v>
      </c>
      <c r="AM447" s="108">
        <v>119.35186529801022</v>
      </c>
      <c r="AN447" s="108">
        <v>120.85530141042429</v>
      </c>
      <c r="AO447" s="108">
        <v>119.07970659160192</v>
      </c>
      <c r="AP447" s="108">
        <v>119.07969316401757</v>
      </c>
      <c r="AQ447" s="108">
        <v>119.4004350688779</v>
      </c>
      <c r="AR447" s="108"/>
      <c r="AS447" s="108"/>
      <c r="AT447" s="109">
        <f t="shared" si="49"/>
        <v>0.32074190486032705</v>
      </c>
      <c r="AU447" s="108"/>
      <c r="AV447" s="93">
        <v>22.027524705746611</v>
      </c>
      <c r="AW447" s="94">
        <v>19.834277689064837</v>
      </c>
      <c r="AX447" s="110">
        <f t="shared" si="50"/>
        <v>-2.1932470166817737</v>
      </c>
    </row>
    <row r="448" spans="1:50" s="2" customFormat="1" ht="10" x14ac:dyDescent="0.2">
      <c r="A448" s="6">
        <v>915</v>
      </c>
      <c r="B448" s="5" t="s">
        <v>5</v>
      </c>
      <c r="C448" s="6">
        <v>1</v>
      </c>
      <c r="D448" s="10">
        <v>580189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9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 t="s">
        <v>4</v>
      </c>
      <c r="U448" s="2">
        <f t="shared" si="48"/>
        <v>580189</v>
      </c>
      <c r="V448" s="8">
        <f t="shared" si="44"/>
        <v>9.9483699474553404</v>
      </c>
      <c r="X448" s="2">
        <v>5528618.7214800008</v>
      </c>
      <c r="Y448" s="2">
        <v>5832000.6499999985</v>
      </c>
      <c r="Z448" s="2">
        <v>303381.92851999775</v>
      </c>
      <c r="AA448" s="9">
        <v>30181.556602893899</v>
      </c>
      <c r="AC448" s="112">
        <v>101.08488125473147</v>
      </c>
      <c r="AD448" s="8">
        <f t="shared" si="45"/>
        <v>104.94156652285778</v>
      </c>
      <c r="AE448" s="114">
        <f t="shared" si="46"/>
        <v>3.8566852681263128</v>
      </c>
      <c r="AF448" s="2">
        <v>0</v>
      </c>
      <c r="AG448" s="2">
        <v>1</v>
      </c>
      <c r="AH448" s="115">
        <f t="shared" si="47"/>
        <v>104.94156652285778</v>
      </c>
      <c r="AI448" s="8"/>
      <c r="AJ448" s="8"/>
      <c r="AK448" s="107">
        <v>101.08488125473147</v>
      </c>
      <c r="AL448" s="108">
        <v>101.22291633285347</v>
      </c>
      <c r="AM448" s="108">
        <v>101.22291633285347</v>
      </c>
      <c r="AN448" s="108">
        <v>101.08488125473147</v>
      </c>
      <c r="AO448" s="108">
        <v>90.453045361415235</v>
      </c>
      <c r="AP448" s="108">
        <v>90.453042105629095</v>
      </c>
      <c r="AQ448" s="108">
        <v>104.94156652285778</v>
      </c>
      <c r="AR448" s="108"/>
      <c r="AS448" s="108"/>
      <c r="AT448" s="109">
        <f t="shared" si="49"/>
        <v>14.488524417228689</v>
      </c>
      <c r="AU448" s="108"/>
      <c r="AV448" s="93">
        <v>4.9289486906985331</v>
      </c>
      <c r="AW448" s="94">
        <v>-6.2352384433459465</v>
      </c>
      <c r="AX448" s="110">
        <f t="shared" si="50"/>
        <v>-11.164187134044479</v>
      </c>
    </row>
    <row r="449" spans="1:71" s="2" customFormat="1" ht="7.75" customHeight="1" x14ac:dyDescent="0.2">
      <c r="A449" s="6"/>
      <c r="B449" s="5"/>
      <c r="C449" s="6"/>
      <c r="D449" s="10"/>
      <c r="K449" s="9"/>
      <c r="V449" s="8"/>
      <c r="AA449" s="9"/>
      <c r="AC449" s="112"/>
      <c r="AD449" s="8"/>
      <c r="AE449" s="114"/>
      <c r="AH449" s="115"/>
      <c r="AK449" s="93"/>
      <c r="AL449" s="113"/>
      <c r="AM449" s="113"/>
      <c r="AN449" s="113"/>
      <c r="AO449" s="113"/>
      <c r="AP449" s="113"/>
      <c r="AQ449" s="113"/>
      <c r="AR449" s="113"/>
      <c r="AS449" s="113"/>
      <c r="AT449" s="111"/>
      <c r="AU449" s="113"/>
      <c r="AV449" s="93" t="s">
        <v>528</v>
      </c>
      <c r="AW449" s="94"/>
      <c r="AX449" s="94"/>
    </row>
    <row r="450" spans="1:71" s="87" customFormat="1" ht="11.5" x14ac:dyDescent="0.25">
      <c r="A450" s="68">
        <v>999</v>
      </c>
      <c r="B450" s="69" t="s">
        <v>3</v>
      </c>
      <c r="C450" s="70"/>
      <c r="D450" s="71">
        <f t="shared" ref="D450:S450" si="51">SUM(D10:D448)</f>
        <v>147847436</v>
      </c>
      <c r="E450" s="72">
        <f t="shared" si="51"/>
        <v>56795438.749765679</v>
      </c>
      <c r="F450" s="72">
        <f t="shared" si="51"/>
        <v>6240857.2000000002</v>
      </c>
      <c r="G450" s="72">
        <f t="shared" si="51"/>
        <v>11997753.411136001</v>
      </c>
      <c r="H450" s="72">
        <f t="shared" si="51"/>
        <v>7805747</v>
      </c>
      <c r="I450" s="72">
        <f t="shared" si="51"/>
        <v>19946263.622221742</v>
      </c>
      <c r="J450" s="72">
        <f t="shared" si="51"/>
        <v>342981035.71950042</v>
      </c>
      <c r="K450" s="73">
        <f t="shared" si="51"/>
        <v>184899120.17851219</v>
      </c>
      <c r="L450" s="72">
        <f t="shared" si="51"/>
        <v>364500976</v>
      </c>
      <c r="M450" s="72">
        <f t="shared" si="51"/>
        <v>3163304</v>
      </c>
      <c r="N450" s="72">
        <f t="shared" si="51"/>
        <v>12678292</v>
      </c>
      <c r="O450" s="72">
        <f t="shared" si="51"/>
        <v>56429088.21387516</v>
      </c>
      <c r="P450" s="72">
        <f t="shared" si="51"/>
        <v>0</v>
      </c>
      <c r="Q450" s="72">
        <f t="shared" si="51"/>
        <v>0</v>
      </c>
      <c r="R450" s="72">
        <f t="shared" si="51"/>
        <v>5175734</v>
      </c>
      <c r="S450" s="72">
        <f t="shared" si="51"/>
        <v>1587086</v>
      </c>
      <c r="T450" s="74" t="s">
        <v>2</v>
      </c>
      <c r="U450" s="71">
        <f>SUM(U10:U448)</f>
        <v>1141635844.8950112</v>
      </c>
      <c r="V450" s="73" t="s">
        <v>2</v>
      </c>
      <c r="W450" s="75"/>
      <c r="X450" s="76">
        <f>SUM(X10:X448)</f>
        <v>12890335880.607767</v>
      </c>
      <c r="Y450" s="77">
        <f>SUM(Y10:Y448)</f>
        <v>16747536785.309023</v>
      </c>
      <c r="Z450" s="77">
        <f>SUM(Z10:Z448)</f>
        <v>3860566639.8189211</v>
      </c>
      <c r="AA450" s="78">
        <f>SUM(AA10:AA448)</f>
        <v>251676013.82117242</v>
      </c>
      <c r="AB450" s="75"/>
      <c r="AC450" s="102">
        <f t="shared" ref="AC450" si="52">SUM(AC10:AC448)/COUNTIF(AC10:AC448,"&gt;0")</f>
        <v>150.19151303556683</v>
      </c>
      <c r="AD450" s="79" t="s">
        <v>2</v>
      </c>
      <c r="AE450" s="79" t="s">
        <v>2</v>
      </c>
      <c r="AF450" s="80">
        <f>SUM(AF10:AF448)</f>
        <v>45771.560000000027</v>
      </c>
      <c r="AG450" s="79">
        <f>COUNTIF(AG10:AG448,"=0")</f>
        <v>1</v>
      </c>
      <c r="AH450" s="81">
        <f t="shared" ref="AH450" si="53">SUM(AH10:AH448)/COUNTIF(AH10:AH448,"&gt;0")</f>
        <v>144.49550761525714</v>
      </c>
      <c r="AI450" s="82"/>
      <c r="AJ450" s="82"/>
      <c r="AK450" s="83">
        <f t="shared" ref="AK450:AW450" si="54">SUM(AK10:AK448)/COUNTIF(AK10:AK448,"&gt;0")</f>
        <v>150.19151303556683</v>
      </c>
      <c r="AL450" s="84">
        <f t="shared" si="54"/>
        <v>150.34067495171442</v>
      </c>
      <c r="AM450" s="84">
        <f t="shared" si="54"/>
        <v>150.34067495171442</v>
      </c>
      <c r="AN450" s="84">
        <f t="shared" si="54"/>
        <v>150.19151303556683</v>
      </c>
      <c r="AO450" s="85">
        <f t="shared" si="54"/>
        <v>145.19115695717059</v>
      </c>
      <c r="AP450" s="85">
        <f t="shared" si="54"/>
        <v>144.69417963388079</v>
      </c>
      <c r="AQ450" s="85">
        <f t="shared" si="54"/>
        <v>144.49550761525714</v>
      </c>
      <c r="AR450" s="85"/>
      <c r="AS450" s="85"/>
      <c r="AT450" s="105">
        <f>SUM(AT10:AT448)/COUNTIF(AT10:AT448,"&lt;&gt;0")</f>
        <v>-0.40498526873311191</v>
      </c>
      <c r="AU450" s="85"/>
      <c r="AV450" s="103">
        <f t="shared" si="54"/>
        <v>9.1692020785132318</v>
      </c>
      <c r="AW450" s="104">
        <f t="shared" si="54"/>
        <v>5.1193751509308241</v>
      </c>
      <c r="AX450" s="86"/>
    </row>
    <row r="451" spans="1:71" ht="11.25" customHeight="1" x14ac:dyDescent="0.2">
      <c r="B451" s="1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BQ451" s="2"/>
      <c r="BR451" s="2"/>
      <c r="BS451" s="2"/>
    </row>
    <row r="452" spans="1:71" x14ac:dyDescent="0.3">
      <c r="AK452" s="6"/>
      <c r="AL452" s="5"/>
    </row>
    <row r="453" spans="1:71" x14ac:dyDescent="0.3">
      <c r="AK453" s="6"/>
      <c r="AL453" s="5"/>
    </row>
    <row r="454" spans="1:71" x14ac:dyDescent="0.3">
      <c r="AK454" s="6"/>
      <c r="AL454" s="5"/>
    </row>
    <row r="455" spans="1:71" x14ac:dyDescent="0.3">
      <c r="AK455" s="6"/>
      <c r="AL455" s="5"/>
    </row>
  </sheetData>
  <autoFilter ref="A9:AY448" xr:uid="{A15807B9-A6A2-4C29-8978-4F897467EF64}"/>
  <pageMargins left="0.17" right="0.17" top="0.45" bottom="0.37" header="0.31" footer="0.17"/>
  <pageSetup scale="44" fitToHeight="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abvfnd23</vt:lpstr>
      <vt:lpstr>rate_abvfndNEW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FY23 Q4 Charter School Above Foundation Spending Percentage</dc:title>
  <dc:subject/>
  <dc:creator>DESE</dc:creator>
  <cp:lastModifiedBy>Zou, Dong (EOE)</cp:lastModifiedBy>
  <dcterms:created xsi:type="dcterms:W3CDTF">2021-04-08T13:09:04Z</dcterms:created>
  <dcterms:modified xsi:type="dcterms:W3CDTF">2023-06-15T21:25:23Z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15 2023 12:00AM</vt:lpwstr>
  </property>
</Properties>
</file>