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023-06\SCTASK0402357\"/>
    </mc:Choice>
  </mc:AlternateContent>
  <xr:revisionPtr revIDLastSave="0" documentId="13_ncr:1_{67D2B3B7-903A-416E-AB1F-3B0D20CA61D4}" xr6:coauthVersionLast="47" xr6:coauthVersionMax="47" xr10:uidLastSave="{00000000-0000-0000-0000-000000000000}"/>
  <bookViews>
    <workbookView xWindow="-38520" yWindow="660" windowWidth="38640" windowHeight="2112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chasum!$A$9:$CT$79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9" i="1" l="1"/>
  <c r="J79" i="1"/>
  <c r="I79" i="1"/>
  <c r="L79" i="1" s="1"/>
  <c r="G79" i="1"/>
  <c r="F79" i="1"/>
  <c r="E79" i="1"/>
  <c r="D79" i="1"/>
  <c r="K78" i="1"/>
  <c r="J78" i="1"/>
  <c r="I78" i="1"/>
  <c r="L78" i="1" s="1"/>
  <c r="G78" i="1"/>
  <c r="F78" i="1"/>
  <c r="E78" i="1"/>
  <c r="D78" i="1"/>
  <c r="K77" i="1"/>
  <c r="J77" i="1"/>
  <c r="I77" i="1"/>
  <c r="L77" i="1" s="1"/>
  <c r="G77" i="1"/>
  <c r="F77" i="1"/>
  <c r="E77" i="1"/>
  <c r="D77" i="1"/>
  <c r="K76" i="1"/>
  <c r="J76" i="1"/>
  <c r="I76" i="1"/>
  <c r="L76" i="1" s="1"/>
  <c r="G76" i="1"/>
  <c r="F76" i="1"/>
  <c r="E76" i="1"/>
  <c r="D76" i="1"/>
  <c r="K75" i="1"/>
  <c r="J75" i="1"/>
  <c r="I75" i="1"/>
  <c r="L75" i="1" s="1"/>
  <c r="G75" i="1"/>
  <c r="F75" i="1"/>
  <c r="E75" i="1"/>
  <c r="D75" i="1"/>
  <c r="K74" i="1"/>
  <c r="J74" i="1"/>
  <c r="I74" i="1"/>
  <c r="L74" i="1" s="1"/>
  <c r="G74" i="1"/>
  <c r="F74" i="1"/>
  <c r="E74" i="1"/>
  <c r="D74" i="1"/>
  <c r="K73" i="1"/>
  <c r="J73" i="1"/>
  <c r="I73" i="1"/>
  <c r="L73" i="1" s="1"/>
  <c r="G73" i="1"/>
  <c r="F73" i="1"/>
  <c r="E73" i="1"/>
  <c r="D73" i="1"/>
  <c r="K72" i="1"/>
  <c r="J72" i="1"/>
  <c r="I72" i="1"/>
  <c r="L72" i="1" s="1"/>
  <c r="G72" i="1"/>
  <c r="F72" i="1"/>
  <c r="E72" i="1"/>
  <c r="D72" i="1"/>
  <c r="K71" i="1"/>
  <c r="J71" i="1"/>
  <c r="I71" i="1"/>
  <c r="L71" i="1" s="1"/>
  <c r="G71" i="1"/>
  <c r="F71" i="1"/>
  <c r="E71" i="1"/>
  <c r="D71" i="1"/>
  <c r="K70" i="1"/>
  <c r="J70" i="1"/>
  <c r="I70" i="1"/>
  <c r="L70" i="1" s="1"/>
  <c r="G70" i="1"/>
  <c r="F70" i="1"/>
  <c r="E70" i="1"/>
  <c r="D70" i="1"/>
  <c r="K69" i="1"/>
  <c r="J69" i="1"/>
  <c r="I69" i="1"/>
  <c r="L69" i="1" s="1"/>
  <c r="G69" i="1"/>
  <c r="F69" i="1"/>
  <c r="E69" i="1"/>
  <c r="D69" i="1"/>
  <c r="K68" i="1"/>
  <c r="J68" i="1"/>
  <c r="I68" i="1"/>
  <c r="L68" i="1" s="1"/>
  <c r="G68" i="1"/>
  <c r="F68" i="1"/>
  <c r="E68" i="1"/>
  <c r="D68" i="1"/>
  <c r="K67" i="1"/>
  <c r="J67" i="1"/>
  <c r="I67" i="1"/>
  <c r="L67" i="1" s="1"/>
  <c r="G67" i="1"/>
  <c r="F67" i="1"/>
  <c r="E67" i="1"/>
  <c r="D67" i="1"/>
  <c r="K66" i="1"/>
  <c r="J66" i="1"/>
  <c r="I66" i="1"/>
  <c r="L66" i="1" s="1"/>
  <c r="G66" i="1"/>
  <c r="F66" i="1"/>
  <c r="E66" i="1"/>
  <c r="D66" i="1"/>
  <c r="K65" i="1"/>
  <c r="J65" i="1"/>
  <c r="I65" i="1"/>
  <c r="L65" i="1" s="1"/>
  <c r="G65" i="1"/>
  <c r="F65" i="1"/>
  <c r="E65" i="1"/>
  <c r="D65" i="1"/>
  <c r="K64" i="1"/>
  <c r="J64" i="1"/>
  <c r="I64" i="1"/>
  <c r="L64" i="1" s="1"/>
  <c r="G64" i="1"/>
  <c r="F64" i="1"/>
  <c r="E64" i="1"/>
  <c r="D64" i="1"/>
  <c r="K63" i="1"/>
  <c r="J63" i="1"/>
  <c r="I63" i="1"/>
  <c r="L63" i="1" s="1"/>
  <c r="G63" i="1"/>
  <c r="F63" i="1"/>
  <c r="E63" i="1"/>
  <c r="D63" i="1"/>
  <c r="K62" i="1"/>
  <c r="J62" i="1"/>
  <c r="I62" i="1"/>
  <c r="L62" i="1" s="1"/>
  <c r="G62" i="1"/>
  <c r="F62" i="1"/>
  <c r="E62" i="1"/>
  <c r="D62" i="1"/>
  <c r="K61" i="1"/>
  <c r="J61" i="1"/>
  <c r="I61" i="1"/>
  <c r="L61" i="1" s="1"/>
  <c r="G61" i="1"/>
  <c r="F61" i="1"/>
  <c r="E61" i="1"/>
  <c r="D61" i="1"/>
  <c r="K60" i="1"/>
  <c r="J60" i="1"/>
  <c r="I60" i="1"/>
  <c r="L60" i="1" s="1"/>
  <c r="G60" i="1"/>
  <c r="F60" i="1"/>
  <c r="E60" i="1"/>
  <c r="D60" i="1"/>
  <c r="K59" i="1"/>
  <c r="J59" i="1"/>
  <c r="I59" i="1"/>
  <c r="L59" i="1" s="1"/>
  <c r="G59" i="1"/>
  <c r="F59" i="1"/>
  <c r="E59" i="1"/>
  <c r="D59" i="1"/>
  <c r="K58" i="1"/>
  <c r="J58" i="1"/>
  <c r="I58" i="1"/>
  <c r="L58" i="1" s="1"/>
  <c r="G58" i="1"/>
  <c r="F58" i="1"/>
  <c r="E58" i="1"/>
  <c r="D58" i="1"/>
  <c r="K57" i="1"/>
  <c r="J57" i="1"/>
  <c r="I57" i="1"/>
  <c r="L57" i="1" s="1"/>
  <c r="G57" i="1"/>
  <c r="F57" i="1"/>
  <c r="E57" i="1"/>
  <c r="D57" i="1"/>
  <c r="K56" i="1"/>
  <c r="J56" i="1"/>
  <c r="I56" i="1"/>
  <c r="L56" i="1" s="1"/>
  <c r="G56" i="1"/>
  <c r="F56" i="1"/>
  <c r="E56" i="1"/>
  <c r="D56" i="1"/>
  <c r="K55" i="1"/>
  <c r="J55" i="1"/>
  <c r="I55" i="1"/>
  <c r="L55" i="1" s="1"/>
  <c r="G55" i="1"/>
  <c r="F55" i="1"/>
  <c r="E55" i="1"/>
  <c r="D55" i="1"/>
  <c r="K54" i="1"/>
  <c r="J54" i="1"/>
  <c r="I54" i="1"/>
  <c r="L54" i="1" s="1"/>
  <c r="G54" i="1"/>
  <c r="F54" i="1"/>
  <c r="E54" i="1"/>
  <c r="D54" i="1"/>
  <c r="K53" i="1"/>
  <c r="J53" i="1"/>
  <c r="I53" i="1"/>
  <c r="L53" i="1" s="1"/>
  <c r="G53" i="1"/>
  <c r="F53" i="1"/>
  <c r="E53" i="1"/>
  <c r="D53" i="1"/>
  <c r="K52" i="1"/>
  <c r="J52" i="1"/>
  <c r="I52" i="1"/>
  <c r="L52" i="1" s="1"/>
  <c r="G52" i="1"/>
  <c r="F52" i="1"/>
  <c r="E52" i="1"/>
  <c r="D52" i="1"/>
  <c r="K51" i="1"/>
  <c r="J51" i="1"/>
  <c r="I51" i="1"/>
  <c r="L51" i="1" s="1"/>
  <c r="G51" i="1"/>
  <c r="F51" i="1"/>
  <c r="E51" i="1"/>
  <c r="D51" i="1"/>
  <c r="K50" i="1"/>
  <c r="J50" i="1"/>
  <c r="I50" i="1"/>
  <c r="L50" i="1" s="1"/>
  <c r="G50" i="1"/>
  <c r="F50" i="1"/>
  <c r="E50" i="1"/>
  <c r="D50" i="1"/>
  <c r="K49" i="1"/>
  <c r="J49" i="1"/>
  <c r="I49" i="1"/>
  <c r="L49" i="1" s="1"/>
  <c r="G49" i="1"/>
  <c r="F49" i="1"/>
  <c r="E49" i="1"/>
  <c r="D49" i="1"/>
  <c r="K48" i="1"/>
  <c r="J48" i="1"/>
  <c r="I48" i="1"/>
  <c r="L48" i="1" s="1"/>
  <c r="G48" i="1"/>
  <c r="F48" i="1"/>
  <c r="E48" i="1"/>
  <c r="D48" i="1"/>
  <c r="K47" i="1"/>
  <c r="J47" i="1"/>
  <c r="I47" i="1"/>
  <c r="L47" i="1" s="1"/>
  <c r="G47" i="1"/>
  <c r="F47" i="1"/>
  <c r="E47" i="1"/>
  <c r="D47" i="1"/>
  <c r="K46" i="1"/>
  <c r="J46" i="1"/>
  <c r="I46" i="1"/>
  <c r="L46" i="1" s="1"/>
  <c r="G46" i="1"/>
  <c r="F46" i="1"/>
  <c r="E46" i="1"/>
  <c r="D46" i="1"/>
  <c r="K45" i="1"/>
  <c r="J45" i="1"/>
  <c r="I45" i="1"/>
  <c r="L45" i="1" s="1"/>
  <c r="G45" i="1"/>
  <c r="F45" i="1"/>
  <c r="E45" i="1"/>
  <c r="D45" i="1"/>
  <c r="K44" i="1"/>
  <c r="J44" i="1"/>
  <c r="I44" i="1"/>
  <c r="L44" i="1" s="1"/>
  <c r="G44" i="1"/>
  <c r="F44" i="1"/>
  <c r="E44" i="1"/>
  <c r="D44" i="1"/>
  <c r="K43" i="1"/>
  <c r="J43" i="1"/>
  <c r="I43" i="1"/>
  <c r="L43" i="1" s="1"/>
  <c r="G43" i="1"/>
  <c r="F43" i="1"/>
  <c r="E43" i="1"/>
  <c r="D43" i="1"/>
  <c r="K42" i="1"/>
  <c r="J42" i="1"/>
  <c r="I42" i="1"/>
  <c r="L42" i="1" s="1"/>
  <c r="G42" i="1"/>
  <c r="F42" i="1"/>
  <c r="E42" i="1"/>
  <c r="D42" i="1"/>
  <c r="K41" i="1"/>
  <c r="J41" i="1"/>
  <c r="I41" i="1"/>
  <c r="L41" i="1" s="1"/>
  <c r="G41" i="1"/>
  <c r="F41" i="1"/>
  <c r="E41" i="1"/>
  <c r="D41" i="1"/>
  <c r="K40" i="1"/>
  <c r="J40" i="1"/>
  <c r="I40" i="1"/>
  <c r="L40" i="1" s="1"/>
  <c r="G40" i="1"/>
  <c r="F40" i="1"/>
  <c r="E40" i="1"/>
  <c r="D40" i="1"/>
  <c r="K39" i="1"/>
  <c r="J39" i="1"/>
  <c r="I39" i="1"/>
  <c r="L39" i="1" s="1"/>
  <c r="G39" i="1"/>
  <c r="F39" i="1"/>
  <c r="E39" i="1"/>
  <c r="D39" i="1"/>
  <c r="K38" i="1"/>
  <c r="J38" i="1"/>
  <c r="I38" i="1"/>
  <c r="L38" i="1" s="1"/>
  <c r="G38" i="1"/>
  <c r="F38" i="1"/>
  <c r="E38" i="1"/>
  <c r="D38" i="1"/>
  <c r="K37" i="1"/>
  <c r="J37" i="1"/>
  <c r="I37" i="1"/>
  <c r="L37" i="1" s="1"/>
  <c r="G37" i="1"/>
  <c r="F37" i="1"/>
  <c r="E37" i="1"/>
  <c r="D37" i="1"/>
  <c r="K36" i="1"/>
  <c r="J36" i="1"/>
  <c r="I36" i="1"/>
  <c r="L36" i="1" s="1"/>
  <c r="G36" i="1"/>
  <c r="F36" i="1"/>
  <c r="E36" i="1"/>
  <c r="D36" i="1"/>
  <c r="K35" i="1"/>
  <c r="J35" i="1"/>
  <c r="I35" i="1"/>
  <c r="L35" i="1" s="1"/>
  <c r="G35" i="1"/>
  <c r="F35" i="1"/>
  <c r="E35" i="1"/>
  <c r="D35" i="1"/>
  <c r="K34" i="1"/>
  <c r="J34" i="1"/>
  <c r="I34" i="1"/>
  <c r="L34" i="1" s="1"/>
  <c r="G34" i="1"/>
  <c r="F34" i="1"/>
  <c r="E34" i="1"/>
  <c r="D34" i="1"/>
  <c r="K33" i="1"/>
  <c r="J33" i="1"/>
  <c r="I33" i="1"/>
  <c r="L33" i="1" s="1"/>
  <c r="G33" i="1"/>
  <c r="F33" i="1"/>
  <c r="E33" i="1"/>
  <c r="D33" i="1"/>
  <c r="K32" i="1"/>
  <c r="J32" i="1"/>
  <c r="I32" i="1"/>
  <c r="L32" i="1" s="1"/>
  <c r="G32" i="1"/>
  <c r="F32" i="1"/>
  <c r="E32" i="1"/>
  <c r="D32" i="1"/>
  <c r="K31" i="1"/>
  <c r="J31" i="1"/>
  <c r="I31" i="1"/>
  <c r="L31" i="1" s="1"/>
  <c r="G31" i="1"/>
  <c r="F31" i="1"/>
  <c r="E31" i="1"/>
  <c r="D31" i="1"/>
  <c r="K30" i="1"/>
  <c r="J30" i="1"/>
  <c r="I30" i="1"/>
  <c r="L30" i="1" s="1"/>
  <c r="G30" i="1"/>
  <c r="F30" i="1"/>
  <c r="E30" i="1"/>
  <c r="D30" i="1"/>
  <c r="K29" i="1"/>
  <c r="J29" i="1"/>
  <c r="I29" i="1"/>
  <c r="L29" i="1" s="1"/>
  <c r="G29" i="1"/>
  <c r="F29" i="1"/>
  <c r="E29" i="1"/>
  <c r="D29" i="1"/>
  <c r="K28" i="1"/>
  <c r="J28" i="1"/>
  <c r="I28" i="1"/>
  <c r="L28" i="1" s="1"/>
  <c r="G28" i="1"/>
  <c r="F28" i="1"/>
  <c r="E28" i="1"/>
  <c r="D28" i="1"/>
  <c r="K27" i="1"/>
  <c r="J27" i="1"/>
  <c r="I27" i="1"/>
  <c r="L27" i="1" s="1"/>
  <c r="G27" i="1"/>
  <c r="F27" i="1"/>
  <c r="E27" i="1"/>
  <c r="D27" i="1"/>
  <c r="K26" i="1"/>
  <c r="J26" i="1"/>
  <c r="I26" i="1"/>
  <c r="L26" i="1" s="1"/>
  <c r="G26" i="1"/>
  <c r="F26" i="1"/>
  <c r="E26" i="1"/>
  <c r="D26" i="1"/>
  <c r="K25" i="1"/>
  <c r="J25" i="1"/>
  <c r="I25" i="1"/>
  <c r="L25" i="1" s="1"/>
  <c r="G25" i="1"/>
  <c r="F25" i="1"/>
  <c r="E25" i="1"/>
  <c r="D25" i="1"/>
  <c r="K24" i="1"/>
  <c r="J24" i="1"/>
  <c r="I24" i="1"/>
  <c r="L24" i="1" s="1"/>
  <c r="G24" i="1"/>
  <c r="F24" i="1"/>
  <c r="E24" i="1"/>
  <c r="D24" i="1"/>
  <c r="K23" i="1"/>
  <c r="J23" i="1"/>
  <c r="I23" i="1"/>
  <c r="L23" i="1" s="1"/>
  <c r="G23" i="1"/>
  <c r="F23" i="1"/>
  <c r="E23" i="1"/>
  <c r="D23" i="1"/>
  <c r="K22" i="1"/>
  <c r="J22" i="1"/>
  <c r="I22" i="1"/>
  <c r="L22" i="1" s="1"/>
  <c r="G22" i="1"/>
  <c r="F22" i="1"/>
  <c r="E22" i="1"/>
  <c r="D22" i="1"/>
  <c r="K21" i="1"/>
  <c r="J21" i="1"/>
  <c r="I21" i="1"/>
  <c r="L21" i="1" s="1"/>
  <c r="G21" i="1"/>
  <c r="F21" i="1"/>
  <c r="E21" i="1"/>
  <c r="D21" i="1"/>
  <c r="K20" i="1"/>
  <c r="J20" i="1"/>
  <c r="I20" i="1"/>
  <c r="L20" i="1" s="1"/>
  <c r="G20" i="1"/>
  <c r="F20" i="1"/>
  <c r="E20" i="1"/>
  <c r="D20" i="1"/>
  <c r="K19" i="1"/>
  <c r="J19" i="1"/>
  <c r="I19" i="1"/>
  <c r="L19" i="1" s="1"/>
  <c r="G19" i="1"/>
  <c r="F19" i="1"/>
  <c r="E19" i="1"/>
  <c r="D19" i="1"/>
  <c r="K18" i="1"/>
  <c r="J18" i="1"/>
  <c r="I18" i="1"/>
  <c r="L18" i="1" s="1"/>
  <c r="G18" i="1"/>
  <c r="F18" i="1"/>
  <c r="E18" i="1"/>
  <c r="D18" i="1"/>
  <c r="K17" i="1"/>
  <c r="J17" i="1"/>
  <c r="I17" i="1"/>
  <c r="L17" i="1" s="1"/>
  <c r="G17" i="1"/>
  <c r="F17" i="1"/>
  <c r="E17" i="1"/>
  <c r="D17" i="1"/>
  <c r="K16" i="1"/>
  <c r="J16" i="1"/>
  <c r="I16" i="1"/>
  <c r="L16" i="1" s="1"/>
  <c r="G16" i="1"/>
  <c r="F16" i="1"/>
  <c r="E16" i="1"/>
  <c r="D16" i="1"/>
  <c r="K15" i="1"/>
  <c r="J15" i="1"/>
  <c r="I15" i="1"/>
  <c r="L15" i="1" s="1"/>
  <c r="G15" i="1"/>
  <c r="F15" i="1"/>
  <c r="E15" i="1"/>
  <c r="D15" i="1"/>
  <c r="K14" i="1"/>
  <c r="J14" i="1"/>
  <c r="I14" i="1"/>
  <c r="L14" i="1" s="1"/>
  <c r="G14" i="1"/>
  <c r="F14" i="1"/>
  <c r="E14" i="1"/>
  <c r="D14" i="1"/>
  <c r="K13" i="1"/>
  <c r="J13" i="1"/>
  <c r="I13" i="1"/>
  <c r="L13" i="1" s="1"/>
  <c r="G13" i="1"/>
  <c r="F13" i="1"/>
  <c r="E13" i="1"/>
  <c r="D13" i="1"/>
  <c r="K12" i="1"/>
  <c r="J12" i="1"/>
  <c r="I12" i="1"/>
  <c r="L12" i="1" s="1"/>
  <c r="G12" i="1"/>
  <c r="F12" i="1"/>
  <c r="E12" i="1"/>
  <c r="D12" i="1"/>
  <c r="K11" i="1"/>
  <c r="J11" i="1"/>
  <c r="I11" i="1"/>
  <c r="L11" i="1" s="1"/>
  <c r="G11" i="1"/>
  <c r="F11" i="1"/>
  <c r="E11" i="1"/>
  <c r="D11" i="1"/>
  <c r="K10" i="1"/>
  <c r="J10" i="1"/>
  <c r="I10" i="1"/>
  <c r="L10" i="1" s="1"/>
  <c r="G10" i="1"/>
  <c r="F10" i="1"/>
  <c r="E10" i="1"/>
  <c r="D10" i="1"/>
  <c r="CR79" i="1" l="1"/>
  <c r="CJ79" i="1"/>
  <c r="CF79" i="1"/>
  <c r="CK79" i="1" s="1"/>
  <c r="CR78" i="1"/>
  <c r="CK78" i="1"/>
  <c r="CJ78" i="1"/>
  <c r="CF78" i="1"/>
  <c r="CR77" i="1"/>
  <c r="CJ77" i="1"/>
  <c r="CF77" i="1"/>
  <c r="CK77" i="1" s="1"/>
  <c r="CR76" i="1"/>
  <c r="CK76" i="1"/>
  <c r="CJ76" i="1"/>
  <c r="CF76" i="1"/>
  <c r="CR75" i="1"/>
  <c r="CJ75" i="1"/>
  <c r="CF75" i="1"/>
  <c r="CK75" i="1" s="1"/>
  <c r="CR74" i="1"/>
  <c r="CK74" i="1"/>
  <c r="CJ74" i="1"/>
  <c r="CF74" i="1"/>
  <c r="CR73" i="1"/>
  <c r="CJ73" i="1"/>
  <c r="CF73" i="1"/>
  <c r="CK73" i="1" s="1"/>
  <c r="CR72" i="1"/>
  <c r="CK72" i="1"/>
  <c r="CJ72" i="1"/>
  <c r="CF72" i="1"/>
  <c r="CR71" i="1"/>
  <c r="CJ71" i="1"/>
  <c r="CF71" i="1"/>
  <c r="CK71" i="1" s="1"/>
  <c r="CR70" i="1"/>
  <c r="CK70" i="1"/>
  <c r="CJ70" i="1"/>
  <c r="CF70" i="1"/>
  <c r="CR69" i="1"/>
  <c r="CJ69" i="1"/>
  <c r="CF69" i="1"/>
  <c r="CK69" i="1" s="1"/>
  <c r="CR68" i="1"/>
  <c r="CK68" i="1"/>
  <c r="CJ68" i="1"/>
  <c r="CF68" i="1"/>
  <c r="CR67" i="1"/>
  <c r="CJ67" i="1"/>
  <c r="CF67" i="1"/>
  <c r="CK67" i="1" s="1"/>
  <c r="CR66" i="1"/>
  <c r="CK66" i="1"/>
  <c r="CJ66" i="1"/>
  <c r="CF66" i="1"/>
  <c r="CR65" i="1"/>
  <c r="CJ65" i="1"/>
  <c r="CF65" i="1"/>
  <c r="CK65" i="1" s="1"/>
  <c r="CR64" i="1"/>
  <c r="CK64" i="1"/>
  <c r="CJ64" i="1"/>
  <c r="CF64" i="1"/>
  <c r="CR63" i="1"/>
  <c r="CJ63" i="1"/>
  <c r="CF63" i="1"/>
  <c r="CK63" i="1" s="1"/>
  <c r="CR62" i="1"/>
  <c r="CK62" i="1"/>
  <c r="CJ62" i="1"/>
  <c r="CF62" i="1"/>
  <c r="CR61" i="1"/>
  <c r="CJ61" i="1"/>
  <c r="CF61" i="1"/>
  <c r="CK61" i="1" s="1"/>
  <c r="CR60" i="1"/>
  <c r="CK60" i="1"/>
  <c r="CJ60" i="1"/>
  <c r="CF60" i="1"/>
  <c r="CR59" i="1"/>
  <c r="CJ59" i="1"/>
  <c r="CF59" i="1"/>
  <c r="CK59" i="1" s="1"/>
  <c r="CR58" i="1"/>
  <c r="CK58" i="1"/>
  <c r="CJ58" i="1"/>
  <c r="CF58" i="1"/>
  <c r="CR57" i="1"/>
  <c r="CJ57" i="1"/>
  <c r="CF57" i="1"/>
  <c r="CK57" i="1" s="1"/>
  <c r="CR56" i="1"/>
  <c r="CK56" i="1"/>
  <c r="CJ56" i="1"/>
  <c r="CF56" i="1"/>
  <c r="CR55" i="1"/>
  <c r="CJ55" i="1"/>
  <c r="CF55" i="1"/>
  <c r="CK55" i="1" s="1"/>
  <c r="CR54" i="1"/>
  <c r="CK54" i="1"/>
  <c r="CJ54" i="1"/>
  <c r="CF54" i="1"/>
  <c r="CR53" i="1"/>
  <c r="CJ53" i="1"/>
  <c r="CF53" i="1"/>
  <c r="CK53" i="1" s="1"/>
  <c r="CR52" i="1"/>
  <c r="CK52" i="1"/>
  <c r="CJ52" i="1"/>
  <c r="CF52" i="1"/>
  <c r="CR51" i="1"/>
  <c r="CJ51" i="1"/>
  <c r="CF51" i="1"/>
  <c r="CK51" i="1" s="1"/>
  <c r="CR50" i="1"/>
  <c r="CK50" i="1"/>
  <c r="CJ50" i="1"/>
  <c r="CF50" i="1"/>
  <c r="CR49" i="1"/>
  <c r="CJ49" i="1"/>
  <c r="CF49" i="1"/>
  <c r="CK49" i="1" s="1"/>
  <c r="CR48" i="1"/>
  <c r="CK48" i="1"/>
  <c r="CJ48" i="1"/>
  <c r="CF48" i="1"/>
  <c r="CR47" i="1"/>
  <c r="CJ47" i="1"/>
  <c r="CF47" i="1"/>
  <c r="CK47" i="1" s="1"/>
  <c r="CR46" i="1"/>
  <c r="CK46" i="1"/>
  <c r="CJ46" i="1"/>
  <c r="CF46" i="1"/>
  <c r="CR45" i="1"/>
  <c r="CJ45" i="1"/>
  <c r="CF45" i="1"/>
  <c r="CK45" i="1" s="1"/>
  <c r="CR44" i="1"/>
  <c r="CK44" i="1"/>
  <c r="CJ44" i="1"/>
  <c r="CF44" i="1"/>
  <c r="CR43" i="1"/>
  <c r="CJ43" i="1"/>
  <c r="CF43" i="1"/>
  <c r="CK43" i="1" s="1"/>
  <c r="CR42" i="1"/>
  <c r="CK42" i="1"/>
  <c r="CJ42" i="1"/>
  <c r="CF42" i="1"/>
  <c r="CR41" i="1"/>
  <c r="CK41" i="1"/>
  <c r="CJ41" i="1"/>
  <c r="CF41" i="1"/>
  <c r="CR40" i="1"/>
  <c r="CJ40" i="1"/>
  <c r="CF40" i="1"/>
  <c r="CK40" i="1" s="1"/>
  <c r="CR39" i="1"/>
  <c r="CK39" i="1"/>
  <c r="CJ39" i="1"/>
  <c r="CF39" i="1"/>
  <c r="CR38" i="1"/>
  <c r="CJ38" i="1"/>
  <c r="CF38" i="1"/>
  <c r="CK38" i="1" s="1"/>
  <c r="CR37" i="1"/>
  <c r="CK37" i="1"/>
  <c r="CJ37" i="1"/>
  <c r="CF37" i="1"/>
  <c r="CR36" i="1"/>
  <c r="CJ36" i="1"/>
  <c r="CF36" i="1"/>
  <c r="CK36" i="1" s="1"/>
  <c r="CR35" i="1"/>
  <c r="CK35" i="1"/>
  <c r="CJ35" i="1"/>
  <c r="CF35" i="1"/>
  <c r="CR34" i="1"/>
  <c r="CJ34" i="1"/>
  <c r="CF34" i="1"/>
  <c r="CK34" i="1" s="1"/>
  <c r="CR33" i="1"/>
  <c r="CK33" i="1"/>
  <c r="CJ33" i="1"/>
  <c r="CF33" i="1"/>
  <c r="CR32" i="1"/>
  <c r="CJ32" i="1"/>
  <c r="CF32" i="1"/>
  <c r="CK32" i="1" s="1"/>
  <c r="CR31" i="1"/>
  <c r="CK31" i="1"/>
  <c r="CJ31" i="1"/>
  <c r="CF31" i="1"/>
  <c r="CR30" i="1"/>
  <c r="CJ30" i="1"/>
  <c r="CF30" i="1"/>
  <c r="CK30" i="1" s="1"/>
  <c r="CR29" i="1"/>
  <c r="CK29" i="1"/>
  <c r="CJ29" i="1"/>
  <c r="CF29" i="1"/>
  <c r="CR28" i="1"/>
  <c r="CJ28" i="1"/>
  <c r="CF28" i="1"/>
  <c r="CK28" i="1" s="1"/>
  <c r="CR27" i="1"/>
  <c r="CK27" i="1"/>
  <c r="CJ27" i="1"/>
  <c r="CF27" i="1"/>
  <c r="CR26" i="1"/>
  <c r="CJ26" i="1"/>
  <c r="CF26" i="1"/>
  <c r="CK26" i="1" s="1"/>
  <c r="CR25" i="1"/>
  <c r="CK25" i="1"/>
  <c r="CJ25" i="1"/>
  <c r="CF25" i="1"/>
  <c r="CR24" i="1"/>
  <c r="CJ24" i="1"/>
  <c r="CF24" i="1"/>
  <c r="CK24" i="1" s="1"/>
  <c r="CR23" i="1"/>
  <c r="CK23" i="1"/>
  <c r="CJ23" i="1"/>
  <c r="CF23" i="1"/>
  <c r="CR22" i="1"/>
  <c r="CJ22" i="1"/>
  <c r="CF22" i="1"/>
  <c r="CK22" i="1" s="1"/>
  <c r="CR21" i="1"/>
  <c r="CK21" i="1"/>
  <c r="CJ21" i="1"/>
  <c r="CF21" i="1"/>
  <c r="CR20" i="1"/>
  <c r="CJ20" i="1"/>
  <c r="CF20" i="1"/>
  <c r="CK20" i="1" s="1"/>
  <c r="CR19" i="1"/>
  <c r="CK19" i="1"/>
  <c r="CJ19" i="1"/>
  <c r="CF19" i="1"/>
  <c r="CR18" i="1"/>
  <c r="CJ18" i="1"/>
  <c r="CF18" i="1"/>
  <c r="CK18" i="1" s="1"/>
  <c r="CR17" i="1"/>
  <c r="CK17" i="1"/>
  <c r="CJ17" i="1"/>
  <c r="CF17" i="1"/>
  <c r="CR16" i="1"/>
  <c r="CJ16" i="1"/>
  <c r="CF16" i="1"/>
  <c r="CK16" i="1" s="1"/>
  <c r="CR15" i="1"/>
  <c r="CK15" i="1"/>
  <c r="CJ15" i="1"/>
  <c r="CF15" i="1"/>
  <c r="CR14" i="1"/>
  <c r="CJ14" i="1"/>
  <c r="CF14" i="1"/>
  <c r="CK14" i="1" s="1"/>
  <c r="CR13" i="1"/>
  <c r="CK13" i="1"/>
  <c r="CJ13" i="1"/>
  <c r="CF13" i="1"/>
  <c r="CR12" i="1"/>
  <c r="CJ12" i="1"/>
  <c r="CF12" i="1"/>
  <c r="CK12" i="1" s="1"/>
  <c r="CR11" i="1"/>
  <c r="CK11" i="1"/>
  <c r="CJ11" i="1"/>
  <c r="CF11" i="1"/>
  <c r="CR10" i="1"/>
  <c r="CJ10" i="1"/>
  <c r="CF10" i="1"/>
  <c r="CK10" i="1" s="1"/>
  <c r="CR81" i="1" l="1"/>
  <c r="CQ81" i="1"/>
  <c r="CP81" i="1"/>
  <c r="CO81" i="1"/>
  <c r="CN81" i="1"/>
  <c r="CK81" i="1"/>
  <c r="CJ81" i="1"/>
  <c r="CI81" i="1"/>
  <c r="CH81" i="1"/>
  <c r="CG81" i="1"/>
  <c r="CF81" i="1"/>
  <c r="CE81" i="1"/>
  <c r="CD81" i="1"/>
  <c r="CC81" i="1"/>
  <c r="CB81" i="1"/>
  <c r="BE81" i="1" l="1"/>
  <c r="BD81" i="1"/>
  <c r="BC81" i="1"/>
  <c r="BB81" i="1"/>
  <c r="BA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E81" i="1"/>
  <c r="AY81" i="1"/>
  <c r="AX81" i="1"/>
  <c r="AW81" i="1"/>
  <c r="AV81" i="1"/>
  <c r="AU81" i="1"/>
  <c r="AT81" i="1"/>
  <c r="C81" i="1"/>
  <c r="D81" i="1" l="1"/>
  <c r="J81" i="1"/>
  <c r="K81" i="1"/>
  <c r="I81" i="1"/>
  <c r="F81" i="1"/>
  <c r="G81" i="1"/>
  <c r="L8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<sst xmlns="http://schemas.openxmlformats.org/spreadsheetml/2006/main" count="145" uniqueCount="136">
  <si>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</si>
  <si>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</si>
  <si>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</si>
  <si>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</si>
  <si>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</si>
  <si>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</si>
  <si>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</si>
  <si>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</si>
  <si>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</si>
  <si>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</si>
  <si>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</si>
  <si>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</si>
  <si>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</si>
  <si>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</si>
  <si>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</si>
  <si>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</si>
  <si>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</si>
  <si>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</si>
  <si>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</si>
  <si>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</si>
  <si>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</si>
  <si>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</si>
  <si>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</si>
  <si>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</si>
  <si>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</si>
  <si>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</si>
  <si>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</si>
  <si>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</si>
  <si>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</si>
  <si>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</si>
  <si>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</si>
  <si>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</si>
  <si>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</si>
  <si>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</si>
  <si>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</si>
  <si>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</si>
  <si>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</si>
  <si>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</si>
  <si>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</si>
  <si>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</si>
  <si>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</si>
  <si>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</si>
  <si>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</si>
  <si>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</si>
  <si>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</si>
  <si>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</si>
  <si>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</si>
  <si>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</si>
  <si>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</si>
  <si>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</si>
  <si>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</si>
  <si>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</si>
  <si>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</si>
  <si>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</si>
  <si>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</si>
  <si>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</si>
  <si>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</si>
  <si>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</si>
  <si>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</si>
  <si>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</si>
  <si>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</si>
  <si>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</si>
  <si>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</si>
  <si>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</si>
  <si>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</si>
  <si>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</si>
  <si>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</si>
  <si>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</si>
  <si>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</si>
  <si>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</si>
  <si>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</si>
  <si>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</si>
  <si>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</si>
  <si>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</si>
  <si>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</si>
  <si>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</si>
  <si>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</si>
  <si>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</si>
  <si>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</si>
  <si>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</si>
  <si>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</si>
  <si>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 - PROSPECT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</si>
  <si>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</si>
  <si>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</si>
  <si>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</si>
  <si>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</si>
  <si>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</si>
  <si>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</si>
  <si>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</si>
  <si>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</si>
  <si>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</si>
  <si>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</si>
  <si>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</si>
  <si>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</si>
  <si>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</si>
  <si>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</si>
  <si>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</si>
  <si>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</si>
  <si>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</si>
  <si>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</si>
  <si>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</si>
  <si>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</si>
  <si>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</si>
  <si>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</si>
  <si>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</si>
  <si>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</si>
  <si>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</si>
  <si>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</si>
  <si>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</si>
  <si>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</si>
  <si>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</si>
  <si>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</si>
  <si>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</si>
  <si>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</si>
  <si>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</si>
  <si>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</si>
  <si>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</si>
  <si>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</si>
  <si>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</si>
  <si>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</si>
  <si>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</si>
  <si>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</si>
  <si>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</si>
  <si>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</si>
  <si>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</si>
  <si>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</si>
  <si>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</si>
  <si>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</si>
  <si>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</si>
  <si>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</si>
  <si>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</si>
  <si>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</si>
  <si>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</si>
  <si>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</si>
  <si>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</si>
  <si>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>F Y 2 3    C h a r t e r   S c h o o l   F T E   a n d   T u i t i o n   (Q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</si>
</sst>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/>
          <cell r="BB10"/>
          <cell r="BC10"/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/>
          <cell r="BB11"/>
          <cell r="BC11"/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/>
          <cell r="BB12"/>
          <cell r="BC12"/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/>
          <cell r="BB13"/>
          <cell r="BC13"/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/>
          <cell r="BB14"/>
          <cell r="BC14"/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/>
          <cell r="BB15"/>
          <cell r="BC15"/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/>
          <cell r="BB16"/>
          <cell r="BC16"/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/>
          <cell r="BB17"/>
          <cell r="BC17"/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/>
          <cell r="BB18"/>
          <cell r="BC18"/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/>
          <cell r="BB19"/>
          <cell r="BC19"/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/>
          <cell r="BB20"/>
          <cell r="BC20"/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/>
          <cell r="BB21"/>
          <cell r="BC21"/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/>
          <cell r="BB22"/>
          <cell r="BC22"/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/>
          <cell r="BB23"/>
          <cell r="BC23"/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/>
          <cell r="BB24"/>
          <cell r="BC24"/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/>
          <cell r="BB25"/>
          <cell r="BC25"/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/>
          <cell r="BB26"/>
          <cell r="BC26"/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/>
          <cell r="BB27"/>
          <cell r="BC27"/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/>
          <cell r="BB28"/>
          <cell r="BC28"/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/>
          <cell r="BB29"/>
          <cell r="BC29"/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/>
          <cell r="BB30"/>
          <cell r="BC30"/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/>
          <cell r="BB31"/>
          <cell r="BC31"/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/>
          <cell r="BB32"/>
          <cell r="BC32"/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/>
          <cell r="BB33"/>
          <cell r="BC33"/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/>
          <cell r="BB34"/>
          <cell r="BC34"/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/>
          <cell r="BB35"/>
          <cell r="BC35"/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/>
          <cell r="BB36"/>
          <cell r="BC36"/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/>
          <cell r="BB37"/>
          <cell r="BC37"/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/>
          <cell r="BB38"/>
          <cell r="BC38"/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/>
          <cell r="BB39"/>
          <cell r="BC39"/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/>
          <cell r="BB40"/>
          <cell r="BC40"/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/>
          <cell r="BB41"/>
          <cell r="BC41"/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/>
          <cell r="BB42"/>
          <cell r="BC42"/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/>
          <cell r="BB43"/>
          <cell r="BC43"/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/>
          <cell r="BB44"/>
          <cell r="BC44"/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/>
          <cell r="BB45"/>
          <cell r="BC45"/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/>
          <cell r="BB46"/>
          <cell r="BC46"/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/>
          <cell r="BB47"/>
          <cell r="BC47"/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/>
          <cell r="BB48"/>
          <cell r="BC48"/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/>
          <cell r="BB49"/>
          <cell r="BC49"/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/>
          <cell r="BB50"/>
          <cell r="BC50"/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/>
          <cell r="BB51"/>
          <cell r="BC51"/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/>
          <cell r="BB52"/>
          <cell r="BC52"/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/>
          <cell r="BB53"/>
          <cell r="BC53"/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/>
          <cell r="BB54"/>
          <cell r="BC54"/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/>
          <cell r="BB55"/>
          <cell r="BC55"/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/>
          <cell r="BB56"/>
          <cell r="BC56"/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/>
          <cell r="BB57"/>
          <cell r="BC57"/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/>
          <cell r="BB58"/>
          <cell r="BC58"/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/>
          <cell r="BB59"/>
          <cell r="BC59"/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/>
          <cell r="BB60"/>
          <cell r="BC60"/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/>
          <cell r="BB61"/>
          <cell r="BC61"/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/>
          <cell r="BB62"/>
          <cell r="BC62"/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/>
          <cell r="BB63"/>
          <cell r="BC63"/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/>
          <cell r="BB64"/>
          <cell r="BC64"/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/>
          <cell r="BB65"/>
          <cell r="BC65"/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/>
          <cell r="BB66"/>
          <cell r="BC66"/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/>
          <cell r="BB67"/>
          <cell r="BC67"/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/>
          <cell r="BB68"/>
          <cell r="BC68"/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/>
          <cell r="BB69"/>
          <cell r="BC69"/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/>
          <cell r="BB70"/>
          <cell r="BC70"/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/>
          <cell r="BB71"/>
          <cell r="BC71"/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/>
          <cell r="BB72"/>
          <cell r="BC72"/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/>
          <cell r="BB73"/>
          <cell r="BC73"/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/>
          <cell r="BB74"/>
          <cell r="BC74"/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/>
          <cell r="BB75"/>
          <cell r="BC75"/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/>
          <cell r="BB76"/>
          <cell r="BC76"/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/>
          <cell r="BB77"/>
          <cell r="BC77"/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/>
          <cell r="BB78"/>
          <cell r="BC78"/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/>
          <cell r="BB79"/>
          <cell r="BC79"/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/>
          <cell r="BB80"/>
          <cell r="BC80"/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/>
          <cell r="BB81"/>
          <cell r="BC81"/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/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/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/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/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/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/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/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/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/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/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/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/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/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/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/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/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/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/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/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/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/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/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/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/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/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/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/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/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/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/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/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/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/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/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/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/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/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/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/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/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/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/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/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/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/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/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/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/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/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/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/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/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/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/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/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/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/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/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/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/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/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/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/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/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/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/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/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/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/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/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/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/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/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/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/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/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/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/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/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/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/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/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/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/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/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/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/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/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0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3"/>
  <cols>
    <col min="1" max="1" width="6.453125" style="1" customWidth="1"/>
    <col min="2" max="2" width="30.453125" style="1" customWidth="1"/>
    <col min="3" max="3" width="12.08984375" style="1" customWidth="1"/>
    <col min="4" max="7" width="12.08984375" style="2" customWidth="1"/>
    <col min="8" max="8" width="0.90625" style="2" customWidth="1"/>
    <col min="9" max="12" width="14.08984375" style="2" customWidth="1"/>
    <col min="13" max="13" width="37.453125" style="3" customWidth="1"/>
    <col min="14" max="26" width="8.6328125" style="3" hidden="1" customWidth="1"/>
    <col min="27" max="27" width="6.453125" style="3" customWidth="1"/>
    <col min="28" max="28" width="10.453125" style="3" customWidth="1"/>
    <col min="29" max="29" width="10.6328125" style="3" customWidth="1"/>
    <col min="30" max="30" width="6.36328125" style="3" customWidth="1"/>
    <col min="31" max="31" width="8.36328125" style="3" customWidth="1"/>
    <col min="32" max="32" width="13.1796875" style="3" customWidth="1"/>
    <col min="33" max="33" width="10.453125" style="3" customWidth="1"/>
    <col min="34" max="34" width="12" style="3" customWidth="1"/>
    <col min="35" max="35" width="13.1796875" style="3" customWidth="1"/>
    <col min="36" max="37" width="11.453125" style="3" customWidth="1"/>
    <col min="38" max="38" width="12.453125" style="7" customWidth="1"/>
    <col min="39" max="39" width="10.453125" style="7" customWidth="1"/>
    <col min="40" max="40" width="9.453125" style="7" customWidth="1"/>
    <col min="41" max="42" width="10.81640625" style="7" customWidth="1"/>
    <col min="43" max="43" width="13.1796875" style="7" customWidth="1"/>
    <col min="44" max="44" width="0.453125" style="7" customWidth="1"/>
    <col min="45" max="45" width="8.90625" style="7"/>
    <col min="46" max="46" width="11.08984375" style="7" customWidth="1"/>
    <col min="47" max="47" width="8.90625" style="7"/>
    <col min="48" max="48" width="10.453125" style="7" customWidth="1"/>
    <col min="49" max="50" width="8.90625" style="7"/>
    <col min="51" max="51" width="14.08984375" style="7" customWidth="1"/>
    <col min="52" max="52" width="0.453125" style="7" customWidth="1"/>
    <col min="53" max="53" width="7.453125" style="7" customWidth="1"/>
    <col min="54" max="54" width="9.453125" style="7" customWidth="1"/>
    <col min="55" max="56" width="8.1796875" style="7" bestFit="1" customWidth="1"/>
    <col min="57" max="57" width="11.453125" style="7" customWidth="1"/>
    <col min="58" max="58" width="8.08984375" style="7" hidden="1" customWidth="1"/>
    <col min="59" max="61" width="8.81640625" style="7" hidden="1" customWidth="1"/>
    <col min="62" max="70" width="7.08984375" style="7" hidden="1" customWidth="1"/>
    <col min="71" max="73" width="7.08984375" style="1" hidden="1" customWidth="1"/>
    <col min="74" max="78" width="7.08984375" style="1" customWidth="1"/>
    <col min="79" max="80" width="6.36328125" style="7" customWidth="1"/>
    <col min="81" max="81" width="8.36328125" style="7" customWidth="1"/>
    <col min="82" max="82" width="11.1796875" style="7" customWidth="1"/>
    <col min="83" max="83" width="10.6328125" style="7" customWidth="1"/>
    <col min="84" max="84" width="11.81640625" style="7" customWidth="1"/>
    <col min="85" max="87" width="9.90625" style="7" customWidth="1"/>
    <col min="88" max="88" width="11.90625" style="7" customWidth="1"/>
    <col min="89" max="89" width="11.453125" style="1" customWidth="1"/>
    <col min="90" max="90" width="2.453125" style="1" customWidth="1"/>
    <col min="91" max="91" width="9.1796875" style="2" customWidth="1"/>
    <col min="92" max="92" width="10.08984375" style="1" customWidth="1"/>
    <col min="93" max="93" width="10.81640625" style="1" customWidth="1"/>
    <col min="94" max="94" width="9.08984375" style="1" customWidth="1"/>
    <col min="95" max="95" width="10.08984375" style="7" customWidth="1"/>
    <col min="96" max="96" width="11" style="1" customWidth="1"/>
    <col min="97" max="97" width="8.81640625" style="1" customWidth="1"/>
    <col min="98" max="305" width="8.90625" style="1"/>
    <col min="306" max="306" width="6" style="1" customWidth="1"/>
    <col min="307" max="307" width="40.453125" style="1" customWidth="1"/>
    <col min="308" max="308" width="12" style="1" customWidth="1"/>
    <col min="309" max="309" width="15" style="1" customWidth="1"/>
    <col min="310" max="310" width="13" style="1" customWidth="1"/>
    <col min="311" max="311" width="13.453125" style="1" customWidth="1"/>
    <col min="312" max="312" width="1.453125" style="1" customWidth="1"/>
    <col min="313" max="313" width="15.90625" style="1" customWidth="1"/>
    <col min="314" max="314" width="13.90625" style="1" customWidth="1"/>
    <col min="315" max="315" width="12.453125" style="1" customWidth="1"/>
    <col min="316" max="316" width="16.08984375" style="1" customWidth="1"/>
    <col min="317" max="317" width="8.90625" style="1"/>
    <col min="318" max="318" width="4.453125" style="1" customWidth="1"/>
    <col min="319" max="319" width="10" style="1" customWidth="1"/>
    <col min="320" max="320" width="8.90625" style="1"/>
    <col min="321" max="321" width="16.453125" style="1" customWidth="1"/>
    <col min="322" max="322" width="22.453125" style="1" customWidth="1"/>
    <col min="323" max="323" width="10.453125" style="1" bestFit="1" customWidth="1"/>
    <col min="324" max="325" width="9.453125" style="1" bestFit="1" customWidth="1"/>
    <col min="326" max="326" width="10.453125" style="1" bestFit="1" customWidth="1"/>
    <col min="327" max="561" width="8.90625" style="1"/>
    <col min="562" max="562" width="6" style="1" customWidth="1"/>
    <col min="563" max="563" width="40.453125" style="1" customWidth="1"/>
    <col min="564" max="564" width="12" style="1" customWidth="1"/>
    <col min="565" max="565" width="15" style="1" customWidth="1"/>
    <col min="566" max="566" width="13" style="1" customWidth="1"/>
    <col min="567" max="567" width="13.453125" style="1" customWidth="1"/>
    <col min="568" max="568" width="1.453125" style="1" customWidth="1"/>
    <col min="569" max="569" width="15.90625" style="1" customWidth="1"/>
    <col min="570" max="570" width="13.90625" style="1" customWidth="1"/>
    <col min="571" max="571" width="12.453125" style="1" customWidth="1"/>
    <col min="572" max="572" width="16.08984375" style="1" customWidth="1"/>
    <col min="573" max="573" width="8.90625" style="1"/>
    <col min="574" max="574" width="4.453125" style="1" customWidth="1"/>
    <col min="575" max="575" width="10" style="1" customWidth="1"/>
    <col min="576" max="576" width="8.90625" style="1"/>
    <col min="577" max="577" width="16.453125" style="1" customWidth="1"/>
    <col min="578" max="578" width="22.453125" style="1" customWidth="1"/>
    <col min="579" max="579" width="10.453125" style="1" bestFit="1" customWidth="1"/>
    <col min="580" max="581" width="9.453125" style="1" bestFit="1" customWidth="1"/>
    <col min="582" max="582" width="10.453125" style="1" bestFit="1" customWidth="1"/>
    <col min="583" max="817" width="8.90625" style="1"/>
    <col min="818" max="818" width="6" style="1" customWidth="1"/>
    <col min="819" max="819" width="40.453125" style="1" customWidth="1"/>
    <col min="820" max="820" width="12" style="1" customWidth="1"/>
    <col min="821" max="821" width="15" style="1" customWidth="1"/>
    <col min="822" max="822" width="13" style="1" customWidth="1"/>
    <col min="823" max="823" width="13.453125" style="1" customWidth="1"/>
    <col min="824" max="824" width="1.453125" style="1" customWidth="1"/>
    <col min="825" max="825" width="15.90625" style="1" customWidth="1"/>
    <col min="826" max="826" width="13.90625" style="1" customWidth="1"/>
    <col min="827" max="827" width="12.453125" style="1" customWidth="1"/>
    <col min="828" max="828" width="16.08984375" style="1" customWidth="1"/>
    <col min="829" max="829" width="8.90625" style="1"/>
    <col min="830" max="830" width="4.453125" style="1" customWidth="1"/>
    <col min="831" max="831" width="10" style="1" customWidth="1"/>
    <col min="832" max="832" width="8.90625" style="1"/>
    <col min="833" max="833" width="16.453125" style="1" customWidth="1"/>
    <col min="834" max="834" width="22.453125" style="1" customWidth="1"/>
    <col min="835" max="835" width="10.453125" style="1" bestFit="1" customWidth="1"/>
    <col min="836" max="837" width="9.453125" style="1" bestFit="1" customWidth="1"/>
    <col min="838" max="838" width="10.453125" style="1" bestFit="1" customWidth="1"/>
    <col min="839" max="1073" width="8.90625" style="1"/>
    <col min="1074" max="1074" width="6" style="1" customWidth="1"/>
    <col min="1075" max="1075" width="40.453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53125" style="1" customWidth="1"/>
    <col min="1080" max="1080" width="1.453125" style="1" customWidth="1"/>
    <col min="1081" max="1081" width="15.90625" style="1" customWidth="1"/>
    <col min="1082" max="1082" width="13.90625" style="1" customWidth="1"/>
    <col min="1083" max="1083" width="12.453125" style="1" customWidth="1"/>
    <col min="1084" max="1084" width="16.08984375" style="1" customWidth="1"/>
    <col min="1085" max="1085" width="8.90625" style="1"/>
    <col min="1086" max="1086" width="4.453125" style="1" customWidth="1"/>
    <col min="1087" max="1087" width="10" style="1" customWidth="1"/>
    <col min="1088" max="1088" width="8.90625" style="1"/>
    <col min="1089" max="1089" width="16.453125" style="1" customWidth="1"/>
    <col min="1090" max="1090" width="22.453125" style="1" customWidth="1"/>
    <col min="1091" max="1091" width="10.453125" style="1" bestFit="1" customWidth="1"/>
    <col min="1092" max="1093" width="9.453125" style="1" bestFit="1" customWidth="1"/>
    <col min="1094" max="1094" width="10.453125" style="1" bestFit="1" customWidth="1"/>
    <col min="1095" max="1329" width="8.90625" style="1"/>
    <col min="1330" max="1330" width="6" style="1" customWidth="1"/>
    <col min="1331" max="1331" width="40.453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53125" style="1" customWidth="1"/>
    <col min="1336" max="1336" width="1.453125" style="1" customWidth="1"/>
    <col min="1337" max="1337" width="15.90625" style="1" customWidth="1"/>
    <col min="1338" max="1338" width="13.90625" style="1" customWidth="1"/>
    <col min="1339" max="1339" width="12.453125" style="1" customWidth="1"/>
    <col min="1340" max="1340" width="16.08984375" style="1" customWidth="1"/>
    <col min="1341" max="1341" width="8.90625" style="1"/>
    <col min="1342" max="1342" width="4.453125" style="1" customWidth="1"/>
    <col min="1343" max="1343" width="10" style="1" customWidth="1"/>
    <col min="1344" max="1344" width="8.90625" style="1"/>
    <col min="1345" max="1345" width="16.453125" style="1" customWidth="1"/>
    <col min="1346" max="1346" width="22.453125" style="1" customWidth="1"/>
    <col min="1347" max="1347" width="10.453125" style="1" bestFit="1" customWidth="1"/>
    <col min="1348" max="1349" width="9.453125" style="1" bestFit="1" customWidth="1"/>
    <col min="1350" max="1350" width="10.453125" style="1" bestFit="1" customWidth="1"/>
    <col min="1351" max="1585" width="8.90625" style="1"/>
    <col min="1586" max="1586" width="6" style="1" customWidth="1"/>
    <col min="1587" max="1587" width="40.453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53125" style="1" customWidth="1"/>
    <col min="1592" max="1592" width="1.453125" style="1" customWidth="1"/>
    <col min="1593" max="1593" width="15.90625" style="1" customWidth="1"/>
    <col min="1594" max="1594" width="13.90625" style="1" customWidth="1"/>
    <col min="1595" max="1595" width="12.453125" style="1" customWidth="1"/>
    <col min="1596" max="1596" width="16.08984375" style="1" customWidth="1"/>
    <col min="1597" max="1597" width="8.90625" style="1"/>
    <col min="1598" max="1598" width="4.453125" style="1" customWidth="1"/>
    <col min="1599" max="1599" width="10" style="1" customWidth="1"/>
    <col min="1600" max="1600" width="8.90625" style="1"/>
    <col min="1601" max="1601" width="16.453125" style="1" customWidth="1"/>
    <col min="1602" max="1602" width="22.453125" style="1" customWidth="1"/>
    <col min="1603" max="1603" width="10.453125" style="1" bestFit="1" customWidth="1"/>
    <col min="1604" max="1605" width="9.453125" style="1" bestFit="1" customWidth="1"/>
    <col min="1606" max="1606" width="10.453125" style="1" bestFit="1" customWidth="1"/>
    <col min="1607" max="1841" width="8.90625" style="1"/>
    <col min="1842" max="1842" width="6" style="1" customWidth="1"/>
    <col min="1843" max="1843" width="40.453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53125" style="1" customWidth="1"/>
    <col min="1848" max="1848" width="1.453125" style="1" customWidth="1"/>
    <col min="1849" max="1849" width="15.90625" style="1" customWidth="1"/>
    <col min="1850" max="1850" width="13.90625" style="1" customWidth="1"/>
    <col min="1851" max="1851" width="12.453125" style="1" customWidth="1"/>
    <col min="1852" max="1852" width="16.08984375" style="1" customWidth="1"/>
    <col min="1853" max="1853" width="8.90625" style="1"/>
    <col min="1854" max="1854" width="4.453125" style="1" customWidth="1"/>
    <col min="1855" max="1855" width="10" style="1" customWidth="1"/>
    <col min="1856" max="1856" width="8.90625" style="1"/>
    <col min="1857" max="1857" width="16.453125" style="1" customWidth="1"/>
    <col min="1858" max="1858" width="22.453125" style="1" customWidth="1"/>
    <col min="1859" max="1859" width="10.453125" style="1" bestFit="1" customWidth="1"/>
    <col min="1860" max="1861" width="9.453125" style="1" bestFit="1" customWidth="1"/>
    <col min="1862" max="1862" width="10.453125" style="1" bestFit="1" customWidth="1"/>
    <col min="1863" max="2097" width="8.90625" style="1"/>
    <col min="2098" max="2098" width="6" style="1" customWidth="1"/>
    <col min="2099" max="2099" width="40.453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53125" style="1" customWidth="1"/>
    <col min="2104" max="2104" width="1.453125" style="1" customWidth="1"/>
    <col min="2105" max="2105" width="15.90625" style="1" customWidth="1"/>
    <col min="2106" max="2106" width="13.90625" style="1" customWidth="1"/>
    <col min="2107" max="2107" width="12.453125" style="1" customWidth="1"/>
    <col min="2108" max="2108" width="16.08984375" style="1" customWidth="1"/>
    <col min="2109" max="2109" width="8.90625" style="1"/>
    <col min="2110" max="2110" width="4.453125" style="1" customWidth="1"/>
    <col min="2111" max="2111" width="10" style="1" customWidth="1"/>
    <col min="2112" max="2112" width="8.90625" style="1"/>
    <col min="2113" max="2113" width="16.453125" style="1" customWidth="1"/>
    <col min="2114" max="2114" width="22.453125" style="1" customWidth="1"/>
    <col min="2115" max="2115" width="10.453125" style="1" bestFit="1" customWidth="1"/>
    <col min="2116" max="2117" width="9.453125" style="1" bestFit="1" customWidth="1"/>
    <col min="2118" max="2118" width="10.453125" style="1" bestFit="1" customWidth="1"/>
    <col min="2119" max="2353" width="8.90625" style="1"/>
    <col min="2354" max="2354" width="6" style="1" customWidth="1"/>
    <col min="2355" max="2355" width="40.453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53125" style="1" customWidth="1"/>
    <col min="2360" max="2360" width="1.453125" style="1" customWidth="1"/>
    <col min="2361" max="2361" width="15.90625" style="1" customWidth="1"/>
    <col min="2362" max="2362" width="13.90625" style="1" customWidth="1"/>
    <col min="2363" max="2363" width="12.453125" style="1" customWidth="1"/>
    <col min="2364" max="2364" width="16.08984375" style="1" customWidth="1"/>
    <col min="2365" max="2365" width="8.90625" style="1"/>
    <col min="2366" max="2366" width="4.453125" style="1" customWidth="1"/>
    <col min="2367" max="2367" width="10" style="1" customWidth="1"/>
    <col min="2368" max="2368" width="8.90625" style="1"/>
    <col min="2369" max="2369" width="16.453125" style="1" customWidth="1"/>
    <col min="2370" max="2370" width="22.453125" style="1" customWidth="1"/>
    <col min="2371" max="2371" width="10.453125" style="1" bestFit="1" customWidth="1"/>
    <col min="2372" max="2373" width="9.453125" style="1" bestFit="1" customWidth="1"/>
    <col min="2374" max="2374" width="10.453125" style="1" bestFit="1" customWidth="1"/>
    <col min="2375" max="2609" width="8.90625" style="1"/>
    <col min="2610" max="2610" width="6" style="1" customWidth="1"/>
    <col min="2611" max="2611" width="40.453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53125" style="1" customWidth="1"/>
    <col min="2616" max="2616" width="1.453125" style="1" customWidth="1"/>
    <col min="2617" max="2617" width="15.90625" style="1" customWidth="1"/>
    <col min="2618" max="2618" width="13.90625" style="1" customWidth="1"/>
    <col min="2619" max="2619" width="12.453125" style="1" customWidth="1"/>
    <col min="2620" max="2620" width="16.08984375" style="1" customWidth="1"/>
    <col min="2621" max="2621" width="8.90625" style="1"/>
    <col min="2622" max="2622" width="4.453125" style="1" customWidth="1"/>
    <col min="2623" max="2623" width="10" style="1" customWidth="1"/>
    <col min="2624" max="2624" width="8.90625" style="1"/>
    <col min="2625" max="2625" width="16.453125" style="1" customWidth="1"/>
    <col min="2626" max="2626" width="22.453125" style="1" customWidth="1"/>
    <col min="2627" max="2627" width="10.453125" style="1" bestFit="1" customWidth="1"/>
    <col min="2628" max="2629" width="9.453125" style="1" bestFit="1" customWidth="1"/>
    <col min="2630" max="2630" width="10.453125" style="1" bestFit="1" customWidth="1"/>
    <col min="2631" max="2865" width="8.90625" style="1"/>
    <col min="2866" max="2866" width="6" style="1" customWidth="1"/>
    <col min="2867" max="2867" width="40.453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53125" style="1" customWidth="1"/>
    <col min="2872" max="2872" width="1.453125" style="1" customWidth="1"/>
    <col min="2873" max="2873" width="15.90625" style="1" customWidth="1"/>
    <col min="2874" max="2874" width="13.90625" style="1" customWidth="1"/>
    <col min="2875" max="2875" width="12.453125" style="1" customWidth="1"/>
    <col min="2876" max="2876" width="16.08984375" style="1" customWidth="1"/>
    <col min="2877" max="2877" width="8.90625" style="1"/>
    <col min="2878" max="2878" width="4.453125" style="1" customWidth="1"/>
    <col min="2879" max="2879" width="10" style="1" customWidth="1"/>
    <col min="2880" max="2880" width="8.90625" style="1"/>
    <col min="2881" max="2881" width="16.453125" style="1" customWidth="1"/>
    <col min="2882" max="2882" width="22.453125" style="1" customWidth="1"/>
    <col min="2883" max="2883" width="10.453125" style="1" bestFit="1" customWidth="1"/>
    <col min="2884" max="2885" width="9.453125" style="1" bestFit="1" customWidth="1"/>
    <col min="2886" max="2886" width="10.453125" style="1" bestFit="1" customWidth="1"/>
    <col min="2887" max="3121" width="8.90625" style="1"/>
    <col min="3122" max="3122" width="6" style="1" customWidth="1"/>
    <col min="3123" max="3123" width="40.453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53125" style="1" customWidth="1"/>
    <col min="3128" max="3128" width="1.453125" style="1" customWidth="1"/>
    <col min="3129" max="3129" width="15.90625" style="1" customWidth="1"/>
    <col min="3130" max="3130" width="13.90625" style="1" customWidth="1"/>
    <col min="3131" max="3131" width="12.453125" style="1" customWidth="1"/>
    <col min="3132" max="3132" width="16.08984375" style="1" customWidth="1"/>
    <col min="3133" max="3133" width="8.90625" style="1"/>
    <col min="3134" max="3134" width="4.453125" style="1" customWidth="1"/>
    <col min="3135" max="3135" width="10" style="1" customWidth="1"/>
    <col min="3136" max="3136" width="8.90625" style="1"/>
    <col min="3137" max="3137" width="16.453125" style="1" customWidth="1"/>
    <col min="3138" max="3138" width="22.453125" style="1" customWidth="1"/>
    <col min="3139" max="3139" width="10.453125" style="1" bestFit="1" customWidth="1"/>
    <col min="3140" max="3141" width="9.453125" style="1" bestFit="1" customWidth="1"/>
    <col min="3142" max="3142" width="10.453125" style="1" bestFit="1" customWidth="1"/>
    <col min="3143" max="3377" width="8.90625" style="1"/>
    <col min="3378" max="3378" width="6" style="1" customWidth="1"/>
    <col min="3379" max="3379" width="40.453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53125" style="1" customWidth="1"/>
    <col min="3384" max="3384" width="1.453125" style="1" customWidth="1"/>
    <col min="3385" max="3385" width="15.90625" style="1" customWidth="1"/>
    <col min="3386" max="3386" width="13.90625" style="1" customWidth="1"/>
    <col min="3387" max="3387" width="12.453125" style="1" customWidth="1"/>
    <col min="3388" max="3388" width="16.08984375" style="1" customWidth="1"/>
    <col min="3389" max="3389" width="8.90625" style="1"/>
    <col min="3390" max="3390" width="4.453125" style="1" customWidth="1"/>
    <col min="3391" max="3391" width="10" style="1" customWidth="1"/>
    <col min="3392" max="3392" width="8.90625" style="1"/>
    <col min="3393" max="3393" width="16.453125" style="1" customWidth="1"/>
    <col min="3394" max="3394" width="22.453125" style="1" customWidth="1"/>
    <col min="3395" max="3395" width="10.453125" style="1" bestFit="1" customWidth="1"/>
    <col min="3396" max="3397" width="9.453125" style="1" bestFit="1" customWidth="1"/>
    <col min="3398" max="3398" width="10.453125" style="1" bestFit="1" customWidth="1"/>
    <col min="3399" max="3633" width="8.90625" style="1"/>
    <col min="3634" max="3634" width="6" style="1" customWidth="1"/>
    <col min="3635" max="3635" width="40.453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53125" style="1" customWidth="1"/>
    <col min="3640" max="3640" width="1.453125" style="1" customWidth="1"/>
    <col min="3641" max="3641" width="15.90625" style="1" customWidth="1"/>
    <col min="3642" max="3642" width="13.90625" style="1" customWidth="1"/>
    <col min="3643" max="3643" width="12.453125" style="1" customWidth="1"/>
    <col min="3644" max="3644" width="16.08984375" style="1" customWidth="1"/>
    <col min="3645" max="3645" width="8.90625" style="1"/>
    <col min="3646" max="3646" width="4.453125" style="1" customWidth="1"/>
    <col min="3647" max="3647" width="10" style="1" customWidth="1"/>
    <col min="3648" max="3648" width="8.90625" style="1"/>
    <col min="3649" max="3649" width="16.453125" style="1" customWidth="1"/>
    <col min="3650" max="3650" width="22.453125" style="1" customWidth="1"/>
    <col min="3651" max="3651" width="10.453125" style="1" bestFit="1" customWidth="1"/>
    <col min="3652" max="3653" width="9.453125" style="1" bestFit="1" customWidth="1"/>
    <col min="3654" max="3654" width="10.453125" style="1" bestFit="1" customWidth="1"/>
    <col min="3655" max="3889" width="8.90625" style="1"/>
    <col min="3890" max="3890" width="6" style="1" customWidth="1"/>
    <col min="3891" max="3891" width="40.453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53125" style="1" customWidth="1"/>
    <col min="3896" max="3896" width="1.453125" style="1" customWidth="1"/>
    <col min="3897" max="3897" width="15.90625" style="1" customWidth="1"/>
    <col min="3898" max="3898" width="13.90625" style="1" customWidth="1"/>
    <col min="3899" max="3899" width="12.453125" style="1" customWidth="1"/>
    <col min="3900" max="3900" width="16.08984375" style="1" customWidth="1"/>
    <col min="3901" max="3901" width="8.90625" style="1"/>
    <col min="3902" max="3902" width="4.453125" style="1" customWidth="1"/>
    <col min="3903" max="3903" width="10" style="1" customWidth="1"/>
    <col min="3904" max="3904" width="8.90625" style="1"/>
    <col min="3905" max="3905" width="16.453125" style="1" customWidth="1"/>
    <col min="3906" max="3906" width="22.453125" style="1" customWidth="1"/>
    <col min="3907" max="3907" width="10.453125" style="1" bestFit="1" customWidth="1"/>
    <col min="3908" max="3909" width="9.453125" style="1" bestFit="1" customWidth="1"/>
    <col min="3910" max="3910" width="10.453125" style="1" bestFit="1" customWidth="1"/>
    <col min="3911" max="4145" width="8.90625" style="1"/>
    <col min="4146" max="4146" width="6" style="1" customWidth="1"/>
    <col min="4147" max="4147" width="40.453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53125" style="1" customWidth="1"/>
    <col min="4152" max="4152" width="1.453125" style="1" customWidth="1"/>
    <col min="4153" max="4153" width="15.90625" style="1" customWidth="1"/>
    <col min="4154" max="4154" width="13.90625" style="1" customWidth="1"/>
    <col min="4155" max="4155" width="12.453125" style="1" customWidth="1"/>
    <col min="4156" max="4156" width="16.08984375" style="1" customWidth="1"/>
    <col min="4157" max="4157" width="8.90625" style="1"/>
    <col min="4158" max="4158" width="4.453125" style="1" customWidth="1"/>
    <col min="4159" max="4159" width="10" style="1" customWidth="1"/>
    <col min="4160" max="4160" width="8.90625" style="1"/>
    <col min="4161" max="4161" width="16.453125" style="1" customWidth="1"/>
    <col min="4162" max="4162" width="22.453125" style="1" customWidth="1"/>
    <col min="4163" max="4163" width="10.453125" style="1" bestFit="1" customWidth="1"/>
    <col min="4164" max="4165" width="9.453125" style="1" bestFit="1" customWidth="1"/>
    <col min="4166" max="4166" width="10.453125" style="1" bestFit="1" customWidth="1"/>
    <col min="4167" max="4401" width="8.90625" style="1"/>
    <col min="4402" max="4402" width="6" style="1" customWidth="1"/>
    <col min="4403" max="4403" width="40.453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53125" style="1" customWidth="1"/>
    <col min="4408" max="4408" width="1.453125" style="1" customWidth="1"/>
    <col min="4409" max="4409" width="15.90625" style="1" customWidth="1"/>
    <col min="4410" max="4410" width="13.90625" style="1" customWidth="1"/>
    <col min="4411" max="4411" width="12.453125" style="1" customWidth="1"/>
    <col min="4412" max="4412" width="16.08984375" style="1" customWidth="1"/>
    <col min="4413" max="4413" width="8.90625" style="1"/>
    <col min="4414" max="4414" width="4.453125" style="1" customWidth="1"/>
    <col min="4415" max="4415" width="10" style="1" customWidth="1"/>
    <col min="4416" max="4416" width="8.90625" style="1"/>
    <col min="4417" max="4417" width="16.453125" style="1" customWidth="1"/>
    <col min="4418" max="4418" width="22.453125" style="1" customWidth="1"/>
    <col min="4419" max="4419" width="10.453125" style="1" bestFit="1" customWidth="1"/>
    <col min="4420" max="4421" width="9.453125" style="1" bestFit="1" customWidth="1"/>
    <col min="4422" max="4422" width="10.453125" style="1" bestFit="1" customWidth="1"/>
    <col min="4423" max="4657" width="8.90625" style="1"/>
    <col min="4658" max="4658" width="6" style="1" customWidth="1"/>
    <col min="4659" max="4659" width="40.453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53125" style="1" customWidth="1"/>
    <col min="4664" max="4664" width="1.453125" style="1" customWidth="1"/>
    <col min="4665" max="4665" width="15.90625" style="1" customWidth="1"/>
    <col min="4666" max="4666" width="13.90625" style="1" customWidth="1"/>
    <col min="4667" max="4667" width="12.453125" style="1" customWidth="1"/>
    <col min="4668" max="4668" width="16.08984375" style="1" customWidth="1"/>
    <col min="4669" max="4669" width="8.90625" style="1"/>
    <col min="4670" max="4670" width="4.453125" style="1" customWidth="1"/>
    <col min="4671" max="4671" width="10" style="1" customWidth="1"/>
    <col min="4672" max="4672" width="8.90625" style="1"/>
    <col min="4673" max="4673" width="16.453125" style="1" customWidth="1"/>
    <col min="4674" max="4674" width="22.453125" style="1" customWidth="1"/>
    <col min="4675" max="4675" width="10.453125" style="1" bestFit="1" customWidth="1"/>
    <col min="4676" max="4677" width="9.453125" style="1" bestFit="1" customWidth="1"/>
    <col min="4678" max="4678" width="10.453125" style="1" bestFit="1" customWidth="1"/>
    <col min="4679" max="4913" width="8.90625" style="1"/>
    <col min="4914" max="4914" width="6" style="1" customWidth="1"/>
    <col min="4915" max="4915" width="40.453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53125" style="1" customWidth="1"/>
    <col min="4920" max="4920" width="1.453125" style="1" customWidth="1"/>
    <col min="4921" max="4921" width="15.90625" style="1" customWidth="1"/>
    <col min="4922" max="4922" width="13.90625" style="1" customWidth="1"/>
    <col min="4923" max="4923" width="12.453125" style="1" customWidth="1"/>
    <col min="4924" max="4924" width="16.08984375" style="1" customWidth="1"/>
    <col min="4925" max="4925" width="8.90625" style="1"/>
    <col min="4926" max="4926" width="4.453125" style="1" customWidth="1"/>
    <col min="4927" max="4927" width="10" style="1" customWidth="1"/>
    <col min="4928" max="4928" width="8.90625" style="1"/>
    <col min="4929" max="4929" width="16.453125" style="1" customWidth="1"/>
    <col min="4930" max="4930" width="22.453125" style="1" customWidth="1"/>
    <col min="4931" max="4931" width="10.453125" style="1" bestFit="1" customWidth="1"/>
    <col min="4932" max="4933" width="9.453125" style="1" bestFit="1" customWidth="1"/>
    <col min="4934" max="4934" width="10.453125" style="1" bestFit="1" customWidth="1"/>
    <col min="4935" max="5169" width="8.90625" style="1"/>
    <col min="5170" max="5170" width="6" style="1" customWidth="1"/>
    <col min="5171" max="5171" width="40.453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53125" style="1" customWidth="1"/>
    <col min="5176" max="5176" width="1.453125" style="1" customWidth="1"/>
    <col min="5177" max="5177" width="15.90625" style="1" customWidth="1"/>
    <col min="5178" max="5178" width="13.90625" style="1" customWidth="1"/>
    <col min="5179" max="5179" width="12.453125" style="1" customWidth="1"/>
    <col min="5180" max="5180" width="16.08984375" style="1" customWidth="1"/>
    <col min="5181" max="5181" width="8.90625" style="1"/>
    <col min="5182" max="5182" width="4.453125" style="1" customWidth="1"/>
    <col min="5183" max="5183" width="10" style="1" customWidth="1"/>
    <col min="5184" max="5184" width="8.90625" style="1"/>
    <col min="5185" max="5185" width="16.453125" style="1" customWidth="1"/>
    <col min="5186" max="5186" width="22.453125" style="1" customWidth="1"/>
    <col min="5187" max="5187" width="10.453125" style="1" bestFit="1" customWidth="1"/>
    <col min="5188" max="5189" width="9.453125" style="1" bestFit="1" customWidth="1"/>
    <col min="5190" max="5190" width="10.453125" style="1" bestFit="1" customWidth="1"/>
    <col min="5191" max="5425" width="8.90625" style="1"/>
    <col min="5426" max="5426" width="6" style="1" customWidth="1"/>
    <col min="5427" max="5427" width="40.453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53125" style="1" customWidth="1"/>
    <col min="5432" max="5432" width="1.453125" style="1" customWidth="1"/>
    <col min="5433" max="5433" width="15.90625" style="1" customWidth="1"/>
    <col min="5434" max="5434" width="13.90625" style="1" customWidth="1"/>
    <col min="5435" max="5435" width="12.453125" style="1" customWidth="1"/>
    <col min="5436" max="5436" width="16.08984375" style="1" customWidth="1"/>
    <col min="5437" max="5437" width="8.90625" style="1"/>
    <col min="5438" max="5438" width="4.453125" style="1" customWidth="1"/>
    <col min="5439" max="5439" width="10" style="1" customWidth="1"/>
    <col min="5440" max="5440" width="8.90625" style="1"/>
    <col min="5441" max="5441" width="16.453125" style="1" customWidth="1"/>
    <col min="5442" max="5442" width="22.453125" style="1" customWidth="1"/>
    <col min="5443" max="5443" width="10.453125" style="1" bestFit="1" customWidth="1"/>
    <col min="5444" max="5445" width="9.453125" style="1" bestFit="1" customWidth="1"/>
    <col min="5446" max="5446" width="10.453125" style="1" bestFit="1" customWidth="1"/>
    <col min="5447" max="5681" width="8.90625" style="1"/>
    <col min="5682" max="5682" width="6" style="1" customWidth="1"/>
    <col min="5683" max="5683" width="40.453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53125" style="1" customWidth="1"/>
    <col min="5688" max="5688" width="1.453125" style="1" customWidth="1"/>
    <col min="5689" max="5689" width="15.90625" style="1" customWidth="1"/>
    <col min="5690" max="5690" width="13.90625" style="1" customWidth="1"/>
    <col min="5691" max="5691" width="12.453125" style="1" customWidth="1"/>
    <col min="5692" max="5692" width="16.08984375" style="1" customWidth="1"/>
    <col min="5693" max="5693" width="8.90625" style="1"/>
    <col min="5694" max="5694" width="4.453125" style="1" customWidth="1"/>
    <col min="5695" max="5695" width="10" style="1" customWidth="1"/>
    <col min="5696" max="5696" width="8.90625" style="1"/>
    <col min="5697" max="5697" width="16.453125" style="1" customWidth="1"/>
    <col min="5698" max="5698" width="22.453125" style="1" customWidth="1"/>
    <col min="5699" max="5699" width="10.453125" style="1" bestFit="1" customWidth="1"/>
    <col min="5700" max="5701" width="9.453125" style="1" bestFit="1" customWidth="1"/>
    <col min="5702" max="5702" width="10.453125" style="1" bestFit="1" customWidth="1"/>
    <col min="5703" max="5937" width="8.90625" style="1"/>
    <col min="5938" max="5938" width="6" style="1" customWidth="1"/>
    <col min="5939" max="5939" width="40.453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53125" style="1" customWidth="1"/>
    <col min="5944" max="5944" width="1.453125" style="1" customWidth="1"/>
    <col min="5945" max="5945" width="15.90625" style="1" customWidth="1"/>
    <col min="5946" max="5946" width="13.90625" style="1" customWidth="1"/>
    <col min="5947" max="5947" width="12.453125" style="1" customWidth="1"/>
    <col min="5948" max="5948" width="16.08984375" style="1" customWidth="1"/>
    <col min="5949" max="5949" width="8.90625" style="1"/>
    <col min="5950" max="5950" width="4.453125" style="1" customWidth="1"/>
    <col min="5951" max="5951" width="10" style="1" customWidth="1"/>
    <col min="5952" max="5952" width="8.90625" style="1"/>
    <col min="5953" max="5953" width="16.453125" style="1" customWidth="1"/>
    <col min="5954" max="5954" width="22.453125" style="1" customWidth="1"/>
    <col min="5955" max="5955" width="10.453125" style="1" bestFit="1" customWidth="1"/>
    <col min="5956" max="5957" width="9.453125" style="1" bestFit="1" customWidth="1"/>
    <col min="5958" max="5958" width="10.453125" style="1" bestFit="1" customWidth="1"/>
    <col min="5959" max="6193" width="8.90625" style="1"/>
    <col min="6194" max="6194" width="6" style="1" customWidth="1"/>
    <col min="6195" max="6195" width="40.453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53125" style="1" customWidth="1"/>
    <col min="6200" max="6200" width="1.453125" style="1" customWidth="1"/>
    <col min="6201" max="6201" width="15.90625" style="1" customWidth="1"/>
    <col min="6202" max="6202" width="13.90625" style="1" customWidth="1"/>
    <col min="6203" max="6203" width="12.453125" style="1" customWidth="1"/>
    <col min="6204" max="6204" width="16.08984375" style="1" customWidth="1"/>
    <col min="6205" max="6205" width="8.90625" style="1"/>
    <col min="6206" max="6206" width="4.453125" style="1" customWidth="1"/>
    <col min="6207" max="6207" width="10" style="1" customWidth="1"/>
    <col min="6208" max="6208" width="8.90625" style="1"/>
    <col min="6209" max="6209" width="16.453125" style="1" customWidth="1"/>
    <col min="6210" max="6210" width="22.453125" style="1" customWidth="1"/>
    <col min="6211" max="6211" width="10.453125" style="1" bestFit="1" customWidth="1"/>
    <col min="6212" max="6213" width="9.453125" style="1" bestFit="1" customWidth="1"/>
    <col min="6214" max="6214" width="10.453125" style="1" bestFit="1" customWidth="1"/>
    <col min="6215" max="6449" width="8.90625" style="1"/>
    <col min="6450" max="6450" width="6" style="1" customWidth="1"/>
    <col min="6451" max="6451" width="40.453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53125" style="1" customWidth="1"/>
    <col min="6456" max="6456" width="1.453125" style="1" customWidth="1"/>
    <col min="6457" max="6457" width="15.90625" style="1" customWidth="1"/>
    <col min="6458" max="6458" width="13.90625" style="1" customWidth="1"/>
    <col min="6459" max="6459" width="12.453125" style="1" customWidth="1"/>
    <col min="6460" max="6460" width="16.08984375" style="1" customWidth="1"/>
    <col min="6461" max="6461" width="8.90625" style="1"/>
    <col min="6462" max="6462" width="4.453125" style="1" customWidth="1"/>
    <col min="6463" max="6463" width="10" style="1" customWidth="1"/>
    <col min="6464" max="6464" width="8.90625" style="1"/>
    <col min="6465" max="6465" width="16.453125" style="1" customWidth="1"/>
    <col min="6466" max="6466" width="22.453125" style="1" customWidth="1"/>
    <col min="6467" max="6467" width="10.453125" style="1" bestFit="1" customWidth="1"/>
    <col min="6468" max="6469" width="9.453125" style="1" bestFit="1" customWidth="1"/>
    <col min="6470" max="6470" width="10.453125" style="1" bestFit="1" customWidth="1"/>
    <col min="6471" max="6705" width="8.90625" style="1"/>
    <col min="6706" max="6706" width="6" style="1" customWidth="1"/>
    <col min="6707" max="6707" width="40.453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53125" style="1" customWidth="1"/>
    <col min="6712" max="6712" width="1.453125" style="1" customWidth="1"/>
    <col min="6713" max="6713" width="15.90625" style="1" customWidth="1"/>
    <col min="6714" max="6714" width="13.90625" style="1" customWidth="1"/>
    <col min="6715" max="6715" width="12.453125" style="1" customWidth="1"/>
    <col min="6716" max="6716" width="16.08984375" style="1" customWidth="1"/>
    <col min="6717" max="6717" width="8.90625" style="1"/>
    <col min="6718" max="6718" width="4.453125" style="1" customWidth="1"/>
    <col min="6719" max="6719" width="10" style="1" customWidth="1"/>
    <col min="6720" max="6720" width="8.90625" style="1"/>
    <col min="6721" max="6721" width="16.453125" style="1" customWidth="1"/>
    <col min="6722" max="6722" width="22.453125" style="1" customWidth="1"/>
    <col min="6723" max="6723" width="10.453125" style="1" bestFit="1" customWidth="1"/>
    <col min="6724" max="6725" width="9.453125" style="1" bestFit="1" customWidth="1"/>
    <col min="6726" max="6726" width="10.453125" style="1" bestFit="1" customWidth="1"/>
    <col min="6727" max="6961" width="8.90625" style="1"/>
    <col min="6962" max="6962" width="6" style="1" customWidth="1"/>
    <col min="6963" max="6963" width="40.453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53125" style="1" customWidth="1"/>
    <col min="6968" max="6968" width="1.453125" style="1" customWidth="1"/>
    <col min="6969" max="6969" width="15.90625" style="1" customWidth="1"/>
    <col min="6970" max="6970" width="13.90625" style="1" customWidth="1"/>
    <col min="6971" max="6971" width="12.453125" style="1" customWidth="1"/>
    <col min="6972" max="6972" width="16.08984375" style="1" customWidth="1"/>
    <col min="6973" max="6973" width="8.90625" style="1"/>
    <col min="6974" max="6974" width="4.453125" style="1" customWidth="1"/>
    <col min="6975" max="6975" width="10" style="1" customWidth="1"/>
    <col min="6976" max="6976" width="8.90625" style="1"/>
    <col min="6977" max="6977" width="16.453125" style="1" customWidth="1"/>
    <col min="6978" max="6978" width="22.453125" style="1" customWidth="1"/>
    <col min="6979" max="6979" width="10.453125" style="1" bestFit="1" customWidth="1"/>
    <col min="6980" max="6981" width="9.453125" style="1" bestFit="1" customWidth="1"/>
    <col min="6982" max="6982" width="10.453125" style="1" bestFit="1" customWidth="1"/>
    <col min="6983" max="7217" width="8.90625" style="1"/>
    <col min="7218" max="7218" width="6" style="1" customWidth="1"/>
    <col min="7219" max="7219" width="40.453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53125" style="1" customWidth="1"/>
    <col min="7224" max="7224" width="1.453125" style="1" customWidth="1"/>
    <col min="7225" max="7225" width="15.90625" style="1" customWidth="1"/>
    <col min="7226" max="7226" width="13.90625" style="1" customWidth="1"/>
    <col min="7227" max="7227" width="12.453125" style="1" customWidth="1"/>
    <col min="7228" max="7228" width="16.08984375" style="1" customWidth="1"/>
    <col min="7229" max="7229" width="8.90625" style="1"/>
    <col min="7230" max="7230" width="4.453125" style="1" customWidth="1"/>
    <col min="7231" max="7231" width="10" style="1" customWidth="1"/>
    <col min="7232" max="7232" width="8.90625" style="1"/>
    <col min="7233" max="7233" width="16.453125" style="1" customWidth="1"/>
    <col min="7234" max="7234" width="22.453125" style="1" customWidth="1"/>
    <col min="7235" max="7235" width="10.453125" style="1" bestFit="1" customWidth="1"/>
    <col min="7236" max="7237" width="9.453125" style="1" bestFit="1" customWidth="1"/>
    <col min="7238" max="7238" width="10.453125" style="1" bestFit="1" customWidth="1"/>
    <col min="7239" max="7473" width="8.90625" style="1"/>
    <col min="7474" max="7474" width="6" style="1" customWidth="1"/>
    <col min="7475" max="7475" width="40.453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53125" style="1" customWidth="1"/>
    <col min="7480" max="7480" width="1.453125" style="1" customWidth="1"/>
    <col min="7481" max="7481" width="15.90625" style="1" customWidth="1"/>
    <col min="7482" max="7482" width="13.90625" style="1" customWidth="1"/>
    <col min="7483" max="7483" width="12.453125" style="1" customWidth="1"/>
    <col min="7484" max="7484" width="16.08984375" style="1" customWidth="1"/>
    <col min="7485" max="7485" width="8.90625" style="1"/>
    <col min="7486" max="7486" width="4.453125" style="1" customWidth="1"/>
    <col min="7487" max="7487" width="10" style="1" customWidth="1"/>
    <col min="7488" max="7488" width="8.90625" style="1"/>
    <col min="7489" max="7489" width="16.453125" style="1" customWidth="1"/>
    <col min="7490" max="7490" width="22.453125" style="1" customWidth="1"/>
    <col min="7491" max="7491" width="10.453125" style="1" bestFit="1" customWidth="1"/>
    <col min="7492" max="7493" width="9.453125" style="1" bestFit="1" customWidth="1"/>
    <col min="7494" max="7494" width="10.453125" style="1" bestFit="1" customWidth="1"/>
    <col min="7495" max="7729" width="8.90625" style="1"/>
    <col min="7730" max="7730" width="6" style="1" customWidth="1"/>
    <col min="7731" max="7731" width="40.453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53125" style="1" customWidth="1"/>
    <col min="7736" max="7736" width="1.453125" style="1" customWidth="1"/>
    <col min="7737" max="7737" width="15.90625" style="1" customWidth="1"/>
    <col min="7738" max="7738" width="13.90625" style="1" customWidth="1"/>
    <col min="7739" max="7739" width="12.453125" style="1" customWidth="1"/>
    <col min="7740" max="7740" width="16.08984375" style="1" customWidth="1"/>
    <col min="7741" max="7741" width="8.90625" style="1"/>
    <col min="7742" max="7742" width="4.453125" style="1" customWidth="1"/>
    <col min="7743" max="7743" width="10" style="1" customWidth="1"/>
    <col min="7744" max="7744" width="8.90625" style="1"/>
    <col min="7745" max="7745" width="16.453125" style="1" customWidth="1"/>
    <col min="7746" max="7746" width="22.453125" style="1" customWidth="1"/>
    <col min="7747" max="7747" width="10.453125" style="1" bestFit="1" customWidth="1"/>
    <col min="7748" max="7749" width="9.453125" style="1" bestFit="1" customWidth="1"/>
    <col min="7750" max="7750" width="10.453125" style="1" bestFit="1" customWidth="1"/>
    <col min="7751" max="7985" width="8.90625" style="1"/>
    <col min="7986" max="7986" width="6" style="1" customWidth="1"/>
    <col min="7987" max="7987" width="40.453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53125" style="1" customWidth="1"/>
    <col min="7992" max="7992" width="1.453125" style="1" customWidth="1"/>
    <col min="7993" max="7993" width="15.90625" style="1" customWidth="1"/>
    <col min="7994" max="7994" width="13.90625" style="1" customWidth="1"/>
    <col min="7995" max="7995" width="12.453125" style="1" customWidth="1"/>
    <col min="7996" max="7996" width="16.08984375" style="1" customWidth="1"/>
    <col min="7997" max="7997" width="8.90625" style="1"/>
    <col min="7998" max="7998" width="4.453125" style="1" customWidth="1"/>
    <col min="7999" max="7999" width="10" style="1" customWidth="1"/>
    <col min="8000" max="8000" width="8.90625" style="1"/>
    <col min="8001" max="8001" width="16.453125" style="1" customWidth="1"/>
    <col min="8002" max="8002" width="22.453125" style="1" customWidth="1"/>
    <col min="8003" max="8003" width="10.453125" style="1" bestFit="1" customWidth="1"/>
    <col min="8004" max="8005" width="9.453125" style="1" bestFit="1" customWidth="1"/>
    <col min="8006" max="8006" width="10.453125" style="1" bestFit="1" customWidth="1"/>
    <col min="8007" max="8241" width="8.90625" style="1"/>
    <col min="8242" max="8242" width="6" style="1" customWidth="1"/>
    <col min="8243" max="8243" width="40.453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53125" style="1" customWidth="1"/>
    <col min="8248" max="8248" width="1.453125" style="1" customWidth="1"/>
    <col min="8249" max="8249" width="15.90625" style="1" customWidth="1"/>
    <col min="8250" max="8250" width="13.90625" style="1" customWidth="1"/>
    <col min="8251" max="8251" width="12.453125" style="1" customWidth="1"/>
    <col min="8252" max="8252" width="16.08984375" style="1" customWidth="1"/>
    <col min="8253" max="8253" width="8.90625" style="1"/>
    <col min="8254" max="8254" width="4.453125" style="1" customWidth="1"/>
    <col min="8255" max="8255" width="10" style="1" customWidth="1"/>
    <col min="8256" max="8256" width="8.90625" style="1"/>
    <col min="8257" max="8257" width="16.453125" style="1" customWidth="1"/>
    <col min="8258" max="8258" width="22.453125" style="1" customWidth="1"/>
    <col min="8259" max="8259" width="10.453125" style="1" bestFit="1" customWidth="1"/>
    <col min="8260" max="8261" width="9.453125" style="1" bestFit="1" customWidth="1"/>
    <col min="8262" max="8262" width="10.453125" style="1" bestFit="1" customWidth="1"/>
    <col min="8263" max="8497" width="8.90625" style="1"/>
    <col min="8498" max="8498" width="6" style="1" customWidth="1"/>
    <col min="8499" max="8499" width="40.453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53125" style="1" customWidth="1"/>
    <col min="8504" max="8504" width="1.453125" style="1" customWidth="1"/>
    <col min="8505" max="8505" width="15.90625" style="1" customWidth="1"/>
    <col min="8506" max="8506" width="13.90625" style="1" customWidth="1"/>
    <col min="8507" max="8507" width="12.453125" style="1" customWidth="1"/>
    <col min="8508" max="8508" width="16.08984375" style="1" customWidth="1"/>
    <col min="8509" max="8509" width="8.90625" style="1"/>
    <col min="8510" max="8510" width="4.453125" style="1" customWidth="1"/>
    <col min="8511" max="8511" width="10" style="1" customWidth="1"/>
    <col min="8512" max="8512" width="8.90625" style="1"/>
    <col min="8513" max="8513" width="16.453125" style="1" customWidth="1"/>
    <col min="8514" max="8514" width="22.453125" style="1" customWidth="1"/>
    <col min="8515" max="8515" width="10.453125" style="1" bestFit="1" customWidth="1"/>
    <col min="8516" max="8517" width="9.453125" style="1" bestFit="1" customWidth="1"/>
    <col min="8518" max="8518" width="10.453125" style="1" bestFit="1" customWidth="1"/>
    <col min="8519" max="8753" width="8.90625" style="1"/>
    <col min="8754" max="8754" width="6" style="1" customWidth="1"/>
    <col min="8755" max="8755" width="40.453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53125" style="1" customWidth="1"/>
    <col min="8760" max="8760" width="1.453125" style="1" customWidth="1"/>
    <col min="8761" max="8761" width="15.90625" style="1" customWidth="1"/>
    <col min="8762" max="8762" width="13.90625" style="1" customWidth="1"/>
    <col min="8763" max="8763" width="12.453125" style="1" customWidth="1"/>
    <col min="8764" max="8764" width="16.08984375" style="1" customWidth="1"/>
    <col min="8765" max="8765" width="8.90625" style="1"/>
    <col min="8766" max="8766" width="4.453125" style="1" customWidth="1"/>
    <col min="8767" max="8767" width="10" style="1" customWidth="1"/>
    <col min="8768" max="8768" width="8.90625" style="1"/>
    <col min="8769" max="8769" width="16.453125" style="1" customWidth="1"/>
    <col min="8770" max="8770" width="22.453125" style="1" customWidth="1"/>
    <col min="8771" max="8771" width="10.453125" style="1" bestFit="1" customWidth="1"/>
    <col min="8772" max="8773" width="9.453125" style="1" bestFit="1" customWidth="1"/>
    <col min="8774" max="8774" width="10.453125" style="1" bestFit="1" customWidth="1"/>
    <col min="8775" max="9009" width="8.90625" style="1"/>
    <col min="9010" max="9010" width="6" style="1" customWidth="1"/>
    <col min="9011" max="9011" width="40.453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53125" style="1" customWidth="1"/>
    <col min="9016" max="9016" width="1.453125" style="1" customWidth="1"/>
    <col min="9017" max="9017" width="15.90625" style="1" customWidth="1"/>
    <col min="9018" max="9018" width="13.90625" style="1" customWidth="1"/>
    <col min="9019" max="9019" width="12.453125" style="1" customWidth="1"/>
    <col min="9020" max="9020" width="16.08984375" style="1" customWidth="1"/>
    <col min="9021" max="9021" width="8.90625" style="1"/>
    <col min="9022" max="9022" width="4.453125" style="1" customWidth="1"/>
    <col min="9023" max="9023" width="10" style="1" customWidth="1"/>
    <col min="9024" max="9024" width="8.90625" style="1"/>
    <col min="9025" max="9025" width="16.453125" style="1" customWidth="1"/>
    <col min="9026" max="9026" width="22.453125" style="1" customWidth="1"/>
    <col min="9027" max="9027" width="10.453125" style="1" bestFit="1" customWidth="1"/>
    <col min="9028" max="9029" width="9.453125" style="1" bestFit="1" customWidth="1"/>
    <col min="9030" max="9030" width="10.453125" style="1" bestFit="1" customWidth="1"/>
    <col min="9031" max="9265" width="8.90625" style="1"/>
    <col min="9266" max="9266" width="6" style="1" customWidth="1"/>
    <col min="9267" max="9267" width="40.453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53125" style="1" customWidth="1"/>
    <col min="9272" max="9272" width="1.453125" style="1" customWidth="1"/>
    <col min="9273" max="9273" width="15.90625" style="1" customWidth="1"/>
    <col min="9274" max="9274" width="13.90625" style="1" customWidth="1"/>
    <col min="9275" max="9275" width="12.453125" style="1" customWidth="1"/>
    <col min="9276" max="9276" width="16.08984375" style="1" customWidth="1"/>
    <col min="9277" max="9277" width="8.90625" style="1"/>
    <col min="9278" max="9278" width="4.453125" style="1" customWidth="1"/>
    <col min="9279" max="9279" width="10" style="1" customWidth="1"/>
    <col min="9280" max="9280" width="8.90625" style="1"/>
    <col min="9281" max="9281" width="16.453125" style="1" customWidth="1"/>
    <col min="9282" max="9282" width="22.453125" style="1" customWidth="1"/>
    <col min="9283" max="9283" width="10.453125" style="1" bestFit="1" customWidth="1"/>
    <col min="9284" max="9285" width="9.453125" style="1" bestFit="1" customWidth="1"/>
    <col min="9286" max="9286" width="10.453125" style="1" bestFit="1" customWidth="1"/>
    <col min="9287" max="9521" width="8.90625" style="1"/>
    <col min="9522" max="9522" width="6" style="1" customWidth="1"/>
    <col min="9523" max="9523" width="40.453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53125" style="1" customWidth="1"/>
    <col min="9528" max="9528" width="1.453125" style="1" customWidth="1"/>
    <col min="9529" max="9529" width="15.90625" style="1" customWidth="1"/>
    <col min="9530" max="9530" width="13.90625" style="1" customWidth="1"/>
    <col min="9531" max="9531" width="12.453125" style="1" customWidth="1"/>
    <col min="9532" max="9532" width="16.08984375" style="1" customWidth="1"/>
    <col min="9533" max="9533" width="8.90625" style="1"/>
    <col min="9534" max="9534" width="4.453125" style="1" customWidth="1"/>
    <col min="9535" max="9535" width="10" style="1" customWidth="1"/>
    <col min="9536" max="9536" width="8.90625" style="1"/>
    <col min="9537" max="9537" width="16.453125" style="1" customWidth="1"/>
    <col min="9538" max="9538" width="22.453125" style="1" customWidth="1"/>
    <col min="9539" max="9539" width="10.453125" style="1" bestFit="1" customWidth="1"/>
    <col min="9540" max="9541" width="9.453125" style="1" bestFit="1" customWidth="1"/>
    <col min="9542" max="9542" width="10.453125" style="1" bestFit="1" customWidth="1"/>
    <col min="9543" max="9777" width="8.90625" style="1"/>
    <col min="9778" max="9778" width="6" style="1" customWidth="1"/>
    <col min="9779" max="9779" width="40.453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53125" style="1" customWidth="1"/>
    <col min="9784" max="9784" width="1.453125" style="1" customWidth="1"/>
    <col min="9785" max="9785" width="15.90625" style="1" customWidth="1"/>
    <col min="9786" max="9786" width="13.90625" style="1" customWidth="1"/>
    <col min="9787" max="9787" width="12.453125" style="1" customWidth="1"/>
    <col min="9788" max="9788" width="16.08984375" style="1" customWidth="1"/>
    <col min="9789" max="9789" width="8.90625" style="1"/>
    <col min="9790" max="9790" width="4.453125" style="1" customWidth="1"/>
    <col min="9791" max="9791" width="10" style="1" customWidth="1"/>
    <col min="9792" max="9792" width="8.90625" style="1"/>
    <col min="9793" max="9793" width="16.453125" style="1" customWidth="1"/>
    <col min="9794" max="9794" width="22.453125" style="1" customWidth="1"/>
    <col min="9795" max="9795" width="10.453125" style="1" bestFit="1" customWidth="1"/>
    <col min="9796" max="9797" width="9.453125" style="1" bestFit="1" customWidth="1"/>
    <col min="9798" max="9798" width="10.453125" style="1" bestFit="1" customWidth="1"/>
    <col min="9799" max="10033" width="8.90625" style="1"/>
    <col min="10034" max="10034" width="6" style="1" customWidth="1"/>
    <col min="10035" max="10035" width="40.453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53125" style="1" customWidth="1"/>
    <col min="10040" max="10040" width="1.453125" style="1" customWidth="1"/>
    <col min="10041" max="10041" width="15.90625" style="1" customWidth="1"/>
    <col min="10042" max="10042" width="13.90625" style="1" customWidth="1"/>
    <col min="10043" max="10043" width="12.453125" style="1" customWidth="1"/>
    <col min="10044" max="10044" width="16.08984375" style="1" customWidth="1"/>
    <col min="10045" max="10045" width="8.90625" style="1"/>
    <col min="10046" max="10046" width="4.453125" style="1" customWidth="1"/>
    <col min="10047" max="10047" width="10" style="1" customWidth="1"/>
    <col min="10048" max="10048" width="8.90625" style="1"/>
    <col min="10049" max="10049" width="16.453125" style="1" customWidth="1"/>
    <col min="10050" max="10050" width="22.453125" style="1" customWidth="1"/>
    <col min="10051" max="10051" width="10.453125" style="1" bestFit="1" customWidth="1"/>
    <col min="10052" max="10053" width="9.453125" style="1" bestFit="1" customWidth="1"/>
    <col min="10054" max="10054" width="10.453125" style="1" bestFit="1" customWidth="1"/>
    <col min="10055" max="10289" width="8.90625" style="1"/>
    <col min="10290" max="10290" width="6" style="1" customWidth="1"/>
    <col min="10291" max="10291" width="40.453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53125" style="1" customWidth="1"/>
    <col min="10296" max="10296" width="1.453125" style="1" customWidth="1"/>
    <col min="10297" max="10297" width="15.90625" style="1" customWidth="1"/>
    <col min="10298" max="10298" width="13.90625" style="1" customWidth="1"/>
    <col min="10299" max="10299" width="12.453125" style="1" customWidth="1"/>
    <col min="10300" max="10300" width="16.08984375" style="1" customWidth="1"/>
    <col min="10301" max="10301" width="8.90625" style="1"/>
    <col min="10302" max="10302" width="4.453125" style="1" customWidth="1"/>
    <col min="10303" max="10303" width="10" style="1" customWidth="1"/>
    <col min="10304" max="10304" width="8.90625" style="1"/>
    <col min="10305" max="10305" width="16.453125" style="1" customWidth="1"/>
    <col min="10306" max="10306" width="22.453125" style="1" customWidth="1"/>
    <col min="10307" max="10307" width="10.453125" style="1" bestFit="1" customWidth="1"/>
    <col min="10308" max="10309" width="9.453125" style="1" bestFit="1" customWidth="1"/>
    <col min="10310" max="10310" width="10.453125" style="1" bestFit="1" customWidth="1"/>
    <col min="10311" max="10545" width="8.90625" style="1"/>
    <col min="10546" max="10546" width="6" style="1" customWidth="1"/>
    <col min="10547" max="10547" width="40.453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53125" style="1" customWidth="1"/>
    <col min="10552" max="10552" width="1.453125" style="1" customWidth="1"/>
    <col min="10553" max="10553" width="15.90625" style="1" customWidth="1"/>
    <col min="10554" max="10554" width="13.90625" style="1" customWidth="1"/>
    <col min="10555" max="10555" width="12.453125" style="1" customWidth="1"/>
    <col min="10556" max="10556" width="16.08984375" style="1" customWidth="1"/>
    <col min="10557" max="10557" width="8.90625" style="1"/>
    <col min="10558" max="10558" width="4.453125" style="1" customWidth="1"/>
    <col min="10559" max="10559" width="10" style="1" customWidth="1"/>
    <col min="10560" max="10560" width="8.90625" style="1"/>
    <col min="10561" max="10561" width="16.453125" style="1" customWidth="1"/>
    <col min="10562" max="10562" width="22.453125" style="1" customWidth="1"/>
    <col min="10563" max="10563" width="10.453125" style="1" bestFit="1" customWidth="1"/>
    <col min="10564" max="10565" width="9.453125" style="1" bestFit="1" customWidth="1"/>
    <col min="10566" max="10566" width="10.453125" style="1" bestFit="1" customWidth="1"/>
    <col min="10567" max="10801" width="8.90625" style="1"/>
    <col min="10802" max="10802" width="6" style="1" customWidth="1"/>
    <col min="10803" max="10803" width="40.453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53125" style="1" customWidth="1"/>
    <col min="10808" max="10808" width="1.453125" style="1" customWidth="1"/>
    <col min="10809" max="10809" width="15.90625" style="1" customWidth="1"/>
    <col min="10810" max="10810" width="13.90625" style="1" customWidth="1"/>
    <col min="10811" max="10811" width="12.453125" style="1" customWidth="1"/>
    <col min="10812" max="10812" width="16.08984375" style="1" customWidth="1"/>
    <col min="10813" max="10813" width="8.90625" style="1"/>
    <col min="10814" max="10814" width="4.453125" style="1" customWidth="1"/>
    <col min="10815" max="10815" width="10" style="1" customWidth="1"/>
    <col min="10816" max="10816" width="8.90625" style="1"/>
    <col min="10817" max="10817" width="16.453125" style="1" customWidth="1"/>
    <col min="10818" max="10818" width="22.453125" style="1" customWidth="1"/>
    <col min="10819" max="10819" width="10.453125" style="1" bestFit="1" customWidth="1"/>
    <col min="10820" max="10821" width="9.453125" style="1" bestFit="1" customWidth="1"/>
    <col min="10822" max="10822" width="10.453125" style="1" bestFit="1" customWidth="1"/>
    <col min="10823" max="11057" width="8.90625" style="1"/>
    <col min="11058" max="11058" width="6" style="1" customWidth="1"/>
    <col min="11059" max="11059" width="40.453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53125" style="1" customWidth="1"/>
    <col min="11064" max="11064" width="1.453125" style="1" customWidth="1"/>
    <col min="11065" max="11065" width="15.90625" style="1" customWidth="1"/>
    <col min="11066" max="11066" width="13.90625" style="1" customWidth="1"/>
    <col min="11067" max="11067" width="12.453125" style="1" customWidth="1"/>
    <col min="11068" max="11068" width="16.08984375" style="1" customWidth="1"/>
    <col min="11069" max="11069" width="8.90625" style="1"/>
    <col min="11070" max="11070" width="4.453125" style="1" customWidth="1"/>
    <col min="11071" max="11071" width="10" style="1" customWidth="1"/>
    <col min="11072" max="11072" width="8.90625" style="1"/>
    <col min="11073" max="11073" width="16.453125" style="1" customWidth="1"/>
    <col min="11074" max="11074" width="22.453125" style="1" customWidth="1"/>
    <col min="11075" max="11075" width="10.453125" style="1" bestFit="1" customWidth="1"/>
    <col min="11076" max="11077" width="9.453125" style="1" bestFit="1" customWidth="1"/>
    <col min="11078" max="11078" width="10.453125" style="1" bestFit="1" customWidth="1"/>
    <col min="11079" max="11313" width="8.90625" style="1"/>
    <col min="11314" max="11314" width="6" style="1" customWidth="1"/>
    <col min="11315" max="11315" width="40.453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53125" style="1" customWidth="1"/>
    <col min="11320" max="11320" width="1.453125" style="1" customWidth="1"/>
    <col min="11321" max="11321" width="15.90625" style="1" customWidth="1"/>
    <col min="11322" max="11322" width="13.90625" style="1" customWidth="1"/>
    <col min="11323" max="11323" width="12.453125" style="1" customWidth="1"/>
    <col min="11324" max="11324" width="16.08984375" style="1" customWidth="1"/>
    <col min="11325" max="11325" width="8.90625" style="1"/>
    <col min="11326" max="11326" width="4.453125" style="1" customWidth="1"/>
    <col min="11327" max="11327" width="10" style="1" customWidth="1"/>
    <col min="11328" max="11328" width="8.90625" style="1"/>
    <col min="11329" max="11329" width="16.453125" style="1" customWidth="1"/>
    <col min="11330" max="11330" width="22.453125" style="1" customWidth="1"/>
    <col min="11331" max="11331" width="10.453125" style="1" bestFit="1" customWidth="1"/>
    <col min="11332" max="11333" width="9.453125" style="1" bestFit="1" customWidth="1"/>
    <col min="11334" max="11334" width="10.453125" style="1" bestFit="1" customWidth="1"/>
    <col min="11335" max="11569" width="8.90625" style="1"/>
    <col min="11570" max="11570" width="6" style="1" customWidth="1"/>
    <col min="11571" max="11571" width="40.453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53125" style="1" customWidth="1"/>
    <col min="11576" max="11576" width="1.453125" style="1" customWidth="1"/>
    <col min="11577" max="11577" width="15.90625" style="1" customWidth="1"/>
    <col min="11578" max="11578" width="13.90625" style="1" customWidth="1"/>
    <col min="11579" max="11579" width="12.453125" style="1" customWidth="1"/>
    <col min="11580" max="11580" width="16.08984375" style="1" customWidth="1"/>
    <col min="11581" max="11581" width="8.90625" style="1"/>
    <col min="11582" max="11582" width="4.453125" style="1" customWidth="1"/>
    <col min="11583" max="11583" width="10" style="1" customWidth="1"/>
    <col min="11584" max="11584" width="8.90625" style="1"/>
    <col min="11585" max="11585" width="16.453125" style="1" customWidth="1"/>
    <col min="11586" max="11586" width="22.453125" style="1" customWidth="1"/>
    <col min="11587" max="11587" width="10.453125" style="1" bestFit="1" customWidth="1"/>
    <col min="11588" max="11589" width="9.453125" style="1" bestFit="1" customWidth="1"/>
    <col min="11590" max="11590" width="10.453125" style="1" bestFit="1" customWidth="1"/>
    <col min="11591" max="11825" width="8.90625" style="1"/>
    <col min="11826" max="11826" width="6" style="1" customWidth="1"/>
    <col min="11827" max="11827" width="40.453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53125" style="1" customWidth="1"/>
    <col min="11832" max="11832" width="1.453125" style="1" customWidth="1"/>
    <col min="11833" max="11833" width="15.90625" style="1" customWidth="1"/>
    <col min="11834" max="11834" width="13.90625" style="1" customWidth="1"/>
    <col min="11835" max="11835" width="12.453125" style="1" customWidth="1"/>
    <col min="11836" max="11836" width="16.08984375" style="1" customWidth="1"/>
    <col min="11837" max="11837" width="8.90625" style="1"/>
    <col min="11838" max="11838" width="4.453125" style="1" customWidth="1"/>
    <col min="11839" max="11839" width="10" style="1" customWidth="1"/>
    <col min="11840" max="11840" width="8.90625" style="1"/>
    <col min="11841" max="11841" width="16.453125" style="1" customWidth="1"/>
    <col min="11842" max="11842" width="22.453125" style="1" customWidth="1"/>
    <col min="11843" max="11843" width="10.453125" style="1" bestFit="1" customWidth="1"/>
    <col min="11844" max="11845" width="9.453125" style="1" bestFit="1" customWidth="1"/>
    <col min="11846" max="11846" width="10.453125" style="1" bestFit="1" customWidth="1"/>
    <col min="11847" max="12081" width="8.90625" style="1"/>
    <col min="12082" max="12082" width="6" style="1" customWidth="1"/>
    <col min="12083" max="12083" width="40.453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53125" style="1" customWidth="1"/>
    <col min="12088" max="12088" width="1.453125" style="1" customWidth="1"/>
    <col min="12089" max="12089" width="15.90625" style="1" customWidth="1"/>
    <col min="12090" max="12090" width="13.90625" style="1" customWidth="1"/>
    <col min="12091" max="12091" width="12.453125" style="1" customWidth="1"/>
    <col min="12092" max="12092" width="16.08984375" style="1" customWidth="1"/>
    <col min="12093" max="12093" width="8.90625" style="1"/>
    <col min="12094" max="12094" width="4.453125" style="1" customWidth="1"/>
    <col min="12095" max="12095" width="10" style="1" customWidth="1"/>
    <col min="12096" max="12096" width="8.90625" style="1"/>
    <col min="12097" max="12097" width="16.453125" style="1" customWidth="1"/>
    <col min="12098" max="12098" width="22.453125" style="1" customWidth="1"/>
    <col min="12099" max="12099" width="10.453125" style="1" bestFit="1" customWidth="1"/>
    <col min="12100" max="12101" width="9.453125" style="1" bestFit="1" customWidth="1"/>
    <col min="12102" max="12102" width="10.453125" style="1" bestFit="1" customWidth="1"/>
    <col min="12103" max="12337" width="8.90625" style="1"/>
    <col min="12338" max="12338" width="6" style="1" customWidth="1"/>
    <col min="12339" max="12339" width="40.453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53125" style="1" customWidth="1"/>
    <col min="12344" max="12344" width="1.453125" style="1" customWidth="1"/>
    <col min="12345" max="12345" width="15.90625" style="1" customWidth="1"/>
    <col min="12346" max="12346" width="13.90625" style="1" customWidth="1"/>
    <col min="12347" max="12347" width="12.453125" style="1" customWidth="1"/>
    <col min="12348" max="12348" width="16.08984375" style="1" customWidth="1"/>
    <col min="12349" max="12349" width="8.90625" style="1"/>
    <col min="12350" max="12350" width="4.453125" style="1" customWidth="1"/>
    <col min="12351" max="12351" width="10" style="1" customWidth="1"/>
    <col min="12352" max="12352" width="8.90625" style="1"/>
    <col min="12353" max="12353" width="16.453125" style="1" customWidth="1"/>
    <col min="12354" max="12354" width="22.453125" style="1" customWidth="1"/>
    <col min="12355" max="12355" width="10.453125" style="1" bestFit="1" customWidth="1"/>
    <col min="12356" max="12357" width="9.453125" style="1" bestFit="1" customWidth="1"/>
    <col min="12358" max="12358" width="10.453125" style="1" bestFit="1" customWidth="1"/>
    <col min="12359" max="12593" width="8.90625" style="1"/>
    <col min="12594" max="12594" width="6" style="1" customWidth="1"/>
    <col min="12595" max="12595" width="40.453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53125" style="1" customWidth="1"/>
    <col min="12600" max="12600" width="1.453125" style="1" customWidth="1"/>
    <col min="12601" max="12601" width="15.90625" style="1" customWidth="1"/>
    <col min="12602" max="12602" width="13.90625" style="1" customWidth="1"/>
    <col min="12603" max="12603" width="12.453125" style="1" customWidth="1"/>
    <col min="12604" max="12604" width="16.08984375" style="1" customWidth="1"/>
    <col min="12605" max="12605" width="8.90625" style="1"/>
    <col min="12606" max="12606" width="4.453125" style="1" customWidth="1"/>
    <col min="12607" max="12607" width="10" style="1" customWidth="1"/>
    <col min="12608" max="12608" width="8.90625" style="1"/>
    <col min="12609" max="12609" width="16.453125" style="1" customWidth="1"/>
    <col min="12610" max="12610" width="22.453125" style="1" customWidth="1"/>
    <col min="12611" max="12611" width="10.453125" style="1" bestFit="1" customWidth="1"/>
    <col min="12612" max="12613" width="9.453125" style="1" bestFit="1" customWidth="1"/>
    <col min="12614" max="12614" width="10.453125" style="1" bestFit="1" customWidth="1"/>
    <col min="12615" max="12849" width="8.90625" style="1"/>
    <col min="12850" max="12850" width="6" style="1" customWidth="1"/>
    <col min="12851" max="12851" width="40.453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53125" style="1" customWidth="1"/>
    <col min="12856" max="12856" width="1.453125" style="1" customWidth="1"/>
    <col min="12857" max="12857" width="15.90625" style="1" customWidth="1"/>
    <col min="12858" max="12858" width="13.90625" style="1" customWidth="1"/>
    <col min="12859" max="12859" width="12.453125" style="1" customWidth="1"/>
    <col min="12860" max="12860" width="16.08984375" style="1" customWidth="1"/>
    <col min="12861" max="12861" width="8.90625" style="1"/>
    <col min="12862" max="12862" width="4.453125" style="1" customWidth="1"/>
    <col min="12863" max="12863" width="10" style="1" customWidth="1"/>
    <col min="12864" max="12864" width="8.90625" style="1"/>
    <col min="12865" max="12865" width="16.453125" style="1" customWidth="1"/>
    <col min="12866" max="12866" width="22.453125" style="1" customWidth="1"/>
    <col min="12867" max="12867" width="10.453125" style="1" bestFit="1" customWidth="1"/>
    <col min="12868" max="12869" width="9.453125" style="1" bestFit="1" customWidth="1"/>
    <col min="12870" max="12870" width="10.453125" style="1" bestFit="1" customWidth="1"/>
    <col min="12871" max="13105" width="8.90625" style="1"/>
    <col min="13106" max="13106" width="6" style="1" customWidth="1"/>
    <col min="13107" max="13107" width="40.453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53125" style="1" customWidth="1"/>
    <col min="13112" max="13112" width="1.453125" style="1" customWidth="1"/>
    <col min="13113" max="13113" width="15.90625" style="1" customWidth="1"/>
    <col min="13114" max="13114" width="13.90625" style="1" customWidth="1"/>
    <col min="13115" max="13115" width="12.453125" style="1" customWidth="1"/>
    <col min="13116" max="13116" width="16.08984375" style="1" customWidth="1"/>
    <col min="13117" max="13117" width="8.90625" style="1"/>
    <col min="13118" max="13118" width="4.453125" style="1" customWidth="1"/>
    <col min="13119" max="13119" width="10" style="1" customWidth="1"/>
    <col min="13120" max="13120" width="8.90625" style="1"/>
    <col min="13121" max="13121" width="16.453125" style="1" customWidth="1"/>
    <col min="13122" max="13122" width="22.453125" style="1" customWidth="1"/>
    <col min="13123" max="13123" width="10.453125" style="1" bestFit="1" customWidth="1"/>
    <col min="13124" max="13125" width="9.453125" style="1" bestFit="1" customWidth="1"/>
    <col min="13126" max="13126" width="10.453125" style="1" bestFit="1" customWidth="1"/>
    <col min="13127" max="13361" width="8.90625" style="1"/>
    <col min="13362" max="13362" width="6" style="1" customWidth="1"/>
    <col min="13363" max="13363" width="40.453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53125" style="1" customWidth="1"/>
    <col min="13368" max="13368" width="1.453125" style="1" customWidth="1"/>
    <col min="13369" max="13369" width="15.90625" style="1" customWidth="1"/>
    <col min="13370" max="13370" width="13.90625" style="1" customWidth="1"/>
    <col min="13371" max="13371" width="12.453125" style="1" customWidth="1"/>
    <col min="13372" max="13372" width="16.08984375" style="1" customWidth="1"/>
    <col min="13373" max="13373" width="8.90625" style="1"/>
    <col min="13374" max="13374" width="4.453125" style="1" customWidth="1"/>
    <col min="13375" max="13375" width="10" style="1" customWidth="1"/>
    <col min="13376" max="13376" width="8.90625" style="1"/>
    <col min="13377" max="13377" width="16.453125" style="1" customWidth="1"/>
    <col min="13378" max="13378" width="22.453125" style="1" customWidth="1"/>
    <col min="13379" max="13379" width="10.453125" style="1" bestFit="1" customWidth="1"/>
    <col min="13380" max="13381" width="9.453125" style="1" bestFit="1" customWidth="1"/>
    <col min="13382" max="13382" width="10.453125" style="1" bestFit="1" customWidth="1"/>
    <col min="13383" max="13617" width="8.90625" style="1"/>
    <col min="13618" max="13618" width="6" style="1" customWidth="1"/>
    <col min="13619" max="13619" width="40.453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53125" style="1" customWidth="1"/>
    <col min="13624" max="13624" width="1.453125" style="1" customWidth="1"/>
    <col min="13625" max="13625" width="15.90625" style="1" customWidth="1"/>
    <col min="13626" max="13626" width="13.90625" style="1" customWidth="1"/>
    <col min="13627" max="13627" width="12.453125" style="1" customWidth="1"/>
    <col min="13628" max="13628" width="16.08984375" style="1" customWidth="1"/>
    <col min="13629" max="13629" width="8.90625" style="1"/>
    <col min="13630" max="13630" width="4.453125" style="1" customWidth="1"/>
    <col min="13631" max="13631" width="10" style="1" customWidth="1"/>
    <col min="13632" max="13632" width="8.90625" style="1"/>
    <col min="13633" max="13633" width="16.453125" style="1" customWidth="1"/>
    <col min="13634" max="13634" width="22.453125" style="1" customWidth="1"/>
    <col min="13635" max="13635" width="10.453125" style="1" bestFit="1" customWidth="1"/>
    <col min="13636" max="13637" width="9.453125" style="1" bestFit="1" customWidth="1"/>
    <col min="13638" max="13638" width="10.453125" style="1" bestFit="1" customWidth="1"/>
    <col min="13639" max="13873" width="8.90625" style="1"/>
    <col min="13874" max="13874" width="6" style="1" customWidth="1"/>
    <col min="13875" max="13875" width="40.453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53125" style="1" customWidth="1"/>
    <col min="13880" max="13880" width="1.453125" style="1" customWidth="1"/>
    <col min="13881" max="13881" width="15.90625" style="1" customWidth="1"/>
    <col min="13882" max="13882" width="13.90625" style="1" customWidth="1"/>
    <col min="13883" max="13883" width="12.453125" style="1" customWidth="1"/>
    <col min="13884" max="13884" width="16.08984375" style="1" customWidth="1"/>
    <col min="13885" max="13885" width="8.90625" style="1"/>
    <col min="13886" max="13886" width="4.453125" style="1" customWidth="1"/>
    <col min="13887" max="13887" width="10" style="1" customWidth="1"/>
    <col min="13888" max="13888" width="8.90625" style="1"/>
    <col min="13889" max="13889" width="16.453125" style="1" customWidth="1"/>
    <col min="13890" max="13890" width="22.453125" style="1" customWidth="1"/>
    <col min="13891" max="13891" width="10.453125" style="1" bestFit="1" customWidth="1"/>
    <col min="13892" max="13893" width="9.453125" style="1" bestFit="1" customWidth="1"/>
    <col min="13894" max="13894" width="10.453125" style="1" bestFit="1" customWidth="1"/>
    <col min="13895" max="14129" width="8.90625" style="1"/>
    <col min="14130" max="14130" width="6" style="1" customWidth="1"/>
    <col min="14131" max="14131" width="40.453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53125" style="1" customWidth="1"/>
    <col min="14136" max="14136" width="1.453125" style="1" customWidth="1"/>
    <col min="14137" max="14137" width="15.90625" style="1" customWidth="1"/>
    <col min="14138" max="14138" width="13.90625" style="1" customWidth="1"/>
    <col min="14139" max="14139" width="12.453125" style="1" customWidth="1"/>
    <col min="14140" max="14140" width="16.08984375" style="1" customWidth="1"/>
    <col min="14141" max="14141" width="8.90625" style="1"/>
    <col min="14142" max="14142" width="4.453125" style="1" customWidth="1"/>
    <col min="14143" max="14143" width="10" style="1" customWidth="1"/>
    <col min="14144" max="14144" width="8.90625" style="1"/>
    <col min="14145" max="14145" width="16.453125" style="1" customWidth="1"/>
    <col min="14146" max="14146" width="22.453125" style="1" customWidth="1"/>
    <col min="14147" max="14147" width="10.453125" style="1" bestFit="1" customWidth="1"/>
    <col min="14148" max="14149" width="9.453125" style="1" bestFit="1" customWidth="1"/>
    <col min="14150" max="14150" width="10.453125" style="1" bestFit="1" customWidth="1"/>
    <col min="14151" max="14385" width="8.90625" style="1"/>
    <col min="14386" max="14386" width="6" style="1" customWidth="1"/>
    <col min="14387" max="14387" width="40.453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53125" style="1" customWidth="1"/>
    <col min="14392" max="14392" width="1.453125" style="1" customWidth="1"/>
    <col min="14393" max="14393" width="15.90625" style="1" customWidth="1"/>
    <col min="14394" max="14394" width="13.90625" style="1" customWidth="1"/>
    <col min="14395" max="14395" width="12.453125" style="1" customWidth="1"/>
    <col min="14396" max="14396" width="16.08984375" style="1" customWidth="1"/>
    <col min="14397" max="14397" width="8.90625" style="1"/>
    <col min="14398" max="14398" width="4.453125" style="1" customWidth="1"/>
    <col min="14399" max="14399" width="10" style="1" customWidth="1"/>
    <col min="14400" max="14400" width="8.90625" style="1"/>
    <col min="14401" max="14401" width="16.453125" style="1" customWidth="1"/>
    <col min="14402" max="14402" width="22.453125" style="1" customWidth="1"/>
    <col min="14403" max="14403" width="10.453125" style="1" bestFit="1" customWidth="1"/>
    <col min="14404" max="14405" width="9.453125" style="1" bestFit="1" customWidth="1"/>
    <col min="14406" max="14406" width="10.453125" style="1" bestFit="1" customWidth="1"/>
    <col min="14407" max="14641" width="8.90625" style="1"/>
    <col min="14642" max="14642" width="6" style="1" customWidth="1"/>
    <col min="14643" max="14643" width="40.453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53125" style="1" customWidth="1"/>
    <col min="14648" max="14648" width="1.453125" style="1" customWidth="1"/>
    <col min="14649" max="14649" width="15.90625" style="1" customWidth="1"/>
    <col min="14650" max="14650" width="13.90625" style="1" customWidth="1"/>
    <col min="14651" max="14651" width="12.453125" style="1" customWidth="1"/>
    <col min="14652" max="14652" width="16.08984375" style="1" customWidth="1"/>
    <col min="14653" max="14653" width="8.90625" style="1"/>
    <col min="14654" max="14654" width="4.453125" style="1" customWidth="1"/>
    <col min="14655" max="14655" width="10" style="1" customWidth="1"/>
    <col min="14656" max="14656" width="8.90625" style="1"/>
    <col min="14657" max="14657" width="16.453125" style="1" customWidth="1"/>
    <col min="14658" max="14658" width="22.453125" style="1" customWidth="1"/>
    <col min="14659" max="14659" width="10.453125" style="1" bestFit="1" customWidth="1"/>
    <col min="14660" max="14661" width="9.453125" style="1" bestFit="1" customWidth="1"/>
    <col min="14662" max="14662" width="10.453125" style="1" bestFit="1" customWidth="1"/>
    <col min="14663" max="14897" width="8.90625" style="1"/>
    <col min="14898" max="14898" width="6" style="1" customWidth="1"/>
    <col min="14899" max="14899" width="40.453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53125" style="1" customWidth="1"/>
    <col min="14904" max="14904" width="1.453125" style="1" customWidth="1"/>
    <col min="14905" max="14905" width="15.90625" style="1" customWidth="1"/>
    <col min="14906" max="14906" width="13.90625" style="1" customWidth="1"/>
    <col min="14907" max="14907" width="12.453125" style="1" customWidth="1"/>
    <col min="14908" max="14908" width="16.08984375" style="1" customWidth="1"/>
    <col min="14909" max="14909" width="8.90625" style="1"/>
    <col min="14910" max="14910" width="4.453125" style="1" customWidth="1"/>
    <col min="14911" max="14911" width="10" style="1" customWidth="1"/>
    <col min="14912" max="14912" width="8.90625" style="1"/>
    <col min="14913" max="14913" width="16.453125" style="1" customWidth="1"/>
    <col min="14914" max="14914" width="22.453125" style="1" customWidth="1"/>
    <col min="14915" max="14915" width="10.453125" style="1" bestFit="1" customWidth="1"/>
    <col min="14916" max="14917" width="9.453125" style="1" bestFit="1" customWidth="1"/>
    <col min="14918" max="14918" width="10.453125" style="1" bestFit="1" customWidth="1"/>
    <col min="14919" max="15153" width="8.90625" style="1"/>
    <col min="15154" max="15154" width="6" style="1" customWidth="1"/>
    <col min="15155" max="15155" width="40.453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53125" style="1" customWidth="1"/>
    <col min="15160" max="15160" width="1.453125" style="1" customWidth="1"/>
    <col min="15161" max="15161" width="15.90625" style="1" customWidth="1"/>
    <col min="15162" max="15162" width="13.90625" style="1" customWidth="1"/>
    <col min="15163" max="15163" width="12.453125" style="1" customWidth="1"/>
    <col min="15164" max="15164" width="16.08984375" style="1" customWidth="1"/>
    <col min="15165" max="15165" width="8.90625" style="1"/>
    <col min="15166" max="15166" width="4.453125" style="1" customWidth="1"/>
    <col min="15167" max="15167" width="10" style="1" customWidth="1"/>
    <col min="15168" max="15168" width="8.90625" style="1"/>
    <col min="15169" max="15169" width="16.453125" style="1" customWidth="1"/>
    <col min="15170" max="15170" width="22.453125" style="1" customWidth="1"/>
    <col min="15171" max="15171" width="10.453125" style="1" bestFit="1" customWidth="1"/>
    <col min="15172" max="15173" width="9.453125" style="1" bestFit="1" customWidth="1"/>
    <col min="15174" max="15174" width="10.453125" style="1" bestFit="1" customWidth="1"/>
    <col min="15175" max="15409" width="8.90625" style="1"/>
    <col min="15410" max="15410" width="6" style="1" customWidth="1"/>
    <col min="15411" max="15411" width="40.453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53125" style="1" customWidth="1"/>
    <col min="15416" max="15416" width="1.453125" style="1" customWidth="1"/>
    <col min="15417" max="15417" width="15.90625" style="1" customWidth="1"/>
    <col min="15418" max="15418" width="13.90625" style="1" customWidth="1"/>
    <col min="15419" max="15419" width="12.453125" style="1" customWidth="1"/>
    <col min="15420" max="15420" width="16.08984375" style="1" customWidth="1"/>
    <col min="15421" max="15421" width="8.90625" style="1"/>
    <col min="15422" max="15422" width="4.453125" style="1" customWidth="1"/>
    <col min="15423" max="15423" width="10" style="1" customWidth="1"/>
    <col min="15424" max="15424" width="8.90625" style="1"/>
    <col min="15425" max="15425" width="16.453125" style="1" customWidth="1"/>
    <col min="15426" max="15426" width="22.453125" style="1" customWidth="1"/>
    <col min="15427" max="15427" width="10.453125" style="1" bestFit="1" customWidth="1"/>
    <col min="15428" max="15429" width="9.453125" style="1" bestFit="1" customWidth="1"/>
    <col min="15430" max="15430" width="10.453125" style="1" bestFit="1" customWidth="1"/>
    <col min="15431" max="15665" width="8.90625" style="1"/>
    <col min="15666" max="15666" width="6" style="1" customWidth="1"/>
    <col min="15667" max="15667" width="40.453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53125" style="1" customWidth="1"/>
    <col min="15672" max="15672" width="1.453125" style="1" customWidth="1"/>
    <col min="15673" max="15673" width="15.90625" style="1" customWidth="1"/>
    <col min="15674" max="15674" width="13.90625" style="1" customWidth="1"/>
    <col min="15675" max="15675" width="12.453125" style="1" customWidth="1"/>
    <col min="15676" max="15676" width="16.08984375" style="1" customWidth="1"/>
    <col min="15677" max="15677" width="8.90625" style="1"/>
    <col min="15678" max="15678" width="4.453125" style="1" customWidth="1"/>
    <col min="15679" max="15679" width="10" style="1" customWidth="1"/>
    <col min="15680" max="15680" width="8.90625" style="1"/>
    <col min="15681" max="15681" width="16.453125" style="1" customWidth="1"/>
    <col min="15682" max="15682" width="22.453125" style="1" customWidth="1"/>
    <col min="15683" max="15683" width="10.453125" style="1" bestFit="1" customWidth="1"/>
    <col min="15684" max="15685" width="9.453125" style="1" bestFit="1" customWidth="1"/>
    <col min="15686" max="15686" width="10.453125" style="1" bestFit="1" customWidth="1"/>
    <col min="15687" max="15921" width="8.90625" style="1"/>
    <col min="15922" max="15922" width="6" style="1" customWidth="1"/>
    <col min="15923" max="15923" width="40.453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53125" style="1" customWidth="1"/>
    <col min="15928" max="15928" width="1.453125" style="1" customWidth="1"/>
    <col min="15929" max="15929" width="15.90625" style="1" customWidth="1"/>
    <col min="15930" max="15930" width="13.90625" style="1" customWidth="1"/>
    <col min="15931" max="15931" width="12.453125" style="1" customWidth="1"/>
    <col min="15932" max="15932" width="16.08984375" style="1" customWidth="1"/>
    <col min="15933" max="15933" width="8.90625" style="1"/>
    <col min="15934" max="15934" width="4.453125" style="1" customWidth="1"/>
    <col min="15935" max="15935" width="10" style="1" customWidth="1"/>
    <col min="15936" max="15936" width="8.90625" style="1"/>
    <col min="15937" max="15937" width="16.453125" style="1" customWidth="1"/>
    <col min="15938" max="15938" width="22.453125" style="1" customWidth="1"/>
    <col min="15939" max="15939" width="10.453125" style="1" bestFit="1" customWidth="1"/>
    <col min="15940" max="15941" width="9.453125" style="1" bestFit="1" customWidth="1"/>
    <col min="15942" max="15942" width="10.453125" style="1" bestFit="1" customWidth="1"/>
    <col min="15943" max="16177" width="8.90625" style="1"/>
    <col min="16178" max="16178" width="6" style="1" customWidth="1"/>
    <col min="16179" max="16179" width="40.453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53125" style="1" customWidth="1"/>
    <col min="16184" max="16184" width="1.453125" style="1" customWidth="1"/>
    <col min="16185" max="16185" width="15.90625" style="1" customWidth="1"/>
    <col min="16186" max="16186" width="13.90625" style="1" customWidth="1"/>
    <col min="16187" max="16187" width="12.453125" style="1" customWidth="1"/>
    <col min="16188" max="16188" width="16.08984375" style="1" customWidth="1"/>
    <col min="16189" max="16189" width="8.90625" style="1"/>
    <col min="16190" max="16190" width="4.453125" style="1" customWidth="1"/>
    <col min="16191" max="16191" width="10" style="1" customWidth="1"/>
    <col min="16192" max="16192" width="8.90625" style="1"/>
    <col min="16193" max="16193" width="16.453125" style="1" customWidth="1"/>
    <col min="16194" max="16194" width="22.453125" style="1" customWidth="1"/>
    <col min="16195" max="16195" width="10.453125" style="1" bestFit="1" customWidth="1"/>
    <col min="16196" max="16197" width="9.453125" style="1" bestFit="1" customWidth="1"/>
    <col min="16198" max="16198" width="10.453125" style="1" bestFit="1" customWidth="1"/>
    <col min="16199" max="16367" width="8.90625" style="1"/>
    <col min="16368" max="16384" width="9.08984375" style="1" customWidth="1"/>
  </cols>
  <sheetData>
    <row r="1" spans="1:98" ht="14.5" x14ac:dyDescent="0.3">
      <c r="A1" s="151" t="s">
        <v>133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8" ht="14.5" x14ac:dyDescent="0.3">
      <c r="A2" s="152" t="s">
        <v>134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8" s="13" customFormat="1" ht="17" x14ac:dyDescent="0.3">
      <c r="A3" s="153" t="s">
        <v>135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8" s="13" customFormat="1" ht="13.75" hidden="1" customHeight="1" x14ac:dyDescent="0.3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8" s="18" customFormat="1" ht="13.75" hidden="1" customHeight="1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8" s="21" customFormat="1" ht="13.75" customHeight="1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8" s="41" customFormat="1" ht="23.5" x14ac:dyDescent="0.3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8" s="62" customFormat="1" ht="51.75" customHeight="1" x14ac:dyDescent="0.3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8" ht="16.5" customHeight="1" thickBot="1" x14ac:dyDescent="0.3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/>
      <c r="CT9" s="1" t="s">
        <v>61</v>
      </c>
    </row>
    <row r="10" spans="1:98" ht="13.75" customHeight="1" x14ac:dyDescent="0.3">
      <c r="A10" s="84">
        <v>409</v>
      </c>
      <c r="B10" s="85" t="s">
        <v>62</v>
      </c>
      <c r="C10" s="86">
        <v>1044</v>
      </c>
      <c r="D10" s="87" t="str">
        <f>IF(AC10=0,"",AC10)</f>
        <v/>
      </c>
      <c r="E10" s="87">
        <f>AD10</f>
        <v>0</v>
      </c>
      <c r="F10" s="87">
        <f>AU10</f>
        <v>0</v>
      </c>
      <c r="G10" s="88">
        <f>AB10</f>
        <v>1034.49</v>
      </c>
      <c r="H10" s="89"/>
      <c r="I10" s="90">
        <f>AF10-AG10-AH10+AM10+CC10+CG10</f>
        <v>16565886</v>
      </c>
      <c r="J10" s="91">
        <f>AJ10+AN10+CD10+CH10</f>
        <v>0</v>
      </c>
      <c r="K10" s="91">
        <f t="shared" ref="J10:K25" si="0">AK10+AO10+CE10+CI10</f>
        <v>1125533</v>
      </c>
      <c r="L10" s="92">
        <f>SUM(I10:K10)</f>
        <v>17691419</v>
      </c>
      <c r="M10" s="91" t="s">
        <v>5</v>
      </c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1034.49</v>
      </c>
      <c r="AC10" s="94">
        <v>0</v>
      </c>
      <c r="AD10" s="94">
        <v>0</v>
      </c>
      <c r="AE10" s="94">
        <v>5.78</v>
      </c>
      <c r="AF10" s="95">
        <v>16473261</v>
      </c>
      <c r="AG10" s="95">
        <v>0</v>
      </c>
      <c r="AH10" s="95">
        <v>0</v>
      </c>
      <c r="AI10" s="95">
        <v>16473261</v>
      </c>
      <c r="AJ10" s="95">
        <v>0</v>
      </c>
      <c r="AK10" s="95">
        <v>1119244</v>
      </c>
      <c r="AL10" s="95">
        <v>17592505</v>
      </c>
      <c r="AM10" s="95">
        <v>92625</v>
      </c>
      <c r="AN10" s="95">
        <v>0</v>
      </c>
      <c r="AO10" s="95">
        <v>6289</v>
      </c>
      <c r="AP10" s="95">
        <v>98914</v>
      </c>
      <c r="AQ10" s="96">
        <v>17691419</v>
      </c>
      <c r="AR10" s="134"/>
      <c r="AS10" s="135">
        <v>409</v>
      </c>
      <c r="AT10" s="136">
        <v>54.46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>
        <v>5.78</v>
      </c>
      <c r="BB10" s="139">
        <v>92625</v>
      </c>
      <c r="BC10" s="139">
        <v>0</v>
      </c>
      <c r="BD10" s="139">
        <v>6289</v>
      </c>
      <c r="BE10" s="140">
        <v>98914</v>
      </c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>
        <v>0</v>
      </c>
      <c r="CC10" s="98">
        <v>0</v>
      </c>
      <c r="CD10" s="98">
        <v>0</v>
      </c>
      <c r="CE10" s="98">
        <v>0</v>
      </c>
      <c r="CF10" s="99">
        <f t="shared" ref="CF10:CF73" si="1">SUM(CC10:CE10)</f>
        <v>0</v>
      </c>
      <c r="CG10" s="98">
        <v>0</v>
      </c>
      <c r="CH10" s="98">
        <v>0</v>
      </c>
      <c r="CI10" s="98">
        <v>0</v>
      </c>
      <c r="CJ10" s="99">
        <f t="shared" ref="CJ10:CJ73" si="2">SUM(CG10:CI10)</f>
        <v>0</v>
      </c>
      <c r="CK10" s="100">
        <f t="shared" ref="CK10:CK73" si="3">CF10+CJ10</f>
        <v>0</v>
      </c>
      <c r="CM10" s="97">
        <v>409</v>
      </c>
      <c r="CN10" s="101"/>
      <c r="CO10" s="102"/>
      <c r="CP10" s="102"/>
      <c r="CQ10" s="102"/>
      <c r="CR10" s="103">
        <f>SUM(CO10:CQ10)</f>
        <v>0</v>
      </c>
    </row>
    <row r="11" spans="1:98" ht="13.75" customHeight="1" x14ac:dyDescent="0.3">
      <c r="A11" s="84">
        <v>410</v>
      </c>
      <c r="B11" s="85" t="s">
        <v>63</v>
      </c>
      <c r="C11" s="86">
        <v>1400</v>
      </c>
      <c r="D11" s="87" t="str">
        <f t="shared" ref="D11:D74" si="4">IF(AC11=0,"",AC11)</f>
        <v/>
      </c>
      <c r="E11" s="87">
        <f t="shared" ref="E11:E74" si="5">AD11</f>
        <v>0</v>
      </c>
      <c r="F11" s="87">
        <f t="shared" ref="F11:F74" si="6">AU11</f>
        <v>0.25151770450222627</v>
      </c>
      <c r="G11" s="88">
        <f t="shared" ref="G11:G74" si="7">AB11</f>
        <v>1366.4500000000005</v>
      </c>
      <c r="H11" s="89"/>
      <c r="I11" s="90">
        <f t="shared" ref="I11:I74" si="8">AF11-AG11-AH11+AM11+CC11+CG11</f>
        <v>27872791</v>
      </c>
      <c r="J11" s="91">
        <f t="shared" si="0"/>
        <v>0</v>
      </c>
      <c r="K11" s="91">
        <f t="shared" si="0"/>
        <v>1486694</v>
      </c>
      <c r="L11" s="92">
        <f t="shared" ref="L11:L74" si="9">SUM(I11:K11)</f>
        <v>29359485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1366.4500000000005</v>
      </c>
      <c r="AC11" s="94">
        <v>0</v>
      </c>
      <c r="AD11" s="94">
        <v>0</v>
      </c>
      <c r="AE11" s="94">
        <v>1.2515177045022263</v>
      </c>
      <c r="AF11" s="95">
        <v>27857144</v>
      </c>
      <c r="AG11" s="95">
        <v>5772.8343537350975</v>
      </c>
      <c r="AH11" s="95">
        <v>0</v>
      </c>
      <c r="AI11" s="95">
        <v>27851371.165646262</v>
      </c>
      <c r="AJ11" s="95">
        <v>0</v>
      </c>
      <c r="AK11" s="95">
        <v>1485332</v>
      </c>
      <c r="AL11" s="95">
        <v>29336703.165646262</v>
      </c>
      <c r="AM11" s="95">
        <v>21419.834353735096</v>
      </c>
      <c r="AN11" s="95">
        <v>0</v>
      </c>
      <c r="AO11" s="95">
        <v>1362</v>
      </c>
      <c r="AP11" s="95">
        <v>22781.834353735096</v>
      </c>
      <c r="AQ11" s="96">
        <v>29359485</v>
      </c>
      <c r="AR11" s="136"/>
      <c r="AS11" s="135">
        <v>410</v>
      </c>
      <c r="AT11" s="136">
        <v>386.11</v>
      </c>
      <c r="AU11" s="136">
        <v>0.25151770450222627</v>
      </c>
      <c r="AV11" s="134">
        <v>5772.8343537350975</v>
      </c>
      <c r="AW11" s="134">
        <v>0</v>
      </c>
      <c r="AX11" s="134">
        <v>274</v>
      </c>
      <c r="AY11" s="137">
        <v>6046.8343537350975</v>
      </c>
      <c r="BA11" s="138">
        <v>1</v>
      </c>
      <c r="BB11" s="139">
        <v>15647</v>
      </c>
      <c r="BC11" s="139">
        <v>0</v>
      </c>
      <c r="BD11" s="139">
        <v>1088</v>
      </c>
      <c r="BE11" s="140">
        <v>16735</v>
      </c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>
        <v>0</v>
      </c>
      <c r="CC11" s="98">
        <v>0</v>
      </c>
      <c r="CD11" s="98">
        <v>0</v>
      </c>
      <c r="CE11" s="98">
        <v>0</v>
      </c>
      <c r="CF11" s="99">
        <f t="shared" si="1"/>
        <v>0</v>
      </c>
      <c r="CG11" s="98">
        <v>0</v>
      </c>
      <c r="CH11" s="98">
        <v>0</v>
      </c>
      <c r="CI11" s="98">
        <v>0</v>
      </c>
      <c r="CJ11" s="99">
        <f t="shared" si="2"/>
        <v>0</v>
      </c>
      <c r="CK11" s="100">
        <f t="shared" si="3"/>
        <v>0</v>
      </c>
      <c r="CM11" s="97">
        <v>410</v>
      </c>
      <c r="CN11" s="101"/>
      <c r="CO11" s="102"/>
      <c r="CP11" s="102"/>
      <c r="CQ11" s="102"/>
      <c r="CR11" s="103">
        <f t="shared" ref="CR11:CR74" si="10">SUM(CO11:CQ11)</f>
        <v>0</v>
      </c>
    </row>
    <row r="12" spans="1:98" ht="13.75" customHeight="1" x14ac:dyDescent="0.3">
      <c r="A12" s="84">
        <v>412</v>
      </c>
      <c r="B12" s="85" t="s">
        <v>64</v>
      </c>
      <c r="C12" s="86">
        <v>525</v>
      </c>
      <c r="D12" s="87" t="str">
        <f t="shared" si="4"/>
        <v/>
      </c>
      <c r="E12" s="87">
        <f t="shared" si="5"/>
        <v>0</v>
      </c>
      <c r="F12" s="87">
        <f t="shared" si="6"/>
        <v>4.7657729289035229E-2</v>
      </c>
      <c r="G12" s="88">
        <f t="shared" si="7"/>
        <v>467.34999999999991</v>
      </c>
      <c r="H12" s="89"/>
      <c r="I12" s="90">
        <f t="shared" si="8"/>
        <v>10533810</v>
      </c>
      <c r="J12" s="91">
        <f t="shared" si="0"/>
        <v>0</v>
      </c>
      <c r="K12" s="91">
        <f t="shared" si="0"/>
        <v>508480</v>
      </c>
      <c r="L12" s="92">
        <f t="shared" si="9"/>
        <v>11042290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467.34999999999991</v>
      </c>
      <c r="AC12" s="94">
        <v>0</v>
      </c>
      <c r="AD12" s="94">
        <v>0</v>
      </c>
      <c r="AE12" s="94">
        <v>5.0476577292890354</v>
      </c>
      <c r="AF12" s="95">
        <v>10431528</v>
      </c>
      <c r="AG12" s="95">
        <v>945.74116122463249</v>
      </c>
      <c r="AH12" s="95">
        <v>0</v>
      </c>
      <c r="AI12" s="95">
        <v>10430582.258838776</v>
      </c>
      <c r="AJ12" s="95">
        <v>0</v>
      </c>
      <c r="AK12" s="95">
        <v>502988</v>
      </c>
      <c r="AL12" s="95">
        <v>10933570.258838776</v>
      </c>
      <c r="AM12" s="95">
        <v>103227.74116122464</v>
      </c>
      <c r="AN12" s="95">
        <v>0</v>
      </c>
      <c r="AO12" s="95">
        <v>5492</v>
      </c>
      <c r="AP12" s="95">
        <v>108719.74116122464</v>
      </c>
      <c r="AQ12" s="96">
        <v>11042290</v>
      </c>
      <c r="AR12" s="136"/>
      <c r="AS12" s="135">
        <v>412</v>
      </c>
      <c r="AT12" s="136">
        <v>88.039999999999992</v>
      </c>
      <c r="AU12" s="136">
        <v>4.7657729289035229E-2</v>
      </c>
      <c r="AV12" s="134">
        <v>945.74116122463249</v>
      </c>
      <c r="AW12" s="134">
        <v>0</v>
      </c>
      <c r="AX12" s="134">
        <v>52</v>
      </c>
      <c r="AY12" s="137">
        <v>997.74116122463249</v>
      </c>
      <c r="BA12" s="138">
        <v>5</v>
      </c>
      <c r="BB12" s="139">
        <v>102282</v>
      </c>
      <c r="BC12" s="139">
        <v>0</v>
      </c>
      <c r="BD12" s="139">
        <v>5440</v>
      </c>
      <c r="BE12" s="140">
        <v>107722</v>
      </c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>
        <v>0</v>
      </c>
      <c r="CC12" s="98">
        <v>0</v>
      </c>
      <c r="CD12" s="98">
        <v>0</v>
      </c>
      <c r="CE12" s="98">
        <v>0</v>
      </c>
      <c r="CF12" s="99">
        <f t="shared" si="1"/>
        <v>0</v>
      </c>
      <c r="CG12" s="98">
        <v>0</v>
      </c>
      <c r="CH12" s="98">
        <v>0</v>
      </c>
      <c r="CI12" s="98">
        <v>0</v>
      </c>
      <c r="CJ12" s="99">
        <f t="shared" si="2"/>
        <v>0</v>
      </c>
      <c r="CK12" s="100">
        <f t="shared" si="3"/>
        <v>0</v>
      </c>
      <c r="CM12" s="97">
        <v>412</v>
      </c>
      <c r="CN12" s="101"/>
      <c r="CO12" s="102"/>
      <c r="CP12" s="102"/>
      <c r="CQ12" s="102"/>
      <c r="CR12" s="103">
        <f t="shared" si="10"/>
        <v>0</v>
      </c>
    </row>
    <row r="13" spans="1:98" ht="13.75" customHeight="1" x14ac:dyDescent="0.3">
      <c r="A13" s="84">
        <v>413</v>
      </c>
      <c r="B13" s="85" t="s">
        <v>65</v>
      </c>
      <c r="C13" s="86">
        <v>220</v>
      </c>
      <c r="D13" s="87" t="str">
        <f t="shared" si="4"/>
        <v/>
      </c>
      <c r="E13" s="87">
        <f t="shared" si="5"/>
        <v>0</v>
      </c>
      <c r="F13" s="87">
        <f t="shared" si="6"/>
        <v>0</v>
      </c>
      <c r="G13" s="88">
        <f t="shared" si="7"/>
        <v>216.95</v>
      </c>
      <c r="H13" s="89"/>
      <c r="I13" s="90">
        <f t="shared" si="8"/>
        <v>3914722</v>
      </c>
      <c r="J13" s="91">
        <f t="shared" si="0"/>
        <v>0</v>
      </c>
      <c r="K13" s="91">
        <f t="shared" si="0"/>
        <v>236042</v>
      </c>
      <c r="L13" s="92">
        <f t="shared" si="9"/>
        <v>4150764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216.95</v>
      </c>
      <c r="AC13" s="94">
        <v>0</v>
      </c>
      <c r="AD13" s="94">
        <v>0</v>
      </c>
      <c r="AE13" s="94">
        <v>5</v>
      </c>
      <c r="AF13" s="95">
        <v>3817591</v>
      </c>
      <c r="AG13" s="95">
        <v>0</v>
      </c>
      <c r="AH13" s="95">
        <v>0</v>
      </c>
      <c r="AI13" s="95">
        <v>3817591</v>
      </c>
      <c r="AJ13" s="95">
        <v>0</v>
      </c>
      <c r="AK13" s="95">
        <v>230602</v>
      </c>
      <c r="AL13" s="95">
        <v>4048193</v>
      </c>
      <c r="AM13" s="95">
        <v>97131</v>
      </c>
      <c r="AN13" s="95">
        <v>0</v>
      </c>
      <c r="AO13" s="95">
        <v>5440</v>
      </c>
      <c r="AP13" s="95">
        <v>102571</v>
      </c>
      <c r="AQ13" s="96">
        <v>4150764</v>
      </c>
      <c r="AR13" s="136"/>
      <c r="AS13" s="135">
        <v>413</v>
      </c>
      <c r="AT13" s="136">
        <v>53.019999999999996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>
        <v>5</v>
      </c>
      <c r="BB13" s="139">
        <v>97131</v>
      </c>
      <c r="BC13" s="139">
        <v>0</v>
      </c>
      <c r="BD13" s="139">
        <v>5440</v>
      </c>
      <c r="BE13" s="140">
        <v>102571</v>
      </c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>
        <v>0</v>
      </c>
      <c r="CC13" s="98">
        <v>0</v>
      </c>
      <c r="CD13" s="98">
        <v>0</v>
      </c>
      <c r="CE13" s="98">
        <v>0</v>
      </c>
      <c r="CF13" s="99">
        <f t="shared" si="1"/>
        <v>0</v>
      </c>
      <c r="CG13" s="98">
        <v>0</v>
      </c>
      <c r="CH13" s="98">
        <v>0</v>
      </c>
      <c r="CI13" s="98">
        <v>0</v>
      </c>
      <c r="CJ13" s="99">
        <f t="shared" si="2"/>
        <v>0</v>
      </c>
      <c r="CK13" s="100">
        <f t="shared" si="3"/>
        <v>0</v>
      </c>
      <c r="CM13" s="97">
        <v>413</v>
      </c>
      <c r="CN13" s="101"/>
      <c r="CO13" s="102"/>
      <c r="CP13" s="102"/>
      <c r="CQ13" s="102"/>
      <c r="CR13" s="103">
        <f t="shared" si="10"/>
        <v>0</v>
      </c>
    </row>
    <row r="14" spans="1:98" ht="13.75" customHeight="1" x14ac:dyDescent="0.3">
      <c r="A14" s="84">
        <v>414</v>
      </c>
      <c r="B14" s="85" t="s">
        <v>66</v>
      </c>
      <c r="C14" s="86">
        <v>363</v>
      </c>
      <c r="D14" s="87">
        <f t="shared" si="4"/>
        <v>0.33000000000015334</v>
      </c>
      <c r="E14" s="87">
        <f t="shared" si="5"/>
        <v>0</v>
      </c>
      <c r="F14" s="87">
        <f t="shared" si="6"/>
        <v>0</v>
      </c>
      <c r="G14" s="88">
        <f t="shared" si="7"/>
        <v>363.33000000000015</v>
      </c>
      <c r="H14" s="89"/>
      <c r="I14" s="90">
        <f t="shared" si="8"/>
        <v>6194919</v>
      </c>
      <c r="J14" s="91">
        <f t="shared" si="0"/>
        <v>0</v>
      </c>
      <c r="K14" s="91">
        <f t="shared" si="0"/>
        <v>394942</v>
      </c>
      <c r="L14" s="92">
        <f t="shared" si="9"/>
        <v>6589861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363.33000000000015</v>
      </c>
      <c r="AC14" s="94">
        <v>0.33000000000015334</v>
      </c>
      <c r="AD14" s="94">
        <v>0</v>
      </c>
      <c r="AE14" s="94">
        <v>4.4159854677565828</v>
      </c>
      <c r="AF14" s="95">
        <v>6118578</v>
      </c>
      <c r="AG14" s="95">
        <v>0</v>
      </c>
      <c r="AH14" s="95">
        <v>0</v>
      </c>
      <c r="AI14" s="95">
        <v>6118578</v>
      </c>
      <c r="AJ14" s="95">
        <v>0</v>
      </c>
      <c r="AK14" s="95">
        <v>390137</v>
      </c>
      <c r="AL14" s="95">
        <v>6508715</v>
      </c>
      <c r="AM14" s="95">
        <v>76341</v>
      </c>
      <c r="AN14" s="95">
        <v>0</v>
      </c>
      <c r="AO14" s="95">
        <v>4805</v>
      </c>
      <c r="AP14" s="95">
        <v>81146</v>
      </c>
      <c r="AQ14" s="96">
        <v>6589861</v>
      </c>
      <c r="AR14" s="136"/>
      <c r="AS14" s="135">
        <v>414</v>
      </c>
      <c r="AT14" s="136">
        <v>68.42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>
        <v>4.4159854677565828</v>
      </c>
      <c r="BB14" s="139">
        <v>76341</v>
      </c>
      <c r="BC14" s="139">
        <v>0</v>
      </c>
      <c r="BD14" s="139">
        <v>4805</v>
      </c>
      <c r="BE14" s="140">
        <v>81146</v>
      </c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>
        <v>0</v>
      </c>
      <c r="CC14" s="98">
        <v>0</v>
      </c>
      <c r="CD14" s="98">
        <v>0</v>
      </c>
      <c r="CE14" s="98">
        <v>0</v>
      </c>
      <c r="CF14" s="99">
        <f t="shared" si="1"/>
        <v>0</v>
      </c>
      <c r="CG14" s="98">
        <v>0</v>
      </c>
      <c r="CH14" s="98">
        <v>0</v>
      </c>
      <c r="CI14" s="98">
        <v>0</v>
      </c>
      <c r="CJ14" s="99">
        <f t="shared" si="2"/>
        <v>0</v>
      </c>
      <c r="CK14" s="100">
        <f t="shared" si="3"/>
        <v>0</v>
      </c>
      <c r="CM14" s="97">
        <v>414</v>
      </c>
      <c r="CN14" s="101"/>
      <c r="CO14" s="102"/>
      <c r="CP14" s="102"/>
      <c r="CQ14" s="102"/>
      <c r="CR14" s="103">
        <f t="shared" si="10"/>
        <v>0</v>
      </c>
    </row>
    <row r="15" spans="1:98" ht="13.75" customHeight="1" x14ac:dyDescent="0.3">
      <c r="A15" s="84">
        <v>416</v>
      </c>
      <c r="B15" s="85" t="s">
        <v>67</v>
      </c>
      <c r="C15" s="86">
        <v>700</v>
      </c>
      <c r="D15" s="87">
        <f t="shared" si="4"/>
        <v>2.2600000000001983</v>
      </c>
      <c r="E15" s="87">
        <f t="shared" si="5"/>
        <v>0</v>
      </c>
      <c r="F15" s="87">
        <f t="shared" si="6"/>
        <v>2.1113048033697335</v>
      </c>
      <c r="G15" s="88">
        <f t="shared" si="7"/>
        <v>702.26000000000022</v>
      </c>
      <c r="H15" s="89"/>
      <c r="I15" s="90">
        <f t="shared" si="8"/>
        <v>16877605</v>
      </c>
      <c r="J15" s="91">
        <f t="shared" si="0"/>
        <v>0</v>
      </c>
      <c r="K15" s="91">
        <f t="shared" si="0"/>
        <v>761278</v>
      </c>
      <c r="L15" s="92">
        <f t="shared" si="9"/>
        <v>17638883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702.26000000000022</v>
      </c>
      <c r="AC15" s="94">
        <v>2.2600000000001983</v>
      </c>
      <c r="AD15" s="94">
        <v>0</v>
      </c>
      <c r="AE15" s="94">
        <v>4.8823582593546959</v>
      </c>
      <c r="AF15" s="95">
        <v>16814091</v>
      </c>
      <c r="AG15" s="95">
        <v>45653.986537594021</v>
      </c>
      <c r="AH15" s="95">
        <v>0</v>
      </c>
      <c r="AI15" s="95">
        <v>16768437.013462408</v>
      </c>
      <c r="AJ15" s="95">
        <v>0</v>
      </c>
      <c r="AK15" s="95">
        <v>755968</v>
      </c>
      <c r="AL15" s="95">
        <v>17524405.013462409</v>
      </c>
      <c r="AM15" s="95">
        <v>109167.98653759403</v>
      </c>
      <c r="AN15" s="95">
        <v>0</v>
      </c>
      <c r="AO15" s="95">
        <v>5310</v>
      </c>
      <c r="AP15" s="95">
        <v>114477.98653759403</v>
      </c>
      <c r="AQ15" s="96">
        <v>17638883</v>
      </c>
      <c r="AR15" s="136"/>
      <c r="AS15" s="135">
        <v>416</v>
      </c>
      <c r="AT15" s="136">
        <v>172.06000000000003</v>
      </c>
      <c r="AU15" s="136">
        <v>2.1113048033697335</v>
      </c>
      <c r="AV15" s="134">
        <v>45653.986537594021</v>
      </c>
      <c r="AW15" s="134">
        <v>0</v>
      </c>
      <c r="AX15" s="134">
        <v>2296</v>
      </c>
      <c r="AY15" s="137">
        <v>47949.986537594021</v>
      </c>
      <c r="BA15" s="138">
        <v>2.771053455984962</v>
      </c>
      <c r="BB15" s="139">
        <v>63514</v>
      </c>
      <c r="BC15" s="139">
        <v>0</v>
      </c>
      <c r="BD15" s="139">
        <v>3014</v>
      </c>
      <c r="BE15" s="140">
        <v>66528</v>
      </c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>
        <v>0</v>
      </c>
      <c r="CC15" s="98">
        <v>0</v>
      </c>
      <c r="CD15" s="98">
        <v>0</v>
      </c>
      <c r="CE15" s="98">
        <v>0</v>
      </c>
      <c r="CF15" s="99">
        <f t="shared" si="1"/>
        <v>0</v>
      </c>
      <c r="CG15" s="98">
        <v>0</v>
      </c>
      <c r="CH15" s="98">
        <v>0</v>
      </c>
      <c r="CI15" s="98">
        <v>0</v>
      </c>
      <c r="CJ15" s="99">
        <f t="shared" si="2"/>
        <v>0</v>
      </c>
      <c r="CK15" s="100">
        <f t="shared" si="3"/>
        <v>0</v>
      </c>
      <c r="CM15" s="97">
        <v>416</v>
      </c>
      <c r="CN15" s="101"/>
      <c r="CO15" s="102"/>
      <c r="CP15" s="102"/>
      <c r="CQ15" s="102"/>
      <c r="CR15" s="103">
        <f t="shared" si="10"/>
        <v>0</v>
      </c>
    </row>
    <row r="16" spans="1:98" ht="13.75" customHeight="1" x14ac:dyDescent="0.3">
      <c r="A16" s="84">
        <v>417</v>
      </c>
      <c r="B16" s="85" t="s">
        <v>68</v>
      </c>
      <c r="C16" s="86">
        <v>335</v>
      </c>
      <c r="D16" s="87" t="str">
        <f t="shared" si="4"/>
        <v/>
      </c>
      <c r="E16" s="87">
        <f t="shared" si="5"/>
        <v>0</v>
      </c>
      <c r="F16" s="87">
        <f t="shared" si="6"/>
        <v>1.0590606508674496</v>
      </c>
      <c r="G16" s="88">
        <f t="shared" si="7"/>
        <v>334.11</v>
      </c>
      <c r="H16" s="89"/>
      <c r="I16" s="90">
        <f t="shared" si="8"/>
        <v>7850605</v>
      </c>
      <c r="J16" s="91">
        <f t="shared" si="0"/>
        <v>0</v>
      </c>
      <c r="K16" s="91">
        <f t="shared" si="0"/>
        <v>363512</v>
      </c>
      <c r="L16" s="92">
        <f t="shared" si="9"/>
        <v>8214117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334.11</v>
      </c>
      <c r="AC16" s="94">
        <v>0</v>
      </c>
      <c r="AD16" s="94">
        <v>0</v>
      </c>
      <c r="AE16" s="94">
        <v>2.0390606508674498</v>
      </c>
      <c r="AF16" s="95">
        <v>7827314</v>
      </c>
      <c r="AG16" s="95">
        <v>21988.217233309988</v>
      </c>
      <c r="AH16" s="95">
        <v>0</v>
      </c>
      <c r="AI16" s="95">
        <v>7805325.7827666905</v>
      </c>
      <c r="AJ16" s="95">
        <v>0</v>
      </c>
      <c r="AK16" s="95">
        <v>361294</v>
      </c>
      <c r="AL16" s="95">
        <v>8166619.7827666905</v>
      </c>
      <c r="AM16" s="95">
        <v>45279.217233309988</v>
      </c>
      <c r="AN16" s="95">
        <v>0</v>
      </c>
      <c r="AO16" s="95">
        <v>2218</v>
      </c>
      <c r="AP16" s="95">
        <v>47497.217233309988</v>
      </c>
      <c r="AQ16" s="96">
        <v>8214117</v>
      </c>
      <c r="AR16" s="136"/>
      <c r="AS16" s="135">
        <v>417</v>
      </c>
      <c r="AT16" s="136">
        <v>71.960000000000008</v>
      </c>
      <c r="AU16" s="136">
        <v>1.0590606508674496</v>
      </c>
      <c r="AV16" s="134">
        <v>21988.217233309988</v>
      </c>
      <c r="AW16" s="134">
        <v>0</v>
      </c>
      <c r="AX16" s="134">
        <v>1152</v>
      </c>
      <c r="AY16" s="137">
        <v>23140.217233309988</v>
      </c>
      <c r="BA16" s="138">
        <v>0.98</v>
      </c>
      <c r="BB16" s="139">
        <v>23291</v>
      </c>
      <c r="BC16" s="139">
        <v>0</v>
      </c>
      <c r="BD16" s="139">
        <v>1066</v>
      </c>
      <c r="BE16" s="140">
        <v>24357</v>
      </c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>
        <v>0</v>
      </c>
      <c r="CC16" s="98">
        <v>0</v>
      </c>
      <c r="CD16" s="98">
        <v>0</v>
      </c>
      <c r="CE16" s="98">
        <v>0</v>
      </c>
      <c r="CF16" s="99">
        <f t="shared" si="1"/>
        <v>0</v>
      </c>
      <c r="CG16" s="98">
        <v>0</v>
      </c>
      <c r="CH16" s="98">
        <v>0</v>
      </c>
      <c r="CI16" s="98">
        <v>0</v>
      </c>
      <c r="CJ16" s="99">
        <f t="shared" si="2"/>
        <v>0</v>
      </c>
      <c r="CK16" s="100">
        <f t="shared" si="3"/>
        <v>0</v>
      </c>
      <c r="CM16" s="97">
        <v>417</v>
      </c>
      <c r="CN16" s="101"/>
      <c r="CO16" s="102"/>
      <c r="CP16" s="102"/>
      <c r="CQ16" s="102"/>
      <c r="CR16" s="103">
        <f t="shared" si="10"/>
        <v>0</v>
      </c>
    </row>
    <row r="17" spans="1:96" ht="13.75" customHeight="1" x14ac:dyDescent="0.3">
      <c r="A17" s="84">
        <v>418</v>
      </c>
      <c r="B17" s="85" t="s">
        <v>69</v>
      </c>
      <c r="C17" s="86">
        <v>390</v>
      </c>
      <c r="D17" s="87" t="str">
        <f t="shared" si="4"/>
        <v/>
      </c>
      <c r="E17" s="87">
        <f t="shared" si="5"/>
        <v>0</v>
      </c>
      <c r="F17" s="87">
        <f t="shared" si="6"/>
        <v>0</v>
      </c>
      <c r="G17" s="88">
        <f t="shared" si="7"/>
        <v>326.86999999999989</v>
      </c>
      <c r="H17" s="89"/>
      <c r="I17" s="90">
        <f t="shared" si="8"/>
        <v>5713745</v>
      </c>
      <c r="J17" s="91">
        <f t="shared" si="0"/>
        <v>0</v>
      </c>
      <c r="K17" s="91">
        <f t="shared" si="0"/>
        <v>355639</v>
      </c>
      <c r="L17" s="92">
        <f t="shared" si="9"/>
        <v>6069384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326.86999999999989</v>
      </c>
      <c r="AC17" s="94">
        <v>0</v>
      </c>
      <c r="AD17" s="94">
        <v>0</v>
      </c>
      <c r="AE17" s="94">
        <v>6.79</v>
      </c>
      <c r="AF17" s="95">
        <v>5589255</v>
      </c>
      <c r="AG17" s="95">
        <v>0</v>
      </c>
      <c r="AH17" s="95">
        <v>0</v>
      </c>
      <c r="AI17" s="95">
        <v>5589255</v>
      </c>
      <c r="AJ17" s="95">
        <v>0</v>
      </c>
      <c r="AK17" s="95">
        <v>348251</v>
      </c>
      <c r="AL17" s="95">
        <v>5937506</v>
      </c>
      <c r="AM17" s="95">
        <v>124490</v>
      </c>
      <c r="AN17" s="95">
        <v>0</v>
      </c>
      <c r="AO17" s="95">
        <v>7388</v>
      </c>
      <c r="AP17" s="95">
        <v>131878</v>
      </c>
      <c r="AQ17" s="96">
        <v>6069384</v>
      </c>
      <c r="AR17" s="136"/>
      <c r="AS17" s="135">
        <v>418</v>
      </c>
      <c r="AT17" s="136">
        <v>5.2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>
        <v>6.79</v>
      </c>
      <c r="BB17" s="139">
        <v>124490</v>
      </c>
      <c r="BC17" s="139">
        <v>0</v>
      </c>
      <c r="BD17" s="139">
        <v>7388</v>
      </c>
      <c r="BE17" s="140">
        <v>131878</v>
      </c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>
        <v>0</v>
      </c>
      <c r="CC17" s="98">
        <v>0</v>
      </c>
      <c r="CD17" s="98">
        <v>0</v>
      </c>
      <c r="CE17" s="98">
        <v>0</v>
      </c>
      <c r="CF17" s="99">
        <f t="shared" si="1"/>
        <v>0</v>
      </c>
      <c r="CG17" s="98">
        <v>0</v>
      </c>
      <c r="CH17" s="98">
        <v>0</v>
      </c>
      <c r="CI17" s="98">
        <v>0</v>
      </c>
      <c r="CJ17" s="99">
        <f t="shared" si="2"/>
        <v>0</v>
      </c>
      <c r="CK17" s="100">
        <f t="shared" si="3"/>
        <v>0</v>
      </c>
      <c r="CM17" s="97">
        <v>418</v>
      </c>
      <c r="CN17" s="101"/>
      <c r="CO17" s="102"/>
      <c r="CP17" s="102"/>
      <c r="CQ17" s="102"/>
      <c r="CR17" s="103">
        <f t="shared" si="10"/>
        <v>0</v>
      </c>
    </row>
    <row r="18" spans="1:96" ht="13.75" customHeight="1" x14ac:dyDescent="0.3">
      <c r="A18" s="84">
        <v>419</v>
      </c>
      <c r="B18" s="85" t="s">
        <v>70</v>
      </c>
      <c r="C18" s="86">
        <v>190</v>
      </c>
      <c r="D18" s="87" t="str">
        <f t="shared" si="4"/>
        <v/>
      </c>
      <c r="E18" s="87">
        <f t="shared" si="5"/>
        <v>0</v>
      </c>
      <c r="F18" s="87">
        <f t="shared" si="6"/>
        <v>0.5295303254337248</v>
      </c>
      <c r="G18" s="88">
        <f t="shared" si="7"/>
        <v>111.91999999999999</v>
      </c>
      <c r="H18" s="89"/>
      <c r="I18" s="90">
        <f t="shared" si="8"/>
        <v>2441567</v>
      </c>
      <c r="J18" s="91">
        <f t="shared" si="0"/>
        <v>0</v>
      </c>
      <c r="K18" s="91">
        <f t="shared" si="0"/>
        <v>121771</v>
      </c>
      <c r="L18" s="92">
        <f t="shared" si="9"/>
        <v>2563338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111.91999999999999</v>
      </c>
      <c r="AC18" s="94">
        <v>0</v>
      </c>
      <c r="AD18" s="94">
        <v>0</v>
      </c>
      <c r="AE18" s="94">
        <v>1.8895303254337246</v>
      </c>
      <c r="AF18" s="95">
        <v>2411512</v>
      </c>
      <c r="AG18" s="95">
        <v>9241.363239469365</v>
      </c>
      <c r="AH18" s="95">
        <v>0</v>
      </c>
      <c r="AI18" s="95">
        <v>2402270.6367605305</v>
      </c>
      <c r="AJ18" s="95">
        <v>0</v>
      </c>
      <c r="AK18" s="95">
        <v>119715</v>
      </c>
      <c r="AL18" s="95">
        <v>2521985.6367605305</v>
      </c>
      <c r="AM18" s="95">
        <v>39296.363239469363</v>
      </c>
      <c r="AN18" s="95">
        <v>0</v>
      </c>
      <c r="AO18" s="95">
        <v>2056</v>
      </c>
      <c r="AP18" s="95">
        <v>41352.363239469363</v>
      </c>
      <c r="AQ18" s="96">
        <v>2563338</v>
      </c>
      <c r="AR18" s="136"/>
      <c r="AS18" s="135">
        <v>419</v>
      </c>
      <c r="AT18" s="136">
        <v>53.02</v>
      </c>
      <c r="AU18" s="136">
        <v>0.5295303254337248</v>
      </c>
      <c r="AV18" s="134">
        <v>9241.363239469365</v>
      </c>
      <c r="AW18" s="134">
        <v>0</v>
      </c>
      <c r="AX18" s="134">
        <v>576</v>
      </c>
      <c r="AY18" s="137">
        <v>9817.363239469365</v>
      </c>
      <c r="BA18" s="138">
        <v>1.3599999999999999</v>
      </c>
      <c r="BB18" s="139">
        <v>30055</v>
      </c>
      <c r="BC18" s="139">
        <v>0</v>
      </c>
      <c r="BD18" s="139">
        <v>1480</v>
      </c>
      <c r="BE18" s="140">
        <v>31535</v>
      </c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>
        <v>0</v>
      </c>
      <c r="CC18" s="98">
        <v>0</v>
      </c>
      <c r="CD18" s="98">
        <v>0</v>
      </c>
      <c r="CE18" s="98">
        <v>0</v>
      </c>
      <c r="CF18" s="99">
        <f t="shared" si="1"/>
        <v>0</v>
      </c>
      <c r="CG18" s="98">
        <v>0</v>
      </c>
      <c r="CH18" s="98">
        <v>0</v>
      </c>
      <c r="CI18" s="98">
        <v>0</v>
      </c>
      <c r="CJ18" s="99">
        <f t="shared" si="2"/>
        <v>0</v>
      </c>
      <c r="CK18" s="100">
        <f t="shared" si="3"/>
        <v>0</v>
      </c>
      <c r="CM18" s="97">
        <v>419</v>
      </c>
      <c r="CN18" s="101"/>
      <c r="CO18" s="102"/>
      <c r="CP18" s="102"/>
      <c r="CQ18" s="102"/>
      <c r="CR18" s="103">
        <f t="shared" si="10"/>
        <v>0</v>
      </c>
    </row>
    <row r="19" spans="1:96" ht="13.75" customHeight="1" x14ac:dyDescent="0.3">
      <c r="A19" s="84">
        <v>420</v>
      </c>
      <c r="B19" s="85" t="s">
        <v>71</v>
      </c>
      <c r="C19" s="86">
        <v>329</v>
      </c>
      <c r="D19" s="87">
        <f t="shared" si="4"/>
        <v>1.0900000000000358</v>
      </c>
      <c r="E19" s="87">
        <f t="shared" si="5"/>
        <v>0</v>
      </c>
      <c r="F19" s="87">
        <f t="shared" si="6"/>
        <v>0.25068716041453065</v>
      </c>
      <c r="G19" s="88">
        <f t="shared" si="7"/>
        <v>330.09000000000003</v>
      </c>
      <c r="H19" s="89"/>
      <c r="I19" s="90">
        <f t="shared" si="8"/>
        <v>9781002</v>
      </c>
      <c r="J19" s="91">
        <f t="shared" si="0"/>
        <v>0</v>
      </c>
      <c r="K19" s="91">
        <f t="shared" si="0"/>
        <v>357827</v>
      </c>
      <c r="L19" s="92">
        <f t="shared" si="9"/>
        <v>10138829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330.09000000000003</v>
      </c>
      <c r="AC19" s="94">
        <v>1.0900000000000358</v>
      </c>
      <c r="AD19" s="94">
        <v>0</v>
      </c>
      <c r="AE19" s="94">
        <v>2.1344461352395783</v>
      </c>
      <c r="AF19" s="95">
        <v>9749297</v>
      </c>
      <c r="AG19" s="95">
        <v>5177.4919471783278</v>
      </c>
      <c r="AH19" s="95">
        <v>0</v>
      </c>
      <c r="AI19" s="95">
        <v>9744119.5080528222</v>
      </c>
      <c r="AJ19" s="95">
        <v>0</v>
      </c>
      <c r="AK19" s="95">
        <v>355505</v>
      </c>
      <c r="AL19" s="95">
        <v>10099624.508052822</v>
      </c>
      <c r="AM19" s="95">
        <v>36882.491947178329</v>
      </c>
      <c r="AN19" s="95">
        <v>0</v>
      </c>
      <c r="AO19" s="95">
        <v>2322</v>
      </c>
      <c r="AP19" s="95">
        <v>39204.491947178329</v>
      </c>
      <c r="AQ19" s="96">
        <v>10138829</v>
      </c>
      <c r="AR19" s="136"/>
      <c r="AS19" s="135">
        <v>420</v>
      </c>
      <c r="AT19" s="136">
        <v>19.740000000000002</v>
      </c>
      <c r="AU19" s="136">
        <v>0.25068716041453065</v>
      </c>
      <c r="AV19" s="134">
        <v>5177.4919471783278</v>
      </c>
      <c r="AW19" s="134">
        <v>0</v>
      </c>
      <c r="AX19" s="134">
        <v>273</v>
      </c>
      <c r="AY19" s="137">
        <v>5450.4919471783278</v>
      </c>
      <c r="BA19" s="138">
        <v>1.8837589748250476</v>
      </c>
      <c r="BB19" s="139">
        <v>31705</v>
      </c>
      <c r="BC19" s="139">
        <v>0</v>
      </c>
      <c r="BD19" s="139">
        <v>2049</v>
      </c>
      <c r="BE19" s="140">
        <v>33754</v>
      </c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>
        <v>0</v>
      </c>
      <c r="CC19" s="98">
        <v>0</v>
      </c>
      <c r="CD19" s="98">
        <v>0</v>
      </c>
      <c r="CE19" s="98">
        <v>0</v>
      </c>
      <c r="CF19" s="99">
        <f t="shared" si="1"/>
        <v>0</v>
      </c>
      <c r="CG19" s="98">
        <v>0</v>
      </c>
      <c r="CH19" s="98">
        <v>0</v>
      </c>
      <c r="CI19" s="98">
        <v>0</v>
      </c>
      <c r="CJ19" s="99">
        <f t="shared" si="2"/>
        <v>0</v>
      </c>
      <c r="CK19" s="100">
        <f t="shared" si="3"/>
        <v>0</v>
      </c>
      <c r="CM19" s="97">
        <v>420</v>
      </c>
      <c r="CN19" s="101"/>
      <c r="CO19" s="102"/>
      <c r="CP19" s="102"/>
      <c r="CQ19" s="102"/>
      <c r="CR19" s="103">
        <f t="shared" si="10"/>
        <v>0</v>
      </c>
    </row>
    <row r="20" spans="1:96" ht="13.75" customHeight="1" x14ac:dyDescent="0.3">
      <c r="A20" s="84">
        <v>428</v>
      </c>
      <c r="B20" s="85" t="s">
        <v>72</v>
      </c>
      <c r="C20" s="86">
        <v>2221</v>
      </c>
      <c r="D20" s="87">
        <f t="shared" si="4"/>
        <v>6.8400000000006411</v>
      </c>
      <c r="E20" s="87">
        <f t="shared" si="5"/>
        <v>0</v>
      </c>
      <c r="F20" s="87">
        <f t="shared" si="6"/>
        <v>8.2474977758234136</v>
      </c>
      <c r="G20" s="88">
        <f t="shared" si="7"/>
        <v>2227.84</v>
      </c>
      <c r="H20" s="89"/>
      <c r="I20" s="90">
        <f t="shared" si="8"/>
        <v>48251555</v>
      </c>
      <c r="J20" s="91">
        <f t="shared" si="0"/>
        <v>0</v>
      </c>
      <c r="K20" s="91">
        <f t="shared" si="0"/>
        <v>2417141</v>
      </c>
      <c r="L20" s="92">
        <f t="shared" si="9"/>
        <v>50668696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428</v>
      </c>
      <c r="AB20" s="94">
        <v>2227.84</v>
      </c>
      <c r="AC20" s="94">
        <v>6.8400000000006411</v>
      </c>
      <c r="AD20" s="94">
        <v>0</v>
      </c>
      <c r="AE20" s="94">
        <v>11.218348465280465</v>
      </c>
      <c r="AF20" s="95">
        <v>48184275</v>
      </c>
      <c r="AG20" s="95">
        <v>146449.26780813848</v>
      </c>
      <c r="AH20" s="95">
        <v>0</v>
      </c>
      <c r="AI20" s="95">
        <v>48037825.732191876</v>
      </c>
      <c r="AJ20" s="95">
        <v>0</v>
      </c>
      <c r="AK20" s="95">
        <v>2404939</v>
      </c>
      <c r="AL20" s="95">
        <v>50442764.732191876</v>
      </c>
      <c r="AM20" s="95">
        <v>213729.26780813848</v>
      </c>
      <c r="AN20" s="95">
        <v>0</v>
      </c>
      <c r="AO20" s="95">
        <v>12202</v>
      </c>
      <c r="AP20" s="95">
        <v>225931.26780813845</v>
      </c>
      <c r="AQ20" s="96">
        <v>50668696</v>
      </c>
      <c r="AR20" s="136"/>
      <c r="AS20" s="135">
        <v>428</v>
      </c>
      <c r="AT20" s="136">
        <v>754.9</v>
      </c>
      <c r="AU20" s="136">
        <v>8.2474977758234136</v>
      </c>
      <c r="AV20" s="134">
        <v>146449.26780813848</v>
      </c>
      <c r="AW20" s="134">
        <v>0</v>
      </c>
      <c r="AX20" s="134">
        <v>8969</v>
      </c>
      <c r="AY20" s="137">
        <v>155418.26780813845</v>
      </c>
      <c r="BA20" s="138">
        <v>2.9708506894570519</v>
      </c>
      <c r="BB20" s="139">
        <v>67280</v>
      </c>
      <c r="BC20" s="139">
        <v>0</v>
      </c>
      <c r="BD20" s="139">
        <v>3233</v>
      </c>
      <c r="BE20" s="140">
        <v>70513</v>
      </c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428</v>
      </c>
      <c r="CB20" s="98">
        <v>0</v>
      </c>
      <c r="CC20" s="98">
        <v>0</v>
      </c>
      <c r="CD20" s="98">
        <v>0</v>
      </c>
      <c r="CE20" s="98">
        <v>0</v>
      </c>
      <c r="CF20" s="99">
        <f t="shared" si="1"/>
        <v>0</v>
      </c>
      <c r="CG20" s="98">
        <v>0</v>
      </c>
      <c r="CH20" s="98">
        <v>0</v>
      </c>
      <c r="CI20" s="98">
        <v>0</v>
      </c>
      <c r="CJ20" s="99">
        <f t="shared" si="2"/>
        <v>0</v>
      </c>
      <c r="CK20" s="100">
        <f t="shared" si="3"/>
        <v>0</v>
      </c>
      <c r="CM20" s="97">
        <v>428</v>
      </c>
      <c r="CN20" s="101"/>
      <c r="CO20" s="102"/>
      <c r="CP20" s="102"/>
      <c r="CQ20" s="102"/>
      <c r="CR20" s="103">
        <f t="shared" si="10"/>
        <v>0</v>
      </c>
    </row>
    <row r="21" spans="1:96" ht="13" x14ac:dyDescent="0.3">
      <c r="A21" s="84">
        <v>429</v>
      </c>
      <c r="B21" s="85" t="s">
        <v>73</v>
      </c>
      <c r="C21" s="86">
        <v>1586</v>
      </c>
      <c r="D21" s="87">
        <f t="shared" si="4"/>
        <v>26.639999999999738</v>
      </c>
      <c r="E21" s="87">
        <f t="shared" si="5"/>
        <v>765.31999999999994</v>
      </c>
      <c r="F21" s="87">
        <f t="shared" si="6"/>
        <v>7.1027808363158256</v>
      </c>
      <c r="G21" s="88">
        <f t="shared" si="7"/>
        <v>1612.64</v>
      </c>
      <c r="H21" s="89"/>
      <c r="I21" s="90">
        <f t="shared" si="8"/>
        <v>24968643</v>
      </c>
      <c r="J21" s="91">
        <f t="shared" si="0"/>
        <v>993388</v>
      </c>
      <c r="K21" s="91">
        <f t="shared" si="0"/>
        <v>1725529</v>
      </c>
      <c r="L21" s="92">
        <f t="shared" si="9"/>
        <v>27687560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429</v>
      </c>
      <c r="AB21" s="94">
        <v>1612.64</v>
      </c>
      <c r="AC21" s="94">
        <v>26.639999999999738</v>
      </c>
      <c r="AD21" s="94">
        <v>765.31999999999994</v>
      </c>
      <c r="AE21" s="94">
        <v>8.5484971772226608</v>
      </c>
      <c r="AF21" s="95">
        <v>24946148</v>
      </c>
      <c r="AG21" s="95">
        <v>137231.20673986737</v>
      </c>
      <c r="AH21" s="95">
        <v>0</v>
      </c>
      <c r="AI21" s="95">
        <v>24808916.793260131</v>
      </c>
      <c r="AJ21" s="95">
        <v>993388</v>
      </c>
      <c r="AK21" s="95">
        <v>1716228</v>
      </c>
      <c r="AL21" s="95">
        <v>27518532.793260146</v>
      </c>
      <c r="AM21" s="95">
        <v>159726.20673986737</v>
      </c>
      <c r="AN21" s="95">
        <v>0</v>
      </c>
      <c r="AO21" s="95">
        <v>9301</v>
      </c>
      <c r="AP21" s="95">
        <v>169027.20673986737</v>
      </c>
      <c r="AQ21" s="96">
        <v>27687560</v>
      </c>
      <c r="AR21" s="136"/>
      <c r="AS21" s="135">
        <v>429</v>
      </c>
      <c r="AT21" s="136">
        <v>459.84999999999991</v>
      </c>
      <c r="AU21" s="136">
        <v>7.1027808363158256</v>
      </c>
      <c r="AV21" s="134">
        <v>137231.20673986737</v>
      </c>
      <c r="AW21" s="134">
        <v>0</v>
      </c>
      <c r="AX21" s="134">
        <v>7728</v>
      </c>
      <c r="AY21" s="137">
        <v>144959.20673986737</v>
      </c>
      <c r="BA21" s="138">
        <v>1.4457163409068359</v>
      </c>
      <c r="BB21" s="139">
        <v>22495</v>
      </c>
      <c r="BC21" s="139">
        <v>0</v>
      </c>
      <c r="BD21" s="139">
        <v>1573</v>
      </c>
      <c r="BE21" s="140">
        <v>24068</v>
      </c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429</v>
      </c>
      <c r="CB21" s="98">
        <v>0</v>
      </c>
      <c r="CC21" s="98">
        <v>0</v>
      </c>
      <c r="CD21" s="98">
        <v>0</v>
      </c>
      <c r="CE21" s="98">
        <v>0</v>
      </c>
      <c r="CF21" s="99">
        <f t="shared" si="1"/>
        <v>0</v>
      </c>
      <c r="CG21" s="98">
        <v>0</v>
      </c>
      <c r="CH21" s="98">
        <v>0</v>
      </c>
      <c r="CI21" s="98">
        <v>0</v>
      </c>
      <c r="CJ21" s="99">
        <f t="shared" si="2"/>
        <v>0</v>
      </c>
      <c r="CK21" s="100">
        <f t="shared" si="3"/>
        <v>0</v>
      </c>
      <c r="CM21" s="97">
        <v>429</v>
      </c>
      <c r="CN21" s="101"/>
      <c r="CO21" s="102"/>
      <c r="CP21" s="102"/>
      <c r="CQ21" s="102"/>
      <c r="CR21" s="103">
        <f t="shared" si="10"/>
        <v>0</v>
      </c>
    </row>
    <row r="22" spans="1:96" ht="13" x14ac:dyDescent="0.3">
      <c r="A22" s="84">
        <v>430</v>
      </c>
      <c r="B22" s="85" t="s">
        <v>74</v>
      </c>
      <c r="C22" s="86">
        <v>966</v>
      </c>
      <c r="D22" s="87" t="str">
        <f t="shared" si="4"/>
        <v/>
      </c>
      <c r="E22" s="87">
        <f t="shared" si="5"/>
        <v>0</v>
      </c>
      <c r="F22" s="87">
        <f t="shared" si="6"/>
        <v>0</v>
      </c>
      <c r="G22" s="88">
        <f t="shared" si="7"/>
        <v>964.27</v>
      </c>
      <c r="H22" s="89"/>
      <c r="I22" s="90">
        <f t="shared" si="8"/>
        <v>14694586</v>
      </c>
      <c r="J22" s="91">
        <f t="shared" si="0"/>
        <v>0</v>
      </c>
      <c r="K22" s="91">
        <f t="shared" si="0"/>
        <v>1049125</v>
      </c>
      <c r="L22" s="92">
        <f t="shared" si="9"/>
        <v>15743711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430</v>
      </c>
      <c r="AB22" s="94">
        <v>964.27</v>
      </c>
      <c r="AC22" s="94">
        <v>0</v>
      </c>
      <c r="AD22" s="94">
        <v>0</v>
      </c>
      <c r="AE22" s="94">
        <v>18.55</v>
      </c>
      <c r="AF22" s="95">
        <v>14414900</v>
      </c>
      <c r="AG22" s="95">
        <v>0</v>
      </c>
      <c r="AH22" s="95">
        <v>0</v>
      </c>
      <c r="AI22" s="95">
        <v>14414900</v>
      </c>
      <c r="AJ22" s="95">
        <v>0</v>
      </c>
      <c r="AK22" s="95">
        <v>1028944</v>
      </c>
      <c r="AL22" s="95">
        <v>15443844</v>
      </c>
      <c r="AM22" s="95">
        <v>279686</v>
      </c>
      <c r="AN22" s="95">
        <v>0</v>
      </c>
      <c r="AO22" s="95">
        <v>20181</v>
      </c>
      <c r="AP22" s="95">
        <v>299867</v>
      </c>
      <c r="AQ22" s="96">
        <v>15743711</v>
      </c>
      <c r="AR22" s="136"/>
      <c r="AS22" s="135">
        <v>430</v>
      </c>
      <c r="AT22" s="136">
        <v>378.75000000000006</v>
      </c>
      <c r="AU22" s="136">
        <v>0</v>
      </c>
      <c r="AV22" s="134">
        <v>0</v>
      </c>
      <c r="AW22" s="134">
        <v>0</v>
      </c>
      <c r="AX22" s="134">
        <v>0</v>
      </c>
      <c r="AY22" s="137">
        <v>0</v>
      </c>
      <c r="BA22" s="138">
        <v>18.55</v>
      </c>
      <c r="BB22" s="139">
        <v>279686</v>
      </c>
      <c r="BC22" s="139">
        <v>0</v>
      </c>
      <c r="BD22" s="139">
        <v>20181</v>
      </c>
      <c r="BE22" s="140">
        <v>299867</v>
      </c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430</v>
      </c>
      <c r="CB22" s="98">
        <v>0</v>
      </c>
      <c r="CC22" s="98">
        <v>0</v>
      </c>
      <c r="CD22" s="98">
        <v>0</v>
      </c>
      <c r="CE22" s="98">
        <v>0</v>
      </c>
      <c r="CF22" s="99">
        <f t="shared" si="1"/>
        <v>0</v>
      </c>
      <c r="CG22" s="98">
        <v>0</v>
      </c>
      <c r="CH22" s="98">
        <v>0</v>
      </c>
      <c r="CI22" s="98">
        <v>0</v>
      </c>
      <c r="CJ22" s="99">
        <f t="shared" si="2"/>
        <v>0</v>
      </c>
      <c r="CK22" s="100">
        <f t="shared" si="3"/>
        <v>0</v>
      </c>
      <c r="CM22" s="97">
        <v>430</v>
      </c>
      <c r="CN22" s="101"/>
      <c r="CO22" s="102"/>
      <c r="CP22" s="102"/>
      <c r="CQ22" s="102"/>
      <c r="CR22" s="103">
        <f t="shared" si="10"/>
        <v>0</v>
      </c>
    </row>
    <row r="23" spans="1:96" ht="13" x14ac:dyDescent="0.3">
      <c r="A23" s="84">
        <v>432</v>
      </c>
      <c r="B23" s="85" t="s">
        <v>75</v>
      </c>
      <c r="C23" s="86">
        <v>252</v>
      </c>
      <c r="D23" s="87" t="str">
        <f t="shared" si="4"/>
        <v/>
      </c>
      <c r="E23" s="87">
        <f t="shared" si="5"/>
        <v>0</v>
      </c>
      <c r="F23" s="87">
        <f t="shared" si="6"/>
        <v>0</v>
      </c>
      <c r="G23" s="88">
        <f t="shared" si="7"/>
        <v>249.11</v>
      </c>
      <c r="H23" s="89"/>
      <c r="I23" s="90">
        <f t="shared" si="8"/>
        <v>4236375</v>
      </c>
      <c r="J23" s="91">
        <f t="shared" si="0"/>
        <v>0</v>
      </c>
      <c r="K23" s="91">
        <f t="shared" si="0"/>
        <v>271030</v>
      </c>
      <c r="L23" s="92">
        <f t="shared" si="9"/>
        <v>4507405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432</v>
      </c>
      <c r="AB23" s="94">
        <v>249.11</v>
      </c>
      <c r="AC23" s="94">
        <v>0</v>
      </c>
      <c r="AD23" s="94">
        <v>0</v>
      </c>
      <c r="AE23" s="94">
        <v>6</v>
      </c>
      <c r="AF23" s="95">
        <v>4135866</v>
      </c>
      <c r="AG23" s="95">
        <v>0</v>
      </c>
      <c r="AH23" s="95">
        <v>0</v>
      </c>
      <c r="AI23" s="95">
        <v>4135866</v>
      </c>
      <c r="AJ23" s="95">
        <v>0</v>
      </c>
      <c r="AK23" s="95">
        <v>264502</v>
      </c>
      <c r="AL23" s="95">
        <v>4400368</v>
      </c>
      <c r="AM23" s="95">
        <v>100509</v>
      </c>
      <c r="AN23" s="95">
        <v>0</v>
      </c>
      <c r="AO23" s="95">
        <v>6528</v>
      </c>
      <c r="AP23" s="95">
        <v>107037</v>
      </c>
      <c r="AQ23" s="96">
        <v>4507405</v>
      </c>
      <c r="AR23" s="136"/>
      <c r="AS23" s="135">
        <v>432</v>
      </c>
      <c r="AT23" s="136">
        <v>27.5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>
        <v>6</v>
      </c>
      <c r="BB23" s="139">
        <v>100509</v>
      </c>
      <c r="BC23" s="139">
        <v>0</v>
      </c>
      <c r="BD23" s="139">
        <v>6528</v>
      </c>
      <c r="BE23" s="140">
        <v>107037</v>
      </c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432</v>
      </c>
      <c r="CB23" s="98">
        <v>0</v>
      </c>
      <c r="CC23" s="98">
        <v>0</v>
      </c>
      <c r="CD23" s="98">
        <v>0</v>
      </c>
      <c r="CE23" s="98">
        <v>0</v>
      </c>
      <c r="CF23" s="99">
        <f t="shared" si="1"/>
        <v>0</v>
      </c>
      <c r="CG23" s="98">
        <v>0</v>
      </c>
      <c r="CH23" s="98">
        <v>0</v>
      </c>
      <c r="CI23" s="98">
        <v>0</v>
      </c>
      <c r="CJ23" s="99">
        <f t="shared" si="2"/>
        <v>0</v>
      </c>
      <c r="CK23" s="100">
        <f t="shared" si="3"/>
        <v>0</v>
      </c>
      <c r="CM23" s="97">
        <v>432</v>
      </c>
      <c r="CN23" s="101"/>
      <c r="CO23" s="102"/>
      <c r="CP23" s="102"/>
      <c r="CQ23" s="102"/>
      <c r="CR23" s="103">
        <f t="shared" si="10"/>
        <v>0</v>
      </c>
    </row>
    <row r="24" spans="1:96" ht="13" x14ac:dyDescent="0.3">
      <c r="A24" s="84">
        <v>435</v>
      </c>
      <c r="B24" s="85" t="s">
        <v>76</v>
      </c>
      <c r="C24" s="86">
        <v>800</v>
      </c>
      <c r="D24" s="87" t="str">
        <f t="shared" si="4"/>
        <v/>
      </c>
      <c r="E24" s="87">
        <f t="shared" si="5"/>
        <v>0</v>
      </c>
      <c r="F24" s="87">
        <f t="shared" si="6"/>
        <v>0</v>
      </c>
      <c r="G24" s="88">
        <f t="shared" si="7"/>
        <v>785.58999999999992</v>
      </c>
      <c r="H24" s="89"/>
      <c r="I24" s="90">
        <f t="shared" si="8"/>
        <v>11251108</v>
      </c>
      <c r="J24" s="91">
        <f t="shared" si="0"/>
        <v>0</v>
      </c>
      <c r="K24" s="91">
        <f t="shared" si="0"/>
        <v>854716</v>
      </c>
      <c r="L24" s="92">
        <f t="shared" si="9"/>
        <v>12105824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435</v>
      </c>
      <c r="AB24" s="94">
        <v>785.58999999999992</v>
      </c>
      <c r="AC24" s="94">
        <v>0</v>
      </c>
      <c r="AD24" s="94">
        <v>0</v>
      </c>
      <c r="AE24" s="94">
        <v>14.969999999999999</v>
      </c>
      <c r="AF24" s="95">
        <v>11043524</v>
      </c>
      <c r="AG24" s="95">
        <v>0</v>
      </c>
      <c r="AH24" s="95">
        <v>0</v>
      </c>
      <c r="AI24" s="95">
        <v>11043524</v>
      </c>
      <c r="AJ24" s="95">
        <v>0</v>
      </c>
      <c r="AK24" s="95">
        <v>838429</v>
      </c>
      <c r="AL24" s="95">
        <v>11881953</v>
      </c>
      <c r="AM24" s="95">
        <v>207584</v>
      </c>
      <c r="AN24" s="95">
        <v>0</v>
      </c>
      <c r="AO24" s="95">
        <v>16287</v>
      </c>
      <c r="AP24" s="95">
        <v>223871</v>
      </c>
      <c r="AQ24" s="96">
        <v>12105824</v>
      </c>
      <c r="AR24" s="136"/>
      <c r="AS24" s="135">
        <v>435</v>
      </c>
      <c r="AT24" s="136">
        <v>111.46000000000001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>
        <v>14.969999999999999</v>
      </c>
      <c r="BB24" s="139">
        <v>207584</v>
      </c>
      <c r="BC24" s="139">
        <v>0</v>
      </c>
      <c r="BD24" s="139">
        <v>16287</v>
      </c>
      <c r="BE24" s="140">
        <v>223871</v>
      </c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435</v>
      </c>
      <c r="CB24" s="98">
        <v>0</v>
      </c>
      <c r="CC24" s="98">
        <v>0</v>
      </c>
      <c r="CD24" s="98">
        <v>0</v>
      </c>
      <c r="CE24" s="98">
        <v>0</v>
      </c>
      <c r="CF24" s="99">
        <f t="shared" si="1"/>
        <v>0</v>
      </c>
      <c r="CG24" s="98">
        <v>0</v>
      </c>
      <c r="CH24" s="98">
        <v>0</v>
      </c>
      <c r="CI24" s="98">
        <v>0</v>
      </c>
      <c r="CJ24" s="99">
        <f t="shared" si="2"/>
        <v>0</v>
      </c>
      <c r="CK24" s="100">
        <f t="shared" si="3"/>
        <v>0</v>
      </c>
      <c r="CM24" s="97">
        <v>435</v>
      </c>
      <c r="CN24" s="101"/>
      <c r="CO24" s="102"/>
      <c r="CP24" s="102"/>
      <c r="CQ24" s="102"/>
      <c r="CR24" s="103">
        <f t="shared" si="10"/>
        <v>0</v>
      </c>
    </row>
    <row r="25" spans="1:96" ht="13" x14ac:dyDescent="0.3">
      <c r="A25" s="84">
        <v>436</v>
      </c>
      <c r="B25" s="85" t="s">
        <v>77</v>
      </c>
      <c r="C25" s="86">
        <v>320</v>
      </c>
      <c r="D25" s="87" t="str">
        <f t="shared" si="4"/>
        <v/>
      </c>
      <c r="E25" s="87">
        <f t="shared" si="5"/>
        <v>0</v>
      </c>
      <c r="F25" s="87">
        <f t="shared" si="6"/>
        <v>1.0590606508674496</v>
      </c>
      <c r="G25" s="88">
        <f t="shared" si="7"/>
        <v>256.47999999999996</v>
      </c>
      <c r="H25" s="89"/>
      <c r="I25" s="90">
        <f t="shared" si="8"/>
        <v>7944038</v>
      </c>
      <c r="J25" s="91">
        <f t="shared" si="0"/>
        <v>0</v>
      </c>
      <c r="K25" s="91">
        <f t="shared" si="0"/>
        <v>279048</v>
      </c>
      <c r="L25" s="92">
        <f t="shared" si="9"/>
        <v>8223086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436</v>
      </c>
      <c r="AB25" s="94">
        <v>256.47999999999996</v>
      </c>
      <c r="AC25" s="94">
        <v>0</v>
      </c>
      <c r="AD25" s="94">
        <v>0</v>
      </c>
      <c r="AE25" s="94">
        <v>2.5290606508674496</v>
      </c>
      <c r="AF25" s="95">
        <v>7890192</v>
      </c>
      <c r="AG25" s="95">
        <v>17283.869822156779</v>
      </c>
      <c r="AH25" s="95">
        <v>0</v>
      </c>
      <c r="AI25" s="95">
        <v>7872908.1301778434</v>
      </c>
      <c r="AJ25" s="95">
        <v>0</v>
      </c>
      <c r="AK25" s="95">
        <v>276297</v>
      </c>
      <c r="AL25" s="95">
        <v>8149205.1301778434</v>
      </c>
      <c r="AM25" s="95">
        <v>71129.869822156776</v>
      </c>
      <c r="AN25" s="95">
        <v>0</v>
      </c>
      <c r="AO25" s="95">
        <v>2751</v>
      </c>
      <c r="AP25" s="95">
        <v>73880.869822156776</v>
      </c>
      <c r="AQ25" s="96">
        <v>8223086</v>
      </c>
      <c r="AR25" s="136"/>
      <c r="AS25" s="135">
        <v>436</v>
      </c>
      <c r="AT25" s="136">
        <v>60.209999999999994</v>
      </c>
      <c r="AU25" s="136">
        <v>1.0590606508674496</v>
      </c>
      <c r="AV25" s="134">
        <v>17283.869822156779</v>
      </c>
      <c r="AW25" s="134">
        <v>0</v>
      </c>
      <c r="AX25" s="134">
        <v>1152</v>
      </c>
      <c r="AY25" s="137">
        <v>18435.869822156779</v>
      </c>
      <c r="BA25" s="138">
        <v>1.47</v>
      </c>
      <c r="BB25" s="139">
        <v>53846</v>
      </c>
      <c r="BC25" s="139">
        <v>0</v>
      </c>
      <c r="BD25" s="139">
        <v>1599</v>
      </c>
      <c r="BE25" s="140">
        <v>55445</v>
      </c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436</v>
      </c>
      <c r="CB25" s="98">
        <v>0</v>
      </c>
      <c r="CC25" s="98">
        <v>0</v>
      </c>
      <c r="CD25" s="98">
        <v>0</v>
      </c>
      <c r="CE25" s="98">
        <v>0</v>
      </c>
      <c r="CF25" s="99">
        <f t="shared" si="1"/>
        <v>0</v>
      </c>
      <c r="CG25" s="98">
        <v>0</v>
      </c>
      <c r="CH25" s="98">
        <v>0</v>
      </c>
      <c r="CI25" s="98">
        <v>0</v>
      </c>
      <c r="CJ25" s="99">
        <f t="shared" si="2"/>
        <v>0</v>
      </c>
      <c r="CK25" s="100">
        <f t="shared" si="3"/>
        <v>0</v>
      </c>
      <c r="CM25" s="97">
        <v>436</v>
      </c>
      <c r="CN25" s="101"/>
      <c r="CO25" s="102"/>
      <c r="CP25" s="102"/>
      <c r="CQ25" s="102"/>
      <c r="CR25" s="103">
        <f t="shared" si="10"/>
        <v>0</v>
      </c>
    </row>
    <row r="26" spans="1:96" ht="13" x14ac:dyDescent="0.3">
      <c r="A26" s="84">
        <v>437</v>
      </c>
      <c r="B26" s="85" t="s">
        <v>78</v>
      </c>
      <c r="C26" s="86">
        <v>235</v>
      </c>
      <c r="D26" s="87" t="str">
        <f t="shared" si="4"/>
        <v/>
      </c>
      <c r="E26" s="87">
        <f t="shared" si="5"/>
        <v>183.55999999999997</v>
      </c>
      <c r="F26" s="87">
        <f t="shared" si="6"/>
        <v>0</v>
      </c>
      <c r="G26" s="88">
        <f t="shared" si="7"/>
        <v>193.07999999999998</v>
      </c>
      <c r="H26" s="89"/>
      <c r="I26" s="90">
        <f t="shared" si="8"/>
        <v>4975617</v>
      </c>
      <c r="J26" s="91">
        <f t="shared" ref="J26:K79" si="11">AJ26+AN26+CD26+CH26</f>
        <v>283969</v>
      </c>
      <c r="K26" s="91">
        <f t="shared" si="11"/>
        <v>210069</v>
      </c>
      <c r="L26" s="92">
        <f t="shared" si="9"/>
        <v>5469655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437</v>
      </c>
      <c r="AB26" s="94">
        <v>193.07999999999998</v>
      </c>
      <c r="AC26" s="94">
        <v>0</v>
      </c>
      <c r="AD26" s="94">
        <v>183.55999999999997</v>
      </c>
      <c r="AE26" s="94">
        <v>3</v>
      </c>
      <c r="AF26" s="95">
        <v>4897086</v>
      </c>
      <c r="AG26" s="95">
        <v>0</v>
      </c>
      <c r="AH26" s="95">
        <v>0</v>
      </c>
      <c r="AI26" s="95">
        <v>4897086</v>
      </c>
      <c r="AJ26" s="95">
        <v>279327</v>
      </c>
      <c r="AK26" s="95">
        <v>206806</v>
      </c>
      <c r="AL26" s="95">
        <v>5383219</v>
      </c>
      <c r="AM26" s="95">
        <v>78531</v>
      </c>
      <c r="AN26" s="95">
        <v>4642</v>
      </c>
      <c r="AO26" s="95">
        <v>3263</v>
      </c>
      <c r="AP26" s="95">
        <v>86436</v>
      </c>
      <c r="AQ26" s="96">
        <v>5469655</v>
      </c>
      <c r="AR26" s="136"/>
      <c r="AS26" s="135">
        <v>437</v>
      </c>
      <c r="AT26" s="136">
        <v>12.95</v>
      </c>
      <c r="AU26" s="136">
        <v>0</v>
      </c>
      <c r="AV26" s="134">
        <v>0</v>
      </c>
      <c r="AW26" s="134">
        <v>0</v>
      </c>
      <c r="AX26" s="134">
        <v>0</v>
      </c>
      <c r="AY26" s="137">
        <v>0</v>
      </c>
      <c r="BA26" s="138">
        <v>3</v>
      </c>
      <c r="BB26" s="139">
        <v>78531</v>
      </c>
      <c r="BC26" s="139">
        <v>4642</v>
      </c>
      <c r="BD26" s="139">
        <v>3263</v>
      </c>
      <c r="BE26" s="140">
        <v>86436</v>
      </c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437</v>
      </c>
      <c r="CB26" s="98">
        <v>0</v>
      </c>
      <c r="CC26" s="98">
        <v>0</v>
      </c>
      <c r="CD26" s="98">
        <v>0</v>
      </c>
      <c r="CE26" s="98">
        <v>0</v>
      </c>
      <c r="CF26" s="99">
        <f t="shared" si="1"/>
        <v>0</v>
      </c>
      <c r="CG26" s="98">
        <v>0</v>
      </c>
      <c r="CH26" s="98">
        <v>0</v>
      </c>
      <c r="CI26" s="98">
        <v>0</v>
      </c>
      <c r="CJ26" s="99">
        <f t="shared" si="2"/>
        <v>0</v>
      </c>
      <c r="CK26" s="100">
        <f t="shared" si="3"/>
        <v>0</v>
      </c>
      <c r="CM26" s="97">
        <v>437</v>
      </c>
      <c r="CN26" s="101"/>
      <c r="CO26" s="102"/>
      <c r="CP26" s="102"/>
      <c r="CQ26" s="102"/>
      <c r="CR26" s="103">
        <f t="shared" si="10"/>
        <v>0</v>
      </c>
    </row>
    <row r="27" spans="1:96" ht="13" x14ac:dyDescent="0.3">
      <c r="A27" s="84">
        <v>438</v>
      </c>
      <c r="B27" s="85" t="s">
        <v>79</v>
      </c>
      <c r="C27" s="86">
        <v>345</v>
      </c>
      <c r="D27" s="87" t="str">
        <f t="shared" si="4"/>
        <v/>
      </c>
      <c r="E27" s="87">
        <f t="shared" si="5"/>
        <v>0</v>
      </c>
      <c r="F27" s="87">
        <f t="shared" si="6"/>
        <v>1.0590606508674496</v>
      </c>
      <c r="G27" s="88">
        <f t="shared" si="7"/>
        <v>337.6699999999999</v>
      </c>
      <c r="H27" s="89"/>
      <c r="I27" s="90">
        <f t="shared" si="8"/>
        <v>8279794</v>
      </c>
      <c r="J27" s="91">
        <f t="shared" si="11"/>
        <v>0</v>
      </c>
      <c r="K27" s="91">
        <f t="shared" si="11"/>
        <v>367384</v>
      </c>
      <c r="L27" s="92">
        <f t="shared" si="9"/>
        <v>8647178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438</v>
      </c>
      <c r="AB27" s="94">
        <v>337.6699999999999</v>
      </c>
      <c r="AC27" s="94">
        <v>0</v>
      </c>
      <c r="AD27" s="94">
        <v>0</v>
      </c>
      <c r="AE27" s="94">
        <v>1.0590606508674496</v>
      </c>
      <c r="AF27" s="95">
        <v>8279794</v>
      </c>
      <c r="AG27" s="95">
        <v>24707.8849847376</v>
      </c>
      <c r="AH27" s="95">
        <v>0</v>
      </c>
      <c r="AI27" s="95">
        <v>8255086.1150152627</v>
      </c>
      <c r="AJ27" s="95">
        <v>0</v>
      </c>
      <c r="AK27" s="95">
        <v>366232</v>
      </c>
      <c r="AL27" s="95">
        <v>8621318.1150152627</v>
      </c>
      <c r="AM27" s="95">
        <v>24707.8849847376</v>
      </c>
      <c r="AN27" s="95">
        <v>0</v>
      </c>
      <c r="AO27" s="95">
        <v>1152</v>
      </c>
      <c r="AP27" s="95">
        <v>25859.8849847376</v>
      </c>
      <c r="AQ27" s="96">
        <v>8647178</v>
      </c>
      <c r="AR27" s="136"/>
      <c r="AS27" s="135">
        <v>438</v>
      </c>
      <c r="AT27" s="136">
        <v>85.82</v>
      </c>
      <c r="AU27" s="136">
        <v>1.0590606508674496</v>
      </c>
      <c r="AV27" s="134">
        <v>24707.8849847376</v>
      </c>
      <c r="AW27" s="134">
        <v>0</v>
      </c>
      <c r="AX27" s="134">
        <v>1152</v>
      </c>
      <c r="AY27" s="137">
        <v>25859.8849847376</v>
      </c>
      <c r="BA27" s="138">
        <v>0</v>
      </c>
      <c r="BB27" s="139">
        <v>0</v>
      </c>
      <c r="BC27" s="139">
        <v>0</v>
      </c>
      <c r="BD27" s="139">
        <v>0</v>
      </c>
      <c r="BE27" s="140">
        <v>0</v>
      </c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438</v>
      </c>
      <c r="CB27" s="98">
        <v>0</v>
      </c>
      <c r="CC27" s="98">
        <v>0</v>
      </c>
      <c r="CD27" s="98">
        <v>0</v>
      </c>
      <c r="CE27" s="98">
        <v>0</v>
      </c>
      <c r="CF27" s="99">
        <f t="shared" si="1"/>
        <v>0</v>
      </c>
      <c r="CG27" s="98">
        <v>0</v>
      </c>
      <c r="CH27" s="98">
        <v>0</v>
      </c>
      <c r="CI27" s="98">
        <v>0</v>
      </c>
      <c r="CJ27" s="99">
        <f t="shared" si="2"/>
        <v>0</v>
      </c>
      <c r="CK27" s="100">
        <f t="shared" si="3"/>
        <v>0</v>
      </c>
      <c r="CM27" s="97">
        <v>438</v>
      </c>
      <c r="CN27" s="101"/>
      <c r="CO27" s="102"/>
      <c r="CP27" s="102"/>
      <c r="CQ27" s="102"/>
      <c r="CR27" s="103">
        <f t="shared" si="10"/>
        <v>0</v>
      </c>
    </row>
    <row r="28" spans="1:96" ht="13" x14ac:dyDescent="0.3">
      <c r="A28" s="84">
        <v>439</v>
      </c>
      <c r="B28" s="85" t="s">
        <v>80</v>
      </c>
      <c r="C28" s="86">
        <v>444</v>
      </c>
      <c r="D28" s="87" t="str">
        <f t="shared" si="4"/>
        <v/>
      </c>
      <c r="E28" s="87">
        <f t="shared" si="5"/>
        <v>0</v>
      </c>
      <c r="F28" s="87">
        <f t="shared" si="6"/>
        <v>1.0590606508674496</v>
      </c>
      <c r="G28" s="88">
        <f t="shared" si="7"/>
        <v>438.72</v>
      </c>
      <c r="H28" s="89"/>
      <c r="I28" s="90">
        <f t="shared" si="8"/>
        <v>9912394</v>
      </c>
      <c r="J28" s="91">
        <f t="shared" si="11"/>
        <v>0</v>
      </c>
      <c r="K28" s="91">
        <f t="shared" si="11"/>
        <v>477323</v>
      </c>
      <c r="L28" s="92">
        <f t="shared" si="9"/>
        <v>10389717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439</v>
      </c>
      <c r="AB28" s="94">
        <v>438.72</v>
      </c>
      <c r="AC28" s="94">
        <v>0</v>
      </c>
      <c r="AD28" s="94">
        <v>0</v>
      </c>
      <c r="AE28" s="94">
        <v>2.0590606508674494</v>
      </c>
      <c r="AF28" s="95">
        <v>9889641</v>
      </c>
      <c r="AG28" s="95">
        <v>18839.629918281062</v>
      </c>
      <c r="AH28" s="95">
        <v>0</v>
      </c>
      <c r="AI28" s="95">
        <v>9870801.370081719</v>
      </c>
      <c r="AJ28" s="95">
        <v>0</v>
      </c>
      <c r="AK28" s="95">
        <v>475083</v>
      </c>
      <c r="AL28" s="95">
        <v>10345884.370081719</v>
      </c>
      <c r="AM28" s="95">
        <v>41592.629918281062</v>
      </c>
      <c r="AN28" s="95">
        <v>0</v>
      </c>
      <c r="AO28" s="95">
        <v>2240</v>
      </c>
      <c r="AP28" s="95">
        <v>43832.629918281062</v>
      </c>
      <c r="AQ28" s="96">
        <v>10389717</v>
      </c>
      <c r="AR28" s="136"/>
      <c r="AS28" s="135">
        <v>439</v>
      </c>
      <c r="AT28" s="136">
        <v>51.92</v>
      </c>
      <c r="AU28" s="136">
        <v>1.0590606508674496</v>
      </c>
      <c r="AV28" s="134">
        <v>18839.629918281062</v>
      </c>
      <c r="AW28" s="134">
        <v>0</v>
      </c>
      <c r="AX28" s="134">
        <v>1152</v>
      </c>
      <c r="AY28" s="137">
        <v>19991.629918281062</v>
      </c>
      <c r="BA28" s="138">
        <v>1</v>
      </c>
      <c r="BB28" s="139">
        <v>22753</v>
      </c>
      <c r="BC28" s="139">
        <v>0</v>
      </c>
      <c r="BD28" s="139">
        <v>1088</v>
      </c>
      <c r="BE28" s="140">
        <v>23841</v>
      </c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439</v>
      </c>
      <c r="CB28" s="98">
        <v>0</v>
      </c>
      <c r="CC28" s="98">
        <v>0</v>
      </c>
      <c r="CD28" s="98">
        <v>0</v>
      </c>
      <c r="CE28" s="98">
        <v>0</v>
      </c>
      <c r="CF28" s="99">
        <f t="shared" si="1"/>
        <v>0</v>
      </c>
      <c r="CG28" s="98">
        <v>0</v>
      </c>
      <c r="CH28" s="98">
        <v>0</v>
      </c>
      <c r="CI28" s="98">
        <v>0</v>
      </c>
      <c r="CJ28" s="99">
        <f t="shared" si="2"/>
        <v>0</v>
      </c>
      <c r="CK28" s="100">
        <f t="shared" si="3"/>
        <v>0</v>
      </c>
      <c r="CM28" s="97">
        <v>439</v>
      </c>
      <c r="CN28" s="101"/>
      <c r="CO28" s="102"/>
      <c r="CP28" s="102"/>
      <c r="CQ28" s="102"/>
      <c r="CR28" s="103">
        <f t="shared" si="10"/>
        <v>0</v>
      </c>
    </row>
    <row r="29" spans="1:96" ht="13" x14ac:dyDescent="0.3">
      <c r="A29" s="84">
        <v>440</v>
      </c>
      <c r="B29" s="85" t="s">
        <v>81</v>
      </c>
      <c r="C29" s="86">
        <v>1200</v>
      </c>
      <c r="D29" s="87" t="str">
        <f t="shared" si="4"/>
        <v/>
      </c>
      <c r="E29" s="87">
        <f t="shared" si="5"/>
        <v>419.42</v>
      </c>
      <c r="F29" s="87">
        <f t="shared" si="6"/>
        <v>0</v>
      </c>
      <c r="G29" s="88">
        <f t="shared" si="7"/>
        <v>1198.2499999999998</v>
      </c>
      <c r="H29" s="89"/>
      <c r="I29" s="90">
        <f t="shared" si="8"/>
        <v>18918071</v>
      </c>
      <c r="J29" s="91">
        <f t="shared" si="11"/>
        <v>713014</v>
      </c>
      <c r="K29" s="91">
        <f t="shared" si="11"/>
        <v>1303696</v>
      </c>
      <c r="L29" s="92">
        <f t="shared" si="9"/>
        <v>20934781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440</v>
      </c>
      <c r="AB29" s="94">
        <v>1198.2499999999998</v>
      </c>
      <c r="AC29" s="94">
        <v>0</v>
      </c>
      <c r="AD29" s="94">
        <v>419.42</v>
      </c>
      <c r="AE29" s="94">
        <v>0</v>
      </c>
      <c r="AF29" s="95">
        <v>18918071</v>
      </c>
      <c r="AG29" s="95">
        <v>0</v>
      </c>
      <c r="AH29" s="95">
        <v>0</v>
      </c>
      <c r="AI29" s="95">
        <v>18918071</v>
      </c>
      <c r="AJ29" s="95">
        <v>713014</v>
      </c>
      <c r="AK29" s="95">
        <v>1303696</v>
      </c>
      <c r="AL29" s="95">
        <v>20934781</v>
      </c>
      <c r="AM29" s="95">
        <v>0</v>
      </c>
      <c r="AN29" s="95">
        <v>0</v>
      </c>
      <c r="AO29" s="95">
        <v>0</v>
      </c>
      <c r="AP29" s="95">
        <v>0</v>
      </c>
      <c r="AQ29" s="96">
        <v>20934781</v>
      </c>
      <c r="AR29" s="136"/>
      <c r="AS29" s="135">
        <v>440</v>
      </c>
      <c r="AT29" s="136">
        <v>50.129999999999995</v>
      </c>
      <c r="AU29" s="136">
        <v>0</v>
      </c>
      <c r="AV29" s="134">
        <v>0</v>
      </c>
      <c r="AW29" s="134">
        <v>0</v>
      </c>
      <c r="AX29" s="134">
        <v>0</v>
      </c>
      <c r="AY29" s="137">
        <v>0</v>
      </c>
      <c r="BA29" s="138">
        <v>0</v>
      </c>
      <c r="BB29" s="139">
        <v>0</v>
      </c>
      <c r="BC29" s="139">
        <v>0</v>
      </c>
      <c r="BD29" s="139">
        <v>0</v>
      </c>
      <c r="BE29" s="140">
        <v>0</v>
      </c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440</v>
      </c>
      <c r="CB29" s="98">
        <v>0</v>
      </c>
      <c r="CC29" s="98">
        <v>0</v>
      </c>
      <c r="CD29" s="98">
        <v>0</v>
      </c>
      <c r="CE29" s="98">
        <v>0</v>
      </c>
      <c r="CF29" s="99">
        <f t="shared" si="1"/>
        <v>0</v>
      </c>
      <c r="CG29" s="98">
        <v>0</v>
      </c>
      <c r="CH29" s="98">
        <v>0</v>
      </c>
      <c r="CI29" s="98">
        <v>0</v>
      </c>
      <c r="CJ29" s="99">
        <f t="shared" si="2"/>
        <v>0</v>
      </c>
      <c r="CK29" s="100">
        <f t="shared" si="3"/>
        <v>0</v>
      </c>
      <c r="CM29" s="97">
        <v>440</v>
      </c>
      <c r="CN29" s="101"/>
      <c r="CO29" s="102"/>
      <c r="CP29" s="102"/>
      <c r="CQ29" s="102"/>
      <c r="CR29" s="103">
        <f t="shared" si="10"/>
        <v>0</v>
      </c>
    </row>
    <row r="30" spans="1:96" ht="13" x14ac:dyDescent="0.3">
      <c r="A30" s="84">
        <v>441</v>
      </c>
      <c r="B30" s="85" t="s">
        <v>82</v>
      </c>
      <c r="C30" s="86">
        <v>1574</v>
      </c>
      <c r="D30" s="87" t="str">
        <f t="shared" si="4"/>
        <v/>
      </c>
      <c r="E30" s="87">
        <f t="shared" si="5"/>
        <v>0</v>
      </c>
      <c r="F30" s="87">
        <f t="shared" si="6"/>
        <v>0</v>
      </c>
      <c r="G30" s="88">
        <f t="shared" si="7"/>
        <v>1521.8399999999997</v>
      </c>
      <c r="H30" s="89"/>
      <c r="I30" s="90">
        <f t="shared" si="8"/>
        <v>22502822</v>
      </c>
      <c r="J30" s="91">
        <f t="shared" si="11"/>
        <v>0</v>
      </c>
      <c r="K30" s="91">
        <f t="shared" si="11"/>
        <v>1655756</v>
      </c>
      <c r="L30" s="92">
        <f t="shared" si="9"/>
        <v>24158578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441</v>
      </c>
      <c r="AB30" s="94">
        <v>1521.8399999999997</v>
      </c>
      <c r="AC30" s="94">
        <v>0</v>
      </c>
      <c r="AD30" s="94">
        <v>0</v>
      </c>
      <c r="AE30" s="94">
        <v>3</v>
      </c>
      <c r="AF30" s="95">
        <v>22458626</v>
      </c>
      <c r="AG30" s="95">
        <v>0</v>
      </c>
      <c r="AH30" s="95">
        <v>0</v>
      </c>
      <c r="AI30" s="95">
        <v>22458626</v>
      </c>
      <c r="AJ30" s="95">
        <v>0</v>
      </c>
      <c r="AK30" s="95">
        <v>1652492</v>
      </c>
      <c r="AL30" s="95">
        <v>24111118</v>
      </c>
      <c r="AM30" s="95">
        <v>44196</v>
      </c>
      <c r="AN30" s="95">
        <v>0</v>
      </c>
      <c r="AO30" s="95">
        <v>3264</v>
      </c>
      <c r="AP30" s="95">
        <v>47460</v>
      </c>
      <c r="AQ30" s="96">
        <v>24158578</v>
      </c>
      <c r="AR30" s="136"/>
      <c r="AS30" s="135">
        <v>441</v>
      </c>
      <c r="AT30" s="136">
        <v>356.69000000000005</v>
      </c>
      <c r="AU30" s="136">
        <v>0</v>
      </c>
      <c r="AV30" s="134">
        <v>0</v>
      </c>
      <c r="AW30" s="134">
        <v>0</v>
      </c>
      <c r="AX30" s="134">
        <v>0</v>
      </c>
      <c r="AY30" s="137">
        <v>0</v>
      </c>
      <c r="BA30" s="138">
        <v>3</v>
      </c>
      <c r="BB30" s="139">
        <v>44196</v>
      </c>
      <c r="BC30" s="139">
        <v>0</v>
      </c>
      <c r="BD30" s="139">
        <v>3264</v>
      </c>
      <c r="BE30" s="140">
        <v>47460</v>
      </c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441</v>
      </c>
      <c r="CB30" s="98">
        <v>0</v>
      </c>
      <c r="CC30" s="98">
        <v>0</v>
      </c>
      <c r="CD30" s="98">
        <v>0</v>
      </c>
      <c r="CE30" s="98">
        <v>0</v>
      </c>
      <c r="CF30" s="99">
        <f t="shared" si="1"/>
        <v>0</v>
      </c>
      <c r="CG30" s="98">
        <v>0</v>
      </c>
      <c r="CH30" s="98">
        <v>0</v>
      </c>
      <c r="CI30" s="98">
        <v>0</v>
      </c>
      <c r="CJ30" s="99">
        <f t="shared" si="2"/>
        <v>0</v>
      </c>
      <c r="CK30" s="100">
        <f t="shared" si="3"/>
        <v>0</v>
      </c>
      <c r="CM30" s="97">
        <v>441</v>
      </c>
      <c r="CN30" s="101"/>
      <c r="CO30" s="102"/>
      <c r="CP30" s="102"/>
      <c r="CQ30" s="102"/>
      <c r="CR30" s="103">
        <f t="shared" si="10"/>
        <v>0</v>
      </c>
    </row>
    <row r="31" spans="1:96" ht="13" x14ac:dyDescent="0.3">
      <c r="A31" s="84">
        <v>444</v>
      </c>
      <c r="B31" s="85" t="s">
        <v>83</v>
      </c>
      <c r="C31" s="86">
        <v>828</v>
      </c>
      <c r="D31" s="87" t="str">
        <f t="shared" si="4"/>
        <v/>
      </c>
      <c r="E31" s="87">
        <f t="shared" si="5"/>
        <v>0</v>
      </c>
      <c r="F31" s="87">
        <f t="shared" si="6"/>
        <v>1.5885909763011745</v>
      </c>
      <c r="G31" s="88">
        <f t="shared" si="7"/>
        <v>783.5100000000001</v>
      </c>
      <c r="H31" s="89"/>
      <c r="I31" s="90">
        <f t="shared" si="8"/>
        <v>17526327</v>
      </c>
      <c r="J31" s="91">
        <f t="shared" si="11"/>
        <v>0</v>
      </c>
      <c r="K31" s="91">
        <f t="shared" si="11"/>
        <v>852459</v>
      </c>
      <c r="L31" s="92">
        <f t="shared" si="9"/>
        <v>18378786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444</v>
      </c>
      <c r="AB31" s="94">
        <v>783.5100000000001</v>
      </c>
      <c r="AC31" s="94">
        <v>0</v>
      </c>
      <c r="AD31" s="94">
        <v>0</v>
      </c>
      <c r="AE31" s="94">
        <v>4.2885909763011743</v>
      </c>
      <c r="AF31" s="95">
        <v>17465361</v>
      </c>
      <c r="AG31" s="95">
        <v>35020.48807255939</v>
      </c>
      <c r="AH31" s="95">
        <v>0</v>
      </c>
      <c r="AI31" s="95">
        <v>17430340.511927441</v>
      </c>
      <c r="AJ31" s="95">
        <v>0</v>
      </c>
      <c r="AK31" s="95">
        <v>847793</v>
      </c>
      <c r="AL31" s="95">
        <v>18278133.511927441</v>
      </c>
      <c r="AM31" s="95">
        <v>95986.488072559383</v>
      </c>
      <c r="AN31" s="95">
        <v>0</v>
      </c>
      <c r="AO31" s="95">
        <v>4666</v>
      </c>
      <c r="AP31" s="95">
        <v>100652.48807255938</v>
      </c>
      <c r="AQ31" s="96">
        <v>18378786</v>
      </c>
      <c r="AR31" s="136"/>
      <c r="AS31" s="135">
        <v>444</v>
      </c>
      <c r="AT31" s="136">
        <v>47.26</v>
      </c>
      <c r="AU31" s="136">
        <v>1.5885909763011745</v>
      </c>
      <c r="AV31" s="134">
        <v>35020.48807255939</v>
      </c>
      <c r="AW31" s="134">
        <v>0</v>
      </c>
      <c r="AX31" s="134">
        <v>1728</v>
      </c>
      <c r="AY31" s="137">
        <v>36748.48807255939</v>
      </c>
      <c r="BA31" s="138">
        <v>2.7</v>
      </c>
      <c r="BB31" s="139">
        <v>60966</v>
      </c>
      <c r="BC31" s="139">
        <v>0</v>
      </c>
      <c r="BD31" s="139">
        <v>2938</v>
      </c>
      <c r="BE31" s="140">
        <v>63904</v>
      </c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444</v>
      </c>
      <c r="CB31" s="98">
        <v>0</v>
      </c>
      <c r="CC31" s="98">
        <v>0</v>
      </c>
      <c r="CD31" s="98">
        <v>0</v>
      </c>
      <c r="CE31" s="98">
        <v>0</v>
      </c>
      <c r="CF31" s="99">
        <f t="shared" si="1"/>
        <v>0</v>
      </c>
      <c r="CG31" s="98">
        <v>0</v>
      </c>
      <c r="CH31" s="98">
        <v>0</v>
      </c>
      <c r="CI31" s="98">
        <v>0</v>
      </c>
      <c r="CJ31" s="99">
        <f t="shared" si="2"/>
        <v>0</v>
      </c>
      <c r="CK31" s="100">
        <f t="shared" si="3"/>
        <v>0</v>
      </c>
      <c r="CM31" s="97">
        <v>444</v>
      </c>
      <c r="CN31" s="101"/>
      <c r="CO31" s="102"/>
      <c r="CP31" s="102"/>
      <c r="CQ31" s="102"/>
      <c r="CR31" s="103">
        <f t="shared" si="10"/>
        <v>0</v>
      </c>
    </row>
    <row r="32" spans="1:96" ht="13" x14ac:dyDescent="0.3">
      <c r="A32" s="84">
        <v>445</v>
      </c>
      <c r="B32" s="85" t="s">
        <v>84</v>
      </c>
      <c r="C32" s="86">
        <v>1426</v>
      </c>
      <c r="D32" s="87" t="str">
        <f t="shared" si="4"/>
        <v/>
      </c>
      <c r="E32" s="87">
        <f t="shared" si="5"/>
        <v>1127.440000000001</v>
      </c>
      <c r="F32" s="87">
        <f t="shared" si="6"/>
        <v>0</v>
      </c>
      <c r="G32" s="88">
        <f t="shared" si="7"/>
        <v>1415.830000000002</v>
      </c>
      <c r="H32" s="89"/>
      <c r="I32" s="90">
        <f t="shared" si="8"/>
        <v>21136628</v>
      </c>
      <c r="J32" s="91">
        <f t="shared" si="11"/>
        <v>1336070</v>
      </c>
      <c r="K32" s="91">
        <f t="shared" si="11"/>
        <v>1540367</v>
      </c>
      <c r="L32" s="92">
        <f t="shared" si="9"/>
        <v>24013065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445</v>
      </c>
      <c r="AB32" s="94">
        <v>1415.830000000002</v>
      </c>
      <c r="AC32" s="94">
        <v>0</v>
      </c>
      <c r="AD32" s="94">
        <v>1127.440000000001</v>
      </c>
      <c r="AE32" s="94">
        <v>0.94</v>
      </c>
      <c r="AF32" s="95">
        <v>21122671</v>
      </c>
      <c r="AG32" s="95">
        <v>0</v>
      </c>
      <c r="AH32" s="95">
        <v>0</v>
      </c>
      <c r="AI32" s="95">
        <v>21122671</v>
      </c>
      <c r="AJ32" s="95">
        <v>1334956</v>
      </c>
      <c r="AK32" s="95">
        <v>1539344</v>
      </c>
      <c r="AL32" s="95">
        <v>23996971</v>
      </c>
      <c r="AM32" s="95">
        <v>13957</v>
      </c>
      <c r="AN32" s="95">
        <v>1114</v>
      </c>
      <c r="AO32" s="95">
        <v>1023</v>
      </c>
      <c r="AP32" s="95">
        <v>16094</v>
      </c>
      <c r="AQ32" s="96">
        <v>24013065</v>
      </c>
      <c r="AR32" s="136"/>
      <c r="AS32" s="135">
        <v>445</v>
      </c>
      <c r="AT32" s="136">
        <v>62.760000000000005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>
        <v>0.94</v>
      </c>
      <c r="BB32" s="139">
        <v>13957</v>
      </c>
      <c r="BC32" s="139">
        <v>1114</v>
      </c>
      <c r="BD32" s="139">
        <v>1023</v>
      </c>
      <c r="BE32" s="140">
        <v>16094</v>
      </c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445</v>
      </c>
      <c r="CB32" s="98">
        <v>0</v>
      </c>
      <c r="CC32" s="98">
        <v>0</v>
      </c>
      <c r="CD32" s="98">
        <v>0</v>
      </c>
      <c r="CE32" s="98">
        <v>0</v>
      </c>
      <c r="CF32" s="99">
        <f t="shared" si="1"/>
        <v>0</v>
      </c>
      <c r="CG32" s="98">
        <v>0</v>
      </c>
      <c r="CH32" s="98">
        <v>0</v>
      </c>
      <c r="CI32" s="98">
        <v>0</v>
      </c>
      <c r="CJ32" s="99">
        <f t="shared" si="2"/>
        <v>0</v>
      </c>
      <c r="CK32" s="100">
        <f t="shared" si="3"/>
        <v>0</v>
      </c>
      <c r="CM32" s="97">
        <v>445</v>
      </c>
      <c r="CN32" s="101"/>
      <c r="CO32" s="102"/>
      <c r="CP32" s="102"/>
      <c r="CQ32" s="102"/>
      <c r="CR32" s="103">
        <f t="shared" si="10"/>
        <v>0</v>
      </c>
    </row>
    <row r="33" spans="1:96" ht="13" x14ac:dyDescent="0.3">
      <c r="A33" s="84">
        <v>446</v>
      </c>
      <c r="B33" s="85" t="s">
        <v>85</v>
      </c>
      <c r="C33" s="86">
        <v>1661</v>
      </c>
      <c r="D33" s="87" t="str">
        <f t="shared" si="4"/>
        <v/>
      </c>
      <c r="E33" s="87">
        <f t="shared" si="5"/>
        <v>0</v>
      </c>
      <c r="F33" s="87">
        <f t="shared" si="6"/>
        <v>3.7067122780360737</v>
      </c>
      <c r="G33" s="88">
        <f t="shared" si="7"/>
        <v>1556.6700000000003</v>
      </c>
      <c r="H33" s="89"/>
      <c r="I33" s="90">
        <f t="shared" si="8"/>
        <v>25011144</v>
      </c>
      <c r="J33" s="91">
        <f t="shared" si="11"/>
        <v>0</v>
      </c>
      <c r="K33" s="91">
        <f t="shared" si="11"/>
        <v>1693662</v>
      </c>
      <c r="L33" s="92">
        <f t="shared" si="9"/>
        <v>26704806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446</v>
      </c>
      <c r="AB33" s="94">
        <v>1556.6700000000003</v>
      </c>
      <c r="AC33" s="94">
        <v>0</v>
      </c>
      <c r="AD33" s="94">
        <v>0</v>
      </c>
      <c r="AE33" s="94">
        <v>12.236712278036073</v>
      </c>
      <c r="AF33" s="95">
        <v>24882031</v>
      </c>
      <c r="AG33" s="95">
        <v>59203.608504792166</v>
      </c>
      <c r="AH33" s="95">
        <v>0</v>
      </c>
      <c r="AI33" s="95">
        <v>24822827.391495205</v>
      </c>
      <c r="AJ33" s="95">
        <v>0</v>
      </c>
      <c r="AK33" s="95">
        <v>1680347</v>
      </c>
      <c r="AL33" s="95">
        <v>26503174.391495205</v>
      </c>
      <c r="AM33" s="95">
        <v>188316.60850479215</v>
      </c>
      <c r="AN33" s="95">
        <v>0</v>
      </c>
      <c r="AO33" s="95">
        <v>13315</v>
      </c>
      <c r="AP33" s="95">
        <v>201631.60850479215</v>
      </c>
      <c r="AQ33" s="96">
        <v>26704806</v>
      </c>
      <c r="AR33" s="136"/>
      <c r="AS33" s="135">
        <v>446</v>
      </c>
      <c r="AT33" s="136">
        <v>65.759999999999991</v>
      </c>
      <c r="AU33" s="136">
        <v>3.7067122780360737</v>
      </c>
      <c r="AV33" s="134">
        <v>59203.608504792166</v>
      </c>
      <c r="AW33" s="134">
        <v>0</v>
      </c>
      <c r="AX33" s="134">
        <v>4032</v>
      </c>
      <c r="AY33" s="137">
        <v>63235.608504792166</v>
      </c>
      <c r="BA33" s="138">
        <v>8.5299999999999994</v>
      </c>
      <c r="BB33" s="139">
        <v>129113</v>
      </c>
      <c r="BC33" s="139">
        <v>0</v>
      </c>
      <c r="BD33" s="139">
        <v>9283</v>
      </c>
      <c r="BE33" s="140">
        <v>138396</v>
      </c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446</v>
      </c>
      <c r="CB33" s="98">
        <v>0</v>
      </c>
      <c r="CC33" s="98">
        <v>0</v>
      </c>
      <c r="CD33" s="98">
        <v>0</v>
      </c>
      <c r="CE33" s="98">
        <v>0</v>
      </c>
      <c r="CF33" s="99">
        <f t="shared" si="1"/>
        <v>0</v>
      </c>
      <c r="CG33" s="98">
        <v>0</v>
      </c>
      <c r="CH33" s="98">
        <v>0</v>
      </c>
      <c r="CI33" s="98">
        <v>0</v>
      </c>
      <c r="CJ33" s="99">
        <f t="shared" si="2"/>
        <v>0</v>
      </c>
      <c r="CK33" s="100">
        <f t="shared" si="3"/>
        <v>0</v>
      </c>
      <c r="CM33" s="97">
        <v>446</v>
      </c>
      <c r="CN33" s="101"/>
      <c r="CO33" s="102"/>
      <c r="CP33" s="102"/>
      <c r="CQ33" s="102"/>
      <c r="CR33" s="103">
        <f t="shared" si="10"/>
        <v>0</v>
      </c>
    </row>
    <row r="34" spans="1:96" ht="13" x14ac:dyDescent="0.3">
      <c r="A34" s="84">
        <v>447</v>
      </c>
      <c r="B34" s="85" t="s">
        <v>86</v>
      </c>
      <c r="C34" s="86">
        <v>867</v>
      </c>
      <c r="D34" s="87" t="str">
        <f t="shared" si="4"/>
        <v/>
      </c>
      <c r="E34" s="87">
        <f t="shared" si="5"/>
        <v>0</v>
      </c>
      <c r="F34" s="87">
        <f t="shared" si="6"/>
        <v>0</v>
      </c>
      <c r="G34" s="88">
        <f t="shared" si="7"/>
        <v>863.42</v>
      </c>
      <c r="H34" s="89"/>
      <c r="I34" s="90">
        <f t="shared" si="8"/>
        <v>13463412</v>
      </c>
      <c r="J34" s="91">
        <f t="shared" si="11"/>
        <v>0</v>
      </c>
      <c r="K34" s="91">
        <f t="shared" si="11"/>
        <v>939404</v>
      </c>
      <c r="L34" s="92">
        <f t="shared" si="9"/>
        <v>14402816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447</v>
      </c>
      <c r="AB34" s="94">
        <v>863.42</v>
      </c>
      <c r="AC34" s="94">
        <v>0</v>
      </c>
      <c r="AD34" s="94">
        <v>0</v>
      </c>
      <c r="AE34" s="94">
        <v>0</v>
      </c>
      <c r="AF34" s="95">
        <v>13463412</v>
      </c>
      <c r="AG34" s="95">
        <v>0</v>
      </c>
      <c r="AH34" s="95">
        <v>0</v>
      </c>
      <c r="AI34" s="95">
        <v>13463412</v>
      </c>
      <c r="AJ34" s="95">
        <v>0</v>
      </c>
      <c r="AK34" s="95">
        <v>939404</v>
      </c>
      <c r="AL34" s="95">
        <v>14402816</v>
      </c>
      <c r="AM34" s="95">
        <v>0</v>
      </c>
      <c r="AN34" s="95">
        <v>0</v>
      </c>
      <c r="AO34" s="95">
        <v>0</v>
      </c>
      <c r="AP34" s="95">
        <v>0</v>
      </c>
      <c r="AQ34" s="96">
        <v>14402816</v>
      </c>
      <c r="AR34" s="136"/>
      <c r="AS34" s="135">
        <v>447</v>
      </c>
      <c r="AT34" s="136">
        <v>86.51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>
        <v>0</v>
      </c>
      <c r="BB34" s="139">
        <v>0</v>
      </c>
      <c r="BC34" s="139">
        <v>0</v>
      </c>
      <c r="BD34" s="139">
        <v>0</v>
      </c>
      <c r="BE34" s="140">
        <v>0</v>
      </c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447</v>
      </c>
      <c r="CB34" s="98">
        <v>0</v>
      </c>
      <c r="CC34" s="98">
        <v>0</v>
      </c>
      <c r="CD34" s="98">
        <v>0</v>
      </c>
      <c r="CE34" s="98">
        <v>0</v>
      </c>
      <c r="CF34" s="99">
        <f t="shared" si="1"/>
        <v>0</v>
      </c>
      <c r="CG34" s="98">
        <v>0</v>
      </c>
      <c r="CH34" s="98">
        <v>0</v>
      </c>
      <c r="CI34" s="98">
        <v>0</v>
      </c>
      <c r="CJ34" s="99">
        <f t="shared" si="2"/>
        <v>0</v>
      </c>
      <c r="CK34" s="100">
        <f t="shared" si="3"/>
        <v>0</v>
      </c>
      <c r="CM34" s="97">
        <v>447</v>
      </c>
      <c r="CN34" s="101"/>
      <c r="CO34" s="102"/>
      <c r="CP34" s="102"/>
      <c r="CQ34" s="102"/>
      <c r="CR34" s="103">
        <f t="shared" si="10"/>
        <v>0</v>
      </c>
    </row>
    <row r="35" spans="1:96" ht="13" x14ac:dyDescent="0.3">
      <c r="A35" s="84">
        <v>449</v>
      </c>
      <c r="B35" s="85" t="s">
        <v>87</v>
      </c>
      <c r="C35" s="86">
        <v>700</v>
      </c>
      <c r="D35" s="87" t="str">
        <f t="shared" si="4"/>
        <v/>
      </c>
      <c r="E35" s="87">
        <f t="shared" si="5"/>
        <v>0</v>
      </c>
      <c r="F35" s="87">
        <f t="shared" si="6"/>
        <v>1.0590606508674496</v>
      </c>
      <c r="G35" s="88">
        <f t="shared" si="7"/>
        <v>697.08999999999969</v>
      </c>
      <c r="H35" s="89"/>
      <c r="I35" s="90">
        <f t="shared" si="8"/>
        <v>14413202</v>
      </c>
      <c r="J35" s="91">
        <f t="shared" si="11"/>
        <v>0</v>
      </c>
      <c r="K35" s="91">
        <f t="shared" si="11"/>
        <v>758428</v>
      </c>
      <c r="L35" s="92">
        <f t="shared" si="9"/>
        <v>15171630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449</v>
      </c>
      <c r="AB35" s="94">
        <v>697.08999999999969</v>
      </c>
      <c r="AC35" s="94">
        <v>0</v>
      </c>
      <c r="AD35" s="94">
        <v>0</v>
      </c>
      <c r="AE35" s="94">
        <v>21.199060650867452</v>
      </c>
      <c r="AF35" s="95">
        <v>14004913</v>
      </c>
      <c r="AG35" s="95">
        <v>18511.32111651215</v>
      </c>
      <c r="AH35" s="95">
        <v>0</v>
      </c>
      <c r="AI35" s="95">
        <v>13986401.678883489</v>
      </c>
      <c r="AJ35" s="95">
        <v>0</v>
      </c>
      <c r="AK35" s="95">
        <v>735365</v>
      </c>
      <c r="AL35" s="95">
        <v>14721766.678883489</v>
      </c>
      <c r="AM35" s="95">
        <v>426800.32111651218</v>
      </c>
      <c r="AN35" s="95">
        <v>0</v>
      </c>
      <c r="AO35" s="95">
        <v>23063</v>
      </c>
      <c r="AP35" s="95">
        <v>449863.32111651218</v>
      </c>
      <c r="AQ35" s="96">
        <v>15171630</v>
      </c>
      <c r="AR35" s="136"/>
      <c r="AS35" s="135">
        <v>449</v>
      </c>
      <c r="AT35" s="136">
        <v>163.37</v>
      </c>
      <c r="AU35" s="136">
        <v>1.0590606508674496</v>
      </c>
      <c r="AV35" s="134">
        <v>18511.32111651215</v>
      </c>
      <c r="AW35" s="134">
        <v>0</v>
      </c>
      <c r="AX35" s="134">
        <v>1152</v>
      </c>
      <c r="AY35" s="137">
        <v>19663.32111651215</v>
      </c>
      <c r="BA35" s="138">
        <v>20.14</v>
      </c>
      <c r="BB35" s="139">
        <v>408289</v>
      </c>
      <c r="BC35" s="139">
        <v>0</v>
      </c>
      <c r="BD35" s="139">
        <v>21911</v>
      </c>
      <c r="BE35" s="140">
        <v>430200</v>
      </c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449</v>
      </c>
      <c r="CB35" s="98">
        <v>0</v>
      </c>
      <c r="CC35" s="98">
        <v>0</v>
      </c>
      <c r="CD35" s="98">
        <v>0</v>
      </c>
      <c r="CE35" s="98">
        <v>0</v>
      </c>
      <c r="CF35" s="99">
        <f t="shared" si="1"/>
        <v>0</v>
      </c>
      <c r="CG35" s="98">
        <v>0</v>
      </c>
      <c r="CH35" s="98">
        <v>0</v>
      </c>
      <c r="CI35" s="98">
        <v>0</v>
      </c>
      <c r="CJ35" s="99">
        <f t="shared" si="2"/>
        <v>0</v>
      </c>
      <c r="CK35" s="100">
        <f t="shared" si="3"/>
        <v>0</v>
      </c>
      <c r="CM35" s="97">
        <v>449</v>
      </c>
      <c r="CN35" s="101"/>
      <c r="CO35" s="102"/>
      <c r="CP35" s="102"/>
      <c r="CQ35" s="102"/>
      <c r="CR35" s="103">
        <f t="shared" si="10"/>
        <v>0</v>
      </c>
    </row>
    <row r="36" spans="1:96" ht="13" x14ac:dyDescent="0.3">
      <c r="A36" s="84">
        <v>450</v>
      </c>
      <c r="B36" s="85" t="s">
        <v>88</v>
      </c>
      <c r="C36" s="86">
        <v>218</v>
      </c>
      <c r="D36" s="87" t="str">
        <f t="shared" si="4"/>
        <v/>
      </c>
      <c r="E36" s="87">
        <f t="shared" si="5"/>
        <v>0</v>
      </c>
      <c r="F36" s="87">
        <f t="shared" si="6"/>
        <v>0</v>
      </c>
      <c r="G36" s="88">
        <f t="shared" si="7"/>
        <v>217.76999999999995</v>
      </c>
      <c r="H36" s="89"/>
      <c r="I36" s="90">
        <f t="shared" si="8"/>
        <v>3158374</v>
      </c>
      <c r="J36" s="91">
        <f t="shared" si="11"/>
        <v>0</v>
      </c>
      <c r="K36" s="91">
        <f t="shared" si="11"/>
        <v>236933</v>
      </c>
      <c r="L36" s="92">
        <f t="shared" si="9"/>
        <v>3395307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450</v>
      </c>
      <c r="AB36" s="94">
        <v>217.76999999999995</v>
      </c>
      <c r="AC36" s="94">
        <v>0</v>
      </c>
      <c r="AD36" s="94">
        <v>0</v>
      </c>
      <c r="AE36" s="94">
        <v>5</v>
      </c>
      <c r="AF36" s="95">
        <v>3084979</v>
      </c>
      <c r="AG36" s="95">
        <v>0</v>
      </c>
      <c r="AH36" s="95">
        <v>0</v>
      </c>
      <c r="AI36" s="95">
        <v>3084979</v>
      </c>
      <c r="AJ36" s="95">
        <v>0</v>
      </c>
      <c r="AK36" s="95">
        <v>231493</v>
      </c>
      <c r="AL36" s="95">
        <v>3316472</v>
      </c>
      <c r="AM36" s="95">
        <v>73395</v>
      </c>
      <c r="AN36" s="95">
        <v>0</v>
      </c>
      <c r="AO36" s="95">
        <v>5440</v>
      </c>
      <c r="AP36" s="95">
        <v>78835</v>
      </c>
      <c r="AQ36" s="96">
        <v>3395307</v>
      </c>
      <c r="AR36" s="136"/>
      <c r="AS36" s="135">
        <v>450</v>
      </c>
      <c r="AT36" s="136">
        <v>73.37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>
        <v>5</v>
      </c>
      <c r="BB36" s="139">
        <v>73395</v>
      </c>
      <c r="BC36" s="139">
        <v>0</v>
      </c>
      <c r="BD36" s="139">
        <v>5440</v>
      </c>
      <c r="BE36" s="140">
        <v>78835</v>
      </c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450</v>
      </c>
      <c r="CB36" s="98">
        <v>0</v>
      </c>
      <c r="CC36" s="98">
        <v>0</v>
      </c>
      <c r="CD36" s="98">
        <v>0</v>
      </c>
      <c r="CE36" s="98">
        <v>0</v>
      </c>
      <c r="CF36" s="99">
        <f t="shared" si="1"/>
        <v>0</v>
      </c>
      <c r="CG36" s="98">
        <v>0</v>
      </c>
      <c r="CH36" s="98">
        <v>0</v>
      </c>
      <c r="CI36" s="98">
        <v>0</v>
      </c>
      <c r="CJ36" s="99">
        <f t="shared" si="2"/>
        <v>0</v>
      </c>
      <c r="CK36" s="100">
        <f t="shared" si="3"/>
        <v>0</v>
      </c>
      <c r="CM36" s="97">
        <v>450</v>
      </c>
      <c r="CN36" s="101"/>
      <c r="CO36" s="102"/>
      <c r="CP36" s="102"/>
      <c r="CQ36" s="102"/>
      <c r="CR36" s="103">
        <f t="shared" si="10"/>
        <v>0</v>
      </c>
    </row>
    <row r="37" spans="1:96" ht="13" x14ac:dyDescent="0.3">
      <c r="A37" s="84">
        <v>453</v>
      </c>
      <c r="B37" s="85" t="s">
        <v>89</v>
      </c>
      <c r="C37" s="86">
        <v>702</v>
      </c>
      <c r="D37" s="87" t="str">
        <f t="shared" si="4"/>
        <v/>
      </c>
      <c r="E37" s="87">
        <f t="shared" si="5"/>
        <v>428.34999999999991</v>
      </c>
      <c r="F37" s="87">
        <f t="shared" si="6"/>
        <v>0</v>
      </c>
      <c r="G37" s="88">
        <f t="shared" si="7"/>
        <v>685.78999999999951</v>
      </c>
      <c r="H37" s="89"/>
      <c r="I37" s="90">
        <f t="shared" si="8"/>
        <v>11012904</v>
      </c>
      <c r="J37" s="91">
        <f t="shared" si="11"/>
        <v>792900</v>
      </c>
      <c r="K37" s="91">
        <f t="shared" si="11"/>
        <v>746144</v>
      </c>
      <c r="L37" s="92">
        <f t="shared" si="9"/>
        <v>12551948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453</v>
      </c>
      <c r="AB37" s="94">
        <v>685.78999999999951</v>
      </c>
      <c r="AC37" s="94">
        <v>0</v>
      </c>
      <c r="AD37" s="94">
        <v>428.34999999999991</v>
      </c>
      <c r="AE37" s="94">
        <v>0</v>
      </c>
      <c r="AF37" s="95">
        <v>11012904</v>
      </c>
      <c r="AG37" s="95">
        <v>0</v>
      </c>
      <c r="AH37" s="95">
        <v>0</v>
      </c>
      <c r="AI37" s="95">
        <v>11012904</v>
      </c>
      <c r="AJ37" s="95">
        <v>792900</v>
      </c>
      <c r="AK37" s="95">
        <v>746144</v>
      </c>
      <c r="AL37" s="95">
        <v>12551948</v>
      </c>
      <c r="AM37" s="95">
        <v>0</v>
      </c>
      <c r="AN37" s="95">
        <v>0</v>
      </c>
      <c r="AO37" s="95">
        <v>0</v>
      </c>
      <c r="AP37" s="95">
        <v>0</v>
      </c>
      <c r="AQ37" s="96">
        <v>12551948</v>
      </c>
      <c r="AR37" s="136"/>
      <c r="AS37" s="135">
        <v>453</v>
      </c>
      <c r="AT37" s="136">
        <v>6</v>
      </c>
      <c r="AU37" s="136">
        <v>0</v>
      </c>
      <c r="AV37" s="134">
        <v>0</v>
      </c>
      <c r="AW37" s="134">
        <v>0</v>
      </c>
      <c r="AX37" s="134">
        <v>0</v>
      </c>
      <c r="AY37" s="137">
        <v>0</v>
      </c>
      <c r="BA37" s="138">
        <v>0</v>
      </c>
      <c r="BB37" s="139">
        <v>0</v>
      </c>
      <c r="BC37" s="139">
        <v>0</v>
      </c>
      <c r="BD37" s="139">
        <v>0</v>
      </c>
      <c r="BE37" s="140">
        <v>0</v>
      </c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453</v>
      </c>
      <c r="CB37" s="98">
        <v>0</v>
      </c>
      <c r="CC37" s="98">
        <v>0</v>
      </c>
      <c r="CD37" s="98">
        <v>0</v>
      </c>
      <c r="CE37" s="98">
        <v>0</v>
      </c>
      <c r="CF37" s="99">
        <f t="shared" si="1"/>
        <v>0</v>
      </c>
      <c r="CG37" s="98">
        <v>0</v>
      </c>
      <c r="CH37" s="98">
        <v>0</v>
      </c>
      <c r="CI37" s="98">
        <v>0</v>
      </c>
      <c r="CJ37" s="99">
        <f t="shared" si="2"/>
        <v>0</v>
      </c>
      <c r="CK37" s="100">
        <f t="shared" si="3"/>
        <v>0</v>
      </c>
      <c r="CM37" s="97">
        <v>453</v>
      </c>
      <c r="CN37" s="101"/>
      <c r="CO37" s="102"/>
      <c r="CP37" s="102"/>
      <c r="CQ37" s="102"/>
      <c r="CR37" s="103">
        <f t="shared" si="10"/>
        <v>0</v>
      </c>
    </row>
    <row r="38" spans="1:96" ht="13" x14ac:dyDescent="0.3">
      <c r="A38" s="84">
        <v>454</v>
      </c>
      <c r="B38" s="85" t="s">
        <v>90</v>
      </c>
      <c r="C38" s="86">
        <v>860</v>
      </c>
      <c r="D38" s="87" t="str">
        <f t="shared" si="4"/>
        <v/>
      </c>
      <c r="E38" s="87">
        <f t="shared" si="5"/>
        <v>244.62</v>
      </c>
      <c r="F38" s="87">
        <f t="shared" si="6"/>
        <v>0</v>
      </c>
      <c r="G38" s="88">
        <f t="shared" si="7"/>
        <v>856.82999999999993</v>
      </c>
      <c r="H38" s="89"/>
      <c r="I38" s="90">
        <f t="shared" si="8"/>
        <v>13901835</v>
      </c>
      <c r="J38" s="91">
        <f t="shared" si="11"/>
        <v>246087</v>
      </c>
      <c r="K38" s="91">
        <f t="shared" si="11"/>
        <v>932229</v>
      </c>
      <c r="L38" s="92">
        <f t="shared" si="9"/>
        <v>15080151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454</v>
      </c>
      <c r="AB38" s="94">
        <v>856.82999999999993</v>
      </c>
      <c r="AC38" s="94">
        <v>0</v>
      </c>
      <c r="AD38" s="94">
        <v>244.62</v>
      </c>
      <c r="AE38" s="94">
        <v>1</v>
      </c>
      <c r="AF38" s="95">
        <v>13885582</v>
      </c>
      <c r="AG38" s="95">
        <v>0</v>
      </c>
      <c r="AH38" s="95">
        <v>0</v>
      </c>
      <c r="AI38" s="95">
        <v>13885582</v>
      </c>
      <c r="AJ38" s="95">
        <v>246087</v>
      </c>
      <c r="AK38" s="95">
        <v>931141</v>
      </c>
      <c r="AL38" s="95">
        <v>15062810</v>
      </c>
      <c r="AM38" s="95">
        <v>16253</v>
      </c>
      <c r="AN38" s="95">
        <v>0</v>
      </c>
      <c r="AO38" s="95">
        <v>1088</v>
      </c>
      <c r="AP38" s="95">
        <v>17341</v>
      </c>
      <c r="AQ38" s="96">
        <v>15080151</v>
      </c>
      <c r="AR38" s="136"/>
      <c r="AS38" s="135">
        <v>454</v>
      </c>
      <c r="AT38" s="136">
        <v>183.67000000000002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>
        <v>1</v>
      </c>
      <c r="BB38" s="139">
        <v>16253</v>
      </c>
      <c r="BC38" s="139">
        <v>0</v>
      </c>
      <c r="BD38" s="139">
        <v>1088</v>
      </c>
      <c r="BE38" s="140">
        <v>17341</v>
      </c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454</v>
      </c>
      <c r="CB38" s="98">
        <v>0</v>
      </c>
      <c r="CC38" s="98">
        <v>0</v>
      </c>
      <c r="CD38" s="98">
        <v>0</v>
      </c>
      <c r="CE38" s="98">
        <v>0</v>
      </c>
      <c r="CF38" s="99">
        <f t="shared" si="1"/>
        <v>0</v>
      </c>
      <c r="CG38" s="98">
        <v>0</v>
      </c>
      <c r="CH38" s="98">
        <v>0</v>
      </c>
      <c r="CI38" s="98">
        <v>0</v>
      </c>
      <c r="CJ38" s="99">
        <f t="shared" si="2"/>
        <v>0</v>
      </c>
      <c r="CK38" s="100">
        <f t="shared" si="3"/>
        <v>0</v>
      </c>
      <c r="CM38" s="97">
        <v>454</v>
      </c>
      <c r="CN38" s="101"/>
      <c r="CO38" s="102"/>
      <c r="CP38" s="102"/>
      <c r="CQ38" s="102"/>
      <c r="CR38" s="103">
        <f t="shared" si="10"/>
        <v>0</v>
      </c>
    </row>
    <row r="39" spans="1:96" ht="13" x14ac:dyDescent="0.3">
      <c r="A39" s="84">
        <v>455</v>
      </c>
      <c r="B39" s="85" t="s">
        <v>91</v>
      </c>
      <c r="C39" s="86">
        <v>306</v>
      </c>
      <c r="D39" s="87" t="str">
        <f t="shared" si="4"/>
        <v/>
      </c>
      <c r="E39" s="87">
        <f t="shared" si="5"/>
        <v>0</v>
      </c>
      <c r="F39" s="87">
        <f t="shared" si="6"/>
        <v>0</v>
      </c>
      <c r="G39" s="88">
        <f t="shared" si="7"/>
        <v>304.93999999999994</v>
      </c>
      <c r="H39" s="89"/>
      <c r="I39" s="90">
        <f t="shared" si="8"/>
        <v>4253688</v>
      </c>
      <c r="J39" s="91">
        <f t="shared" si="11"/>
        <v>0</v>
      </c>
      <c r="K39" s="91">
        <f t="shared" si="11"/>
        <v>332429</v>
      </c>
      <c r="L39" s="92">
        <f t="shared" si="9"/>
        <v>4586117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455</v>
      </c>
      <c r="AB39" s="94">
        <v>304.93999999999994</v>
      </c>
      <c r="AC39" s="94">
        <v>0</v>
      </c>
      <c r="AD39" s="94">
        <v>0</v>
      </c>
      <c r="AE39" s="94">
        <v>0</v>
      </c>
      <c r="AF39" s="95">
        <v>4245018</v>
      </c>
      <c r="AG39" s="95">
        <v>0</v>
      </c>
      <c r="AH39" s="95">
        <v>0</v>
      </c>
      <c r="AI39" s="95">
        <v>4245018</v>
      </c>
      <c r="AJ39" s="95">
        <v>0</v>
      </c>
      <c r="AK39" s="95">
        <v>331773</v>
      </c>
      <c r="AL39" s="95">
        <v>4576791</v>
      </c>
      <c r="AM39" s="95">
        <v>0</v>
      </c>
      <c r="AN39" s="95">
        <v>0</v>
      </c>
      <c r="AO39" s="95">
        <v>0</v>
      </c>
      <c r="AP39" s="95">
        <v>0</v>
      </c>
      <c r="AQ39" s="96">
        <v>4576791</v>
      </c>
      <c r="AR39" s="136"/>
      <c r="AS39" s="135">
        <v>455</v>
      </c>
      <c r="AT39" s="136">
        <v>10.370000000000001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>
        <v>0</v>
      </c>
      <c r="BB39" s="139">
        <v>0</v>
      </c>
      <c r="BC39" s="139">
        <v>0</v>
      </c>
      <c r="BD39" s="139">
        <v>0</v>
      </c>
      <c r="BE39" s="140">
        <v>0</v>
      </c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455</v>
      </c>
      <c r="CB39" s="98">
        <v>0.70000000000004547</v>
      </c>
      <c r="CC39" s="98">
        <v>8670</v>
      </c>
      <c r="CD39" s="98">
        <v>0</v>
      </c>
      <c r="CE39" s="98">
        <v>656</v>
      </c>
      <c r="CF39" s="99">
        <f t="shared" si="1"/>
        <v>9326</v>
      </c>
      <c r="CG39" s="98">
        <v>0</v>
      </c>
      <c r="CH39" s="98">
        <v>0</v>
      </c>
      <c r="CI39" s="98">
        <v>0</v>
      </c>
      <c r="CJ39" s="99">
        <f t="shared" si="2"/>
        <v>0</v>
      </c>
      <c r="CK39" s="100">
        <f t="shared" si="3"/>
        <v>9326</v>
      </c>
      <c r="CM39" s="97">
        <v>455</v>
      </c>
      <c r="CN39" s="101"/>
      <c r="CO39" s="102"/>
      <c r="CP39" s="102"/>
      <c r="CQ39" s="102"/>
      <c r="CR39" s="103">
        <f t="shared" si="10"/>
        <v>0</v>
      </c>
    </row>
    <row r="40" spans="1:96" ht="13" x14ac:dyDescent="0.3">
      <c r="A40" s="84">
        <v>456</v>
      </c>
      <c r="B40" s="85" t="s">
        <v>92</v>
      </c>
      <c r="C40" s="86">
        <v>815</v>
      </c>
      <c r="D40" s="87" t="str">
        <f t="shared" si="4"/>
        <v/>
      </c>
      <c r="E40" s="87">
        <f t="shared" si="5"/>
        <v>0</v>
      </c>
      <c r="F40" s="87">
        <f t="shared" si="6"/>
        <v>0</v>
      </c>
      <c r="G40" s="88">
        <f t="shared" si="7"/>
        <v>811.92000000000019</v>
      </c>
      <c r="H40" s="89"/>
      <c r="I40" s="90">
        <f t="shared" si="8"/>
        <v>13171197</v>
      </c>
      <c r="J40" s="91">
        <f t="shared" si="11"/>
        <v>0</v>
      </c>
      <c r="K40" s="91">
        <f t="shared" si="11"/>
        <v>883372</v>
      </c>
      <c r="L40" s="92">
        <f t="shared" si="9"/>
        <v>14054569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456</v>
      </c>
      <c r="AB40" s="94">
        <v>811.92000000000019</v>
      </c>
      <c r="AC40" s="94">
        <v>0</v>
      </c>
      <c r="AD40" s="94">
        <v>0</v>
      </c>
      <c r="AE40" s="94">
        <v>4.99</v>
      </c>
      <c r="AF40" s="95">
        <v>13087669</v>
      </c>
      <c r="AG40" s="95">
        <v>0</v>
      </c>
      <c r="AH40" s="95">
        <v>0</v>
      </c>
      <c r="AI40" s="95">
        <v>13087669</v>
      </c>
      <c r="AJ40" s="95">
        <v>0</v>
      </c>
      <c r="AK40" s="95">
        <v>877943</v>
      </c>
      <c r="AL40" s="95">
        <v>13965612</v>
      </c>
      <c r="AM40" s="95">
        <v>83528</v>
      </c>
      <c r="AN40" s="95">
        <v>0</v>
      </c>
      <c r="AO40" s="95">
        <v>5429</v>
      </c>
      <c r="AP40" s="95">
        <v>88957</v>
      </c>
      <c r="AQ40" s="96">
        <v>14054569</v>
      </c>
      <c r="AR40" s="136"/>
      <c r="AS40" s="135">
        <v>456</v>
      </c>
      <c r="AT40" s="136">
        <v>227.03999999999996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>
        <v>4.99</v>
      </c>
      <c r="BB40" s="139">
        <v>83528</v>
      </c>
      <c r="BC40" s="139">
        <v>0</v>
      </c>
      <c r="BD40" s="139">
        <v>5429</v>
      </c>
      <c r="BE40" s="140">
        <v>88957</v>
      </c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456</v>
      </c>
      <c r="CB40" s="98">
        <v>0</v>
      </c>
      <c r="CC40" s="98">
        <v>0</v>
      </c>
      <c r="CD40" s="98">
        <v>0</v>
      </c>
      <c r="CE40" s="98">
        <v>0</v>
      </c>
      <c r="CF40" s="99">
        <f t="shared" si="1"/>
        <v>0</v>
      </c>
      <c r="CG40" s="98">
        <v>0</v>
      </c>
      <c r="CH40" s="98">
        <v>0</v>
      </c>
      <c r="CI40" s="98">
        <v>0</v>
      </c>
      <c r="CJ40" s="99">
        <f t="shared" si="2"/>
        <v>0</v>
      </c>
      <c r="CK40" s="100">
        <f t="shared" si="3"/>
        <v>0</v>
      </c>
      <c r="CM40" s="97">
        <v>456</v>
      </c>
      <c r="CN40" s="101"/>
      <c r="CO40" s="102"/>
      <c r="CP40" s="102"/>
      <c r="CQ40" s="102"/>
      <c r="CR40" s="103">
        <f t="shared" si="10"/>
        <v>0</v>
      </c>
    </row>
    <row r="41" spans="1:96" ht="13" x14ac:dyDescent="0.3">
      <c r="A41" s="84">
        <v>458</v>
      </c>
      <c r="B41" s="85" t="s">
        <v>93</v>
      </c>
      <c r="C41" s="86">
        <v>120</v>
      </c>
      <c r="D41" s="87" t="str">
        <f t="shared" si="4"/>
        <v/>
      </c>
      <c r="E41" s="87">
        <f t="shared" si="5"/>
        <v>0</v>
      </c>
      <c r="F41" s="87">
        <f t="shared" si="6"/>
        <v>0</v>
      </c>
      <c r="G41" s="88">
        <f t="shared" si="7"/>
        <v>96.59</v>
      </c>
      <c r="H41" s="89"/>
      <c r="I41" s="90">
        <f t="shared" si="8"/>
        <v>1656530</v>
      </c>
      <c r="J41" s="91">
        <f t="shared" si="11"/>
        <v>0</v>
      </c>
      <c r="K41" s="91">
        <f t="shared" si="11"/>
        <v>105097</v>
      </c>
      <c r="L41" s="92">
        <f t="shared" si="9"/>
        <v>1761627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458</v>
      </c>
      <c r="AB41" s="94">
        <v>96.59</v>
      </c>
      <c r="AC41" s="94">
        <v>0</v>
      </c>
      <c r="AD41" s="94">
        <v>0</v>
      </c>
      <c r="AE41" s="94">
        <v>0</v>
      </c>
      <c r="AF41" s="95">
        <v>1656530</v>
      </c>
      <c r="AG41" s="95">
        <v>0</v>
      </c>
      <c r="AH41" s="95">
        <v>0</v>
      </c>
      <c r="AI41" s="95">
        <v>1656530</v>
      </c>
      <c r="AJ41" s="95">
        <v>0</v>
      </c>
      <c r="AK41" s="95">
        <v>105097</v>
      </c>
      <c r="AL41" s="95">
        <v>1761627</v>
      </c>
      <c r="AM41" s="95">
        <v>0</v>
      </c>
      <c r="AN41" s="95">
        <v>0</v>
      </c>
      <c r="AO41" s="95">
        <v>0</v>
      </c>
      <c r="AP41" s="95">
        <v>0</v>
      </c>
      <c r="AQ41" s="96">
        <v>1761627</v>
      </c>
      <c r="AR41" s="136"/>
      <c r="AS41" s="135">
        <v>458</v>
      </c>
      <c r="AT41" s="136">
        <v>0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>
        <v>0</v>
      </c>
      <c r="BB41" s="139">
        <v>0</v>
      </c>
      <c r="BC41" s="139">
        <v>0</v>
      </c>
      <c r="BD41" s="139">
        <v>0</v>
      </c>
      <c r="BE41" s="140">
        <v>0</v>
      </c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458</v>
      </c>
      <c r="CB41" s="98">
        <v>0</v>
      </c>
      <c r="CC41" s="98">
        <v>0</v>
      </c>
      <c r="CD41" s="98">
        <v>0</v>
      </c>
      <c r="CE41" s="98">
        <v>0</v>
      </c>
      <c r="CF41" s="99">
        <f t="shared" si="1"/>
        <v>0</v>
      </c>
      <c r="CG41" s="98">
        <v>0</v>
      </c>
      <c r="CH41" s="98">
        <v>0</v>
      </c>
      <c r="CI41" s="98">
        <v>0</v>
      </c>
      <c r="CJ41" s="99">
        <f t="shared" si="2"/>
        <v>0</v>
      </c>
      <c r="CK41" s="100">
        <f t="shared" si="3"/>
        <v>0</v>
      </c>
      <c r="CM41" s="97">
        <v>458</v>
      </c>
      <c r="CN41" s="101"/>
      <c r="CO41" s="102"/>
      <c r="CP41" s="102"/>
      <c r="CQ41" s="102"/>
      <c r="CR41" s="103">
        <f t="shared" si="10"/>
        <v>0</v>
      </c>
    </row>
    <row r="42" spans="1:96" ht="13" x14ac:dyDescent="0.3">
      <c r="A42" s="84">
        <v>463</v>
      </c>
      <c r="B42" s="85" t="s">
        <v>94</v>
      </c>
      <c r="C42" s="86">
        <v>588</v>
      </c>
      <c r="D42" s="87" t="str">
        <f t="shared" si="4"/>
        <v/>
      </c>
      <c r="E42" s="87">
        <f t="shared" si="5"/>
        <v>0</v>
      </c>
      <c r="F42" s="87">
        <f t="shared" si="6"/>
        <v>2.1181213017348992</v>
      </c>
      <c r="G42" s="88">
        <f t="shared" si="7"/>
        <v>579.50999999999976</v>
      </c>
      <c r="H42" s="89"/>
      <c r="I42" s="90">
        <f t="shared" si="8"/>
        <v>13591422</v>
      </c>
      <c r="J42" s="91">
        <f t="shared" si="11"/>
        <v>6061</v>
      </c>
      <c r="K42" s="91">
        <f t="shared" si="11"/>
        <v>630508</v>
      </c>
      <c r="L42" s="92">
        <f t="shared" si="9"/>
        <v>14227991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463</v>
      </c>
      <c r="AB42" s="94">
        <v>579.50999999999976</v>
      </c>
      <c r="AC42" s="94">
        <v>0</v>
      </c>
      <c r="AD42" s="94">
        <v>0</v>
      </c>
      <c r="AE42" s="94">
        <v>4.0481213017348994</v>
      </c>
      <c r="AF42" s="95">
        <v>13545612</v>
      </c>
      <c r="AG42" s="95">
        <v>37662.314866148241</v>
      </c>
      <c r="AH42" s="95">
        <v>0</v>
      </c>
      <c r="AI42" s="95">
        <v>13507949.685133852</v>
      </c>
      <c r="AJ42" s="95">
        <v>0</v>
      </c>
      <c r="AK42" s="95">
        <v>626104</v>
      </c>
      <c r="AL42" s="95">
        <v>14134053.685133852</v>
      </c>
      <c r="AM42" s="95">
        <v>83472.314866148241</v>
      </c>
      <c r="AN42" s="95">
        <v>0</v>
      </c>
      <c r="AO42" s="95">
        <v>4404</v>
      </c>
      <c r="AP42" s="95">
        <v>87876.314866148241</v>
      </c>
      <c r="AQ42" s="96">
        <v>14221930</v>
      </c>
      <c r="AR42" s="136"/>
      <c r="AS42" s="135">
        <v>463</v>
      </c>
      <c r="AT42" s="136">
        <v>125.96000000000002</v>
      </c>
      <c r="AU42" s="136">
        <v>2.1181213017348992</v>
      </c>
      <c r="AV42" s="134">
        <v>37662.314866148241</v>
      </c>
      <c r="AW42" s="134">
        <v>0</v>
      </c>
      <c r="AX42" s="134">
        <v>2304</v>
      </c>
      <c r="AY42" s="137">
        <v>39966.314866148241</v>
      </c>
      <c r="BA42" s="138">
        <v>1.9300000000000002</v>
      </c>
      <c r="BB42" s="139">
        <v>45810</v>
      </c>
      <c r="BC42" s="139">
        <v>0</v>
      </c>
      <c r="BD42" s="139">
        <v>2100</v>
      </c>
      <c r="BE42" s="140">
        <v>47910</v>
      </c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463</v>
      </c>
      <c r="CB42" s="98">
        <v>0</v>
      </c>
      <c r="CC42" s="98">
        <v>0</v>
      </c>
      <c r="CD42" s="98">
        <v>6061</v>
      </c>
      <c r="CE42" s="98">
        <v>0</v>
      </c>
      <c r="CF42" s="99">
        <f t="shared" si="1"/>
        <v>6061</v>
      </c>
      <c r="CG42" s="98">
        <v>0</v>
      </c>
      <c r="CH42" s="98">
        <v>0</v>
      </c>
      <c r="CI42" s="98">
        <v>0</v>
      </c>
      <c r="CJ42" s="99">
        <f t="shared" si="2"/>
        <v>0</v>
      </c>
      <c r="CK42" s="100">
        <f t="shared" si="3"/>
        <v>6061</v>
      </c>
      <c r="CM42" s="97">
        <v>463</v>
      </c>
      <c r="CN42" s="101"/>
      <c r="CO42" s="102"/>
      <c r="CP42" s="102"/>
      <c r="CQ42" s="102"/>
      <c r="CR42" s="103">
        <f t="shared" si="10"/>
        <v>0</v>
      </c>
    </row>
    <row r="43" spans="1:96" ht="13" x14ac:dyDescent="0.3">
      <c r="A43" s="84">
        <v>464</v>
      </c>
      <c r="B43" s="85" t="s">
        <v>95</v>
      </c>
      <c r="C43" s="86">
        <v>230</v>
      </c>
      <c r="D43" s="87" t="str">
        <f t="shared" si="4"/>
        <v/>
      </c>
      <c r="E43" s="87">
        <f t="shared" si="5"/>
        <v>0</v>
      </c>
      <c r="F43" s="87">
        <f t="shared" si="6"/>
        <v>0.458807502724498</v>
      </c>
      <c r="G43" s="88">
        <f t="shared" si="7"/>
        <v>221.37</v>
      </c>
      <c r="H43" s="89"/>
      <c r="I43" s="90">
        <f t="shared" si="8"/>
        <v>3659164</v>
      </c>
      <c r="J43" s="91">
        <f t="shared" si="11"/>
        <v>0</v>
      </c>
      <c r="K43" s="91">
        <f t="shared" si="11"/>
        <v>240850</v>
      </c>
      <c r="L43" s="92">
        <f t="shared" si="9"/>
        <v>3900014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464</v>
      </c>
      <c r="AB43" s="94">
        <v>221.37</v>
      </c>
      <c r="AC43" s="94">
        <v>0</v>
      </c>
      <c r="AD43" s="94">
        <v>0</v>
      </c>
      <c r="AE43" s="94">
        <v>1.458807502724498</v>
      </c>
      <c r="AF43" s="95">
        <v>3645090</v>
      </c>
      <c r="AG43" s="95">
        <v>7794.2218562837716</v>
      </c>
      <c r="AH43" s="95">
        <v>0</v>
      </c>
      <c r="AI43" s="95">
        <v>3637295.778143716</v>
      </c>
      <c r="AJ43" s="95">
        <v>0</v>
      </c>
      <c r="AK43" s="95">
        <v>239263</v>
      </c>
      <c r="AL43" s="95">
        <v>3876558.778143716</v>
      </c>
      <c r="AM43" s="95">
        <v>21868.221856283773</v>
      </c>
      <c r="AN43" s="95">
        <v>0</v>
      </c>
      <c r="AO43" s="95">
        <v>1587</v>
      </c>
      <c r="AP43" s="95">
        <v>23455.221856283773</v>
      </c>
      <c r="AQ43" s="96">
        <v>3900014</v>
      </c>
      <c r="AR43" s="136"/>
      <c r="AS43" s="135">
        <v>464</v>
      </c>
      <c r="AT43" s="136">
        <v>27.58</v>
      </c>
      <c r="AU43" s="136">
        <v>0.458807502724498</v>
      </c>
      <c r="AV43" s="134">
        <v>7794.2218562837716</v>
      </c>
      <c r="AW43" s="134">
        <v>0</v>
      </c>
      <c r="AX43" s="134">
        <v>499</v>
      </c>
      <c r="AY43" s="137">
        <v>8293.2218562837716</v>
      </c>
      <c r="BA43" s="138">
        <v>1</v>
      </c>
      <c r="BB43" s="139">
        <v>14074</v>
      </c>
      <c r="BC43" s="139">
        <v>0</v>
      </c>
      <c r="BD43" s="139">
        <v>1088</v>
      </c>
      <c r="BE43" s="140">
        <v>15162</v>
      </c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464</v>
      </c>
      <c r="CB43" s="98">
        <v>0</v>
      </c>
      <c r="CC43" s="98">
        <v>0</v>
      </c>
      <c r="CD43" s="98">
        <v>0</v>
      </c>
      <c r="CE43" s="98">
        <v>0</v>
      </c>
      <c r="CF43" s="99">
        <f t="shared" si="1"/>
        <v>0</v>
      </c>
      <c r="CG43" s="98">
        <v>0</v>
      </c>
      <c r="CH43" s="98">
        <v>0</v>
      </c>
      <c r="CI43" s="98">
        <v>0</v>
      </c>
      <c r="CJ43" s="99">
        <f t="shared" si="2"/>
        <v>0</v>
      </c>
      <c r="CK43" s="100">
        <f t="shared" si="3"/>
        <v>0</v>
      </c>
      <c r="CM43" s="97">
        <v>464</v>
      </c>
      <c r="CN43" s="101"/>
      <c r="CO43" s="102"/>
      <c r="CP43" s="102"/>
      <c r="CQ43" s="102"/>
      <c r="CR43" s="103">
        <f t="shared" si="10"/>
        <v>0</v>
      </c>
    </row>
    <row r="44" spans="1:96" ht="13" x14ac:dyDescent="0.3">
      <c r="A44" s="84">
        <v>466</v>
      </c>
      <c r="B44" s="85" t="s">
        <v>96</v>
      </c>
      <c r="C44" s="86">
        <v>180</v>
      </c>
      <c r="D44" s="87">
        <f t="shared" si="4"/>
        <v>0.21999999999999906</v>
      </c>
      <c r="E44" s="87">
        <f t="shared" si="5"/>
        <v>0</v>
      </c>
      <c r="F44" s="87">
        <f t="shared" si="6"/>
        <v>14.586932183456899</v>
      </c>
      <c r="G44" s="88">
        <f t="shared" si="7"/>
        <v>180.22</v>
      </c>
      <c r="H44" s="89"/>
      <c r="I44" s="90">
        <f t="shared" si="8"/>
        <v>5344141</v>
      </c>
      <c r="J44" s="91">
        <f t="shared" si="11"/>
        <v>0</v>
      </c>
      <c r="K44" s="91">
        <f t="shared" si="11"/>
        <v>195895</v>
      </c>
      <c r="L44" s="92">
        <f t="shared" si="9"/>
        <v>5540036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466</v>
      </c>
      <c r="AB44" s="94">
        <v>180.22</v>
      </c>
      <c r="AC44" s="94">
        <v>0.21999999999999906</v>
      </c>
      <c r="AD44" s="94">
        <v>0</v>
      </c>
      <c r="AE44" s="94">
        <v>15.915308612266131</v>
      </c>
      <c r="AF44" s="95">
        <v>5300310</v>
      </c>
      <c r="AG44" s="95">
        <v>492077.24124800012</v>
      </c>
      <c r="AH44" s="95">
        <v>0</v>
      </c>
      <c r="AI44" s="95">
        <v>4808232.7587519996</v>
      </c>
      <c r="AJ44" s="95">
        <v>0</v>
      </c>
      <c r="AK44" s="95">
        <v>178580</v>
      </c>
      <c r="AL44" s="95">
        <v>4986812.7587519996</v>
      </c>
      <c r="AM44" s="95">
        <v>535908.24124800018</v>
      </c>
      <c r="AN44" s="95">
        <v>0</v>
      </c>
      <c r="AO44" s="95">
        <v>17315</v>
      </c>
      <c r="AP44" s="95">
        <v>553223.24124800006</v>
      </c>
      <c r="AQ44" s="96">
        <v>5540036</v>
      </c>
      <c r="AR44" s="136"/>
      <c r="AS44" s="135">
        <v>466</v>
      </c>
      <c r="AT44" s="136">
        <v>28.65</v>
      </c>
      <c r="AU44" s="136">
        <v>14.586932183456899</v>
      </c>
      <c r="AV44" s="134">
        <v>492077.24124800012</v>
      </c>
      <c r="AW44" s="134">
        <v>0</v>
      </c>
      <c r="AX44" s="134">
        <v>15870</v>
      </c>
      <c r="AY44" s="137">
        <v>507947.24124800006</v>
      </c>
      <c r="BA44" s="138">
        <v>1.328376428809233</v>
      </c>
      <c r="BB44" s="139">
        <v>43831</v>
      </c>
      <c r="BC44" s="139">
        <v>0</v>
      </c>
      <c r="BD44" s="139">
        <v>1445</v>
      </c>
      <c r="BE44" s="140">
        <v>45276</v>
      </c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466</v>
      </c>
      <c r="CB44" s="98">
        <v>0</v>
      </c>
      <c r="CC44" s="98">
        <v>0</v>
      </c>
      <c r="CD44" s="98">
        <v>0</v>
      </c>
      <c r="CE44" s="98">
        <v>0</v>
      </c>
      <c r="CF44" s="99">
        <f t="shared" si="1"/>
        <v>0</v>
      </c>
      <c r="CG44" s="98">
        <v>0</v>
      </c>
      <c r="CH44" s="98">
        <v>0</v>
      </c>
      <c r="CI44" s="98">
        <v>0</v>
      </c>
      <c r="CJ44" s="99">
        <f t="shared" si="2"/>
        <v>0</v>
      </c>
      <c r="CK44" s="100">
        <f t="shared" si="3"/>
        <v>0</v>
      </c>
      <c r="CM44" s="97">
        <v>466</v>
      </c>
      <c r="CN44" s="101"/>
      <c r="CO44" s="102"/>
      <c r="CP44" s="102"/>
      <c r="CQ44" s="102"/>
      <c r="CR44" s="103">
        <f t="shared" si="10"/>
        <v>0</v>
      </c>
    </row>
    <row r="45" spans="1:96" ht="13" x14ac:dyDescent="0.3">
      <c r="A45" s="84">
        <v>469</v>
      </c>
      <c r="B45" s="85" t="s">
        <v>97</v>
      </c>
      <c r="C45" s="86">
        <v>1240</v>
      </c>
      <c r="D45" s="87" t="str">
        <f t="shared" si="4"/>
        <v/>
      </c>
      <c r="E45" s="87">
        <f t="shared" si="5"/>
        <v>0</v>
      </c>
      <c r="F45" s="87">
        <f t="shared" si="6"/>
        <v>1.5885909763011745</v>
      </c>
      <c r="G45" s="88">
        <f t="shared" si="7"/>
        <v>1172.1899999999996</v>
      </c>
      <c r="H45" s="89"/>
      <c r="I45" s="90">
        <f t="shared" si="8"/>
        <v>28021906</v>
      </c>
      <c r="J45" s="91">
        <f t="shared" si="11"/>
        <v>0</v>
      </c>
      <c r="K45" s="91">
        <f t="shared" si="11"/>
        <v>1275340</v>
      </c>
      <c r="L45" s="92">
        <f t="shared" si="9"/>
        <v>29297246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469</v>
      </c>
      <c r="AB45" s="94">
        <v>1172.1899999999996</v>
      </c>
      <c r="AC45" s="94">
        <v>0</v>
      </c>
      <c r="AD45" s="94">
        <v>0</v>
      </c>
      <c r="AE45" s="94">
        <v>4.588590976301175</v>
      </c>
      <c r="AF45" s="95">
        <v>27955248</v>
      </c>
      <c r="AG45" s="95">
        <v>28627.997983923466</v>
      </c>
      <c r="AH45" s="95">
        <v>0</v>
      </c>
      <c r="AI45" s="95">
        <v>27926620.002016075</v>
      </c>
      <c r="AJ45" s="95">
        <v>0</v>
      </c>
      <c r="AK45" s="95">
        <v>1270348</v>
      </c>
      <c r="AL45" s="95">
        <v>29196968.002016075</v>
      </c>
      <c r="AM45" s="95">
        <v>100846.99798392347</v>
      </c>
      <c r="AN45" s="95">
        <v>0</v>
      </c>
      <c r="AO45" s="95">
        <v>4992</v>
      </c>
      <c r="AP45" s="95">
        <v>105838.99798392347</v>
      </c>
      <c r="AQ45" s="96">
        <v>29302807</v>
      </c>
      <c r="AR45" s="136"/>
      <c r="AS45" s="135">
        <v>469</v>
      </c>
      <c r="AT45" s="136">
        <v>286.98999999999995</v>
      </c>
      <c r="AU45" s="136">
        <v>1.5885909763011745</v>
      </c>
      <c r="AV45" s="134">
        <v>28627.997983923466</v>
      </c>
      <c r="AW45" s="134">
        <v>0</v>
      </c>
      <c r="AX45" s="134">
        <v>1728</v>
      </c>
      <c r="AY45" s="137">
        <v>30355.997983923466</v>
      </c>
      <c r="BA45" s="138">
        <v>3</v>
      </c>
      <c r="BB45" s="139">
        <v>72219</v>
      </c>
      <c r="BC45" s="139">
        <v>0</v>
      </c>
      <c r="BD45" s="139">
        <v>3264</v>
      </c>
      <c r="BE45" s="140">
        <v>75483</v>
      </c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469</v>
      </c>
      <c r="CB45" s="98">
        <v>0</v>
      </c>
      <c r="CC45" s="98">
        <v>-5561</v>
      </c>
      <c r="CD45" s="98">
        <v>0</v>
      </c>
      <c r="CE45" s="98">
        <v>0</v>
      </c>
      <c r="CF45" s="99">
        <f t="shared" si="1"/>
        <v>-5561</v>
      </c>
      <c r="CG45" s="98">
        <v>0</v>
      </c>
      <c r="CH45" s="98">
        <v>0</v>
      </c>
      <c r="CI45" s="98">
        <v>0</v>
      </c>
      <c r="CJ45" s="99">
        <f t="shared" si="2"/>
        <v>0</v>
      </c>
      <c r="CK45" s="100">
        <f t="shared" si="3"/>
        <v>-5561</v>
      </c>
      <c r="CM45" s="97">
        <v>469</v>
      </c>
      <c r="CN45" s="101"/>
      <c r="CO45" s="102"/>
      <c r="CP45" s="102"/>
      <c r="CQ45" s="102"/>
      <c r="CR45" s="103">
        <f t="shared" si="10"/>
        <v>0</v>
      </c>
    </row>
    <row r="46" spans="1:96" ht="13" x14ac:dyDescent="0.3">
      <c r="A46" s="84">
        <v>470</v>
      </c>
      <c r="B46" s="85" t="s">
        <v>98</v>
      </c>
      <c r="C46" s="86">
        <v>1678</v>
      </c>
      <c r="D46" s="87" t="str">
        <f t="shared" si="4"/>
        <v/>
      </c>
      <c r="E46" s="87">
        <f t="shared" si="5"/>
        <v>63.519999999999996</v>
      </c>
      <c r="F46" s="87">
        <f t="shared" si="6"/>
        <v>11.72827056093881</v>
      </c>
      <c r="G46" s="88">
        <f t="shared" si="7"/>
        <v>1608.2500000000005</v>
      </c>
      <c r="H46" s="89"/>
      <c r="I46" s="90">
        <f t="shared" si="8"/>
        <v>23500689</v>
      </c>
      <c r="J46" s="91">
        <f t="shared" si="11"/>
        <v>78510</v>
      </c>
      <c r="K46" s="91">
        <f t="shared" si="11"/>
        <v>1749778</v>
      </c>
      <c r="L46" s="92">
        <f t="shared" si="9"/>
        <v>25328977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470</v>
      </c>
      <c r="AB46" s="94">
        <v>1608.2500000000005</v>
      </c>
      <c r="AC46" s="94">
        <v>0</v>
      </c>
      <c r="AD46" s="94">
        <v>63.519999999999996</v>
      </c>
      <c r="AE46" s="94">
        <v>14.13827056093881</v>
      </c>
      <c r="AF46" s="95">
        <v>23466392</v>
      </c>
      <c r="AG46" s="95">
        <v>175631.29180604155</v>
      </c>
      <c r="AH46" s="95">
        <v>0</v>
      </c>
      <c r="AI46" s="95">
        <v>23290760.708193962</v>
      </c>
      <c r="AJ46" s="95">
        <v>78510</v>
      </c>
      <c r="AK46" s="95">
        <v>1734381</v>
      </c>
      <c r="AL46" s="95">
        <v>25103651.708193969</v>
      </c>
      <c r="AM46" s="95">
        <v>209928.29180604155</v>
      </c>
      <c r="AN46" s="95">
        <v>0</v>
      </c>
      <c r="AO46" s="95">
        <v>15397</v>
      </c>
      <c r="AP46" s="95">
        <v>225325.29180604155</v>
      </c>
      <c r="AQ46" s="96">
        <v>25328977</v>
      </c>
      <c r="AR46" s="136"/>
      <c r="AS46" s="135">
        <v>470</v>
      </c>
      <c r="AT46" s="136">
        <v>569.04999999999984</v>
      </c>
      <c r="AU46" s="136">
        <v>11.72827056093881</v>
      </c>
      <c r="AV46" s="134">
        <v>175631.29180604155</v>
      </c>
      <c r="AW46" s="134">
        <v>0</v>
      </c>
      <c r="AX46" s="134">
        <v>12776</v>
      </c>
      <c r="AY46" s="137">
        <v>188407.29180604155</v>
      </c>
      <c r="BA46" s="138">
        <v>2.41</v>
      </c>
      <c r="BB46" s="139">
        <v>34297</v>
      </c>
      <c r="BC46" s="139">
        <v>0</v>
      </c>
      <c r="BD46" s="139">
        <v>2621</v>
      </c>
      <c r="BE46" s="140">
        <v>36918</v>
      </c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470</v>
      </c>
      <c r="CB46" s="98">
        <v>0</v>
      </c>
      <c r="CC46" s="98">
        <v>0</v>
      </c>
      <c r="CD46" s="98">
        <v>0</v>
      </c>
      <c r="CE46" s="98">
        <v>0</v>
      </c>
      <c r="CF46" s="99">
        <f t="shared" si="1"/>
        <v>0</v>
      </c>
      <c r="CG46" s="98">
        <v>0</v>
      </c>
      <c r="CH46" s="98">
        <v>0</v>
      </c>
      <c r="CI46" s="98">
        <v>0</v>
      </c>
      <c r="CJ46" s="99">
        <f t="shared" si="2"/>
        <v>0</v>
      </c>
      <c r="CK46" s="100">
        <f t="shared" si="3"/>
        <v>0</v>
      </c>
      <c r="CM46" s="97">
        <v>470</v>
      </c>
      <c r="CN46" s="101"/>
      <c r="CO46" s="102"/>
      <c r="CP46" s="102"/>
      <c r="CQ46" s="102"/>
      <c r="CR46" s="103">
        <f t="shared" si="10"/>
        <v>0</v>
      </c>
    </row>
    <row r="47" spans="1:96" ht="13" x14ac:dyDescent="0.3">
      <c r="A47" s="84">
        <v>474</v>
      </c>
      <c r="B47" s="85" t="s">
        <v>99</v>
      </c>
      <c r="C47" s="86">
        <v>395</v>
      </c>
      <c r="D47" s="87" t="str">
        <f t="shared" si="4"/>
        <v/>
      </c>
      <c r="E47" s="87">
        <f t="shared" si="5"/>
        <v>0</v>
      </c>
      <c r="F47" s="87">
        <f t="shared" si="6"/>
        <v>0</v>
      </c>
      <c r="G47" s="88">
        <f t="shared" si="7"/>
        <v>348.03</v>
      </c>
      <c r="H47" s="89"/>
      <c r="I47" s="90">
        <f t="shared" si="8"/>
        <v>5177041</v>
      </c>
      <c r="J47" s="91">
        <f t="shared" si="11"/>
        <v>0</v>
      </c>
      <c r="K47" s="91">
        <f t="shared" si="11"/>
        <v>378656</v>
      </c>
      <c r="L47" s="92">
        <f t="shared" si="9"/>
        <v>5555697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474</v>
      </c>
      <c r="AB47" s="94">
        <v>348.03</v>
      </c>
      <c r="AC47" s="94">
        <v>0</v>
      </c>
      <c r="AD47" s="94">
        <v>0</v>
      </c>
      <c r="AE47" s="94">
        <v>5.62</v>
      </c>
      <c r="AF47" s="95">
        <v>5085633</v>
      </c>
      <c r="AG47" s="95">
        <v>0</v>
      </c>
      <c r="AH47" s="95">
        <v>0</v>
      </c>
      <c r="AI47" s="95">
        <v>5085633</v>
      </c>
      <c r="AJ47" s="95">
        <v>0</v>
      </c>
      <c r="AK47" s="95">
        <v>372542</v>
      </c>
      <c r="AL47" s="95">
        <v>5458175</v>
      </c>
      <c r="AM47" s="95">
        <v>91408</v>
      </c>
      <c r="AN47" s="95">
        <v>0</v>
      </c>
      <c r="AO47" s="95">
        <v>6114</v>
      </c>
      <c r="AP47" s="95">
        <v>97522</v>
      </c>
      <c r="AQ47" s="96">
        <v>5555697</v>
      </c>
      <c r="AR47" s="136"/>
      <c r="AS47" s="135">
        <v>474</v>
      </c>
      <c r="AT47" s="136">
        <v>17.43</v>
      </c>
      <c r="AU47" s="136">
        <v>0</v>
      </c>
      <c r="AV47" s="134">
        <v>0</v>
      </c>
      <c r="AW47" s="134">
        <v>0</v>
      </c>
      <c r="AX47" s="134">
        <v>0</v>
      </c>
      <c r="AY47" s="137">
        <v>0</v>
      </c>
      <c r="BA47" s="138">
        <v>5.62</v>
      </c>
      <c r="BB47" s="139">
        <v>91408</v>
      </c>
      <c r="BC47" s="139">
        <v>0</v>
      </c>
      <c r="BD47" s="139">
        <v>6114</v>
      </c>
      <c r="BE47" s="140">
        <v>97522</v>
      </c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474</v>
      </c>
      <c r="CB47" s="98">
        <v>0</v>
      </c>
      <c r="CC47" s="98">
        <v>0</v>
      </c>
      <c r="CD47" s="98">
        <v>0</v>
      </c>
      <c r="CE47" s="98">
        <v>0</v>
      </c>
      <c r="CF47" s="99">
        <f t="shared" si="1"/>
        <v>0</v>
      </c>
      <c r="CG47" s="98">
        <v>0</v>
      </c>
      <c r="CH47" s="98">
        <v>0</v>
      </c>
      <c r="CI47" s="98">
        <v>0</v>
      </c>
      <c r="CJ47" s="99">
        <f t="shared" si="2"/>
        <v>0</v>
      </c>
      <c r="CK47" s="100">
        <f t="shared" si="3"/>
        <v>0</v>
      </c>
      <c r="CM47" s="97">
        <v>474</v>
      </c>
      <c r="CN47" s="101"/>
      <c r="CO47" s="102"/>
      <c r="CP47" s="102"/>
      <c r="CQ47" s="102"/>
      <c r="CR47" s="103">
        <f t="shared" si="10"/>
        <v>0</v>
      </c>
    </row>
    <row r="48" spans="1:96" ht="13" x14ac:dyDescent="0.3">
      <c r="A48" s="84">
        <v>478</v>
      </c>
      <c r="B48" s="85" t="s">
        <v>100</v>
      </c>
      <c r="C48" s="86">
        <v>400</v>
      </c>
      <c r="D48" s="87" t="str">
        <f t="shared" si="4"/>
        <v/>
      </c>
      <c r="E48" s="87">
        <f t="shared" si="5"/>
        <v>0</v>
      </c>
      <c r="F48" s="87">
        <f t="shared" si="6"/>
        <v>0</v>
      </c>
      <c r="G48" s="88">
        <f t="shared" si="7"/>
        <v>390.73000000000013</v>
      </c>
      <c r="H48" s="89"/>
      <c r="I48" s="90">
        <f t="shared" si="8"/>
        <v>6104220</v>
      </c>
      <c r="J48" s="91">
        <f t="shared" si="11"/>
        <v>0</v>
      </c>
      <c r="K48" s="91">
        <f t="shared" si="11"/>
        <v>425113</v>
      </c>
      <c r="L48" s="92">
        <f t="shared" si="9"/>
        <v>6529333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478</v>
      </c>
      <c r="AB48" s="94">
        <v>390.73000000000013</v>
      </c>
      <c r="AC48" s="94">
        <v>0</v>
      </c>
      <c r="AD48" s="94">
        <v>0</v>
      </c>
      <c r="AE48" s="94">
        <v>23.52</v>
      </c>
      <c r="AF48" s="95">
        <v>5737723</v>
      </c>
      <c r="AG48" s="95">
        <v>0</v>
      </c>
      <c r="AH48" s="95">
        <v>0</v>
      </c>
      <c r="AI48" s="95">
        <v>5737723</v>
      </c>
      <c r="AJ48" s="95">
        <v>0</v>
      </c>
      <c r="AK48" s="95">
        <v>399523</v>
      </c>
      <c r="AL48" s="95">
        <v>6137246</v>
      </c>
      <c r="AM48" s="95">
        <v>366497</v>
      </c>
      <c r="AN48" s="95">
        <v>0</v>
      </c>
      <c r="AO48" s="95">
        <v>25590</v>
      </c>
      <c r="AP48" s="95">
        <v>392087</v>
      </c>
      <c r="AQ48" s="96">
        <v>6529333</v>
      </c>
      <c r="AR48" s="136"/>
      <c r="AS48" s="135">
        <v>478</v>
      </c>
      <c r="AT48" s="136">
        <v>115.64999999999999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>
        <v>23.52</v>
      </c>
      <c r="BB48" s="139">
        <v>366497</v>
      </c>
      <c r="BC48" s="139">
        <v>0</v>
      </c>
      <c r="BD48" s="139">
        <v>25590</v>
      </c>
      <c r="BE48" s="140">
        <v>392087</v>
      </c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478</v>
      </c>
      <c r="CB48" s="98">
        <v>0</v>
      </c>
      <c r="CC48" s="98">
        <v>0</v>
      </c>
      <c r="CD48" s="98">
        <v>0</v>
      </c>
      <c r="CE48" s="98">
        <v>0</v>
      </c>
      <c r="CF48" s="99">
        <f t="shared" si="1"/>
        <v>0</v>
      </c>
      <c r="CG48" s="98">
        <v>0</v>
      </c>
      <c r="CH48" s="98">
        <v>0</v>
      </c>
      <c r="CI48" s="98">
        <v>0</v>
      </c>
      <c r="CJ48" s="99">
        <f t="shared" si="2"/>
        <v>0</v>
      </c>
      <c r="CK48" s="100">
        <f t="shared" si="3"/>
        <v>0</v>
      </c>
      <c r="CM48" s="97">
        <v>478</v>
      </c>
      <c r="CN48" s="101"/>
      <c r="CO48" s="102"/>
      <c r="CP48" s="102"/>
      <c r="CQ48" s="102"/>
      <c r="CR48" s="103">
        <f t="shared" si="10"/>
        <v>0</v>
      </c>
    </row>
    <row r="49" spans="1:96" ht="13" x14ac:dyDescent="0.3">
      <c r="A49" s="84">
        <v>479</v>
      </c>
      <c r="B49" s="85" t="s">
        <v>101</v>
      </c>
      <c r="C49" s="86">
        <v>400</v>
      </c>
      <c r="D49" s="87" t="str">
        <f t="shared" si="4"/>
        <v/>
      </c>
      <c r="E49" s="87">
        <f t="shared" si="5"/>
        <v>0</v>
      </c>
      <c r="F49" s="87">
        <f t="shared" si="6"/>
        <v>0</v>
      </c>
      <c r="G49" s="88">
        <f t="shared" si="7"/>
        <v>398.90000000000015</v>
      </c>
      <c r="H49" s="89"/>
      <c r="I49" s="90">
        <f t="shared" si="8"/>
        <v>6552425</v>
      </c>
      <c r="J49" s="91">
        <f t="shared" si="11"/>
        <v>0</v>
      </c>
      <c r="K49" s="91">
        <f t="shared" si="11"/>
        <v>434002</v>
      </c>
      <c r="L49" s="92">
        <f t="shared" si="9"/>
        <v>6986427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479</v>
      </c>
      <c r="AB49" s="94">
        <v>398.90000000000015</v>
      </c>
      <c r="AC49" s="94">
        <v>0</v>
      </c>
      <c r="AD49" s="94">
        <v>0</v>
      </c>
      <c r="AE49" s="94">
        <v>19.79</v>
      </c>
      <c r="AF49" s="95">
        <v>6241617</v>
      </c>
      <c r="AG49" s="95">
        <v>0</v>
      </c>
      <c r="AH49" s="95">
        <v>0</v>
      </c>
      <c r="AI49" s="95">
        <v>6241617</v>
      </c>
      <c r="AJ49" s="95">
        <v>0</v>
      </c>
      <c r="AK49" s="95">
        <v>412470</v>
      </c>
      <c r="AL49" s="95">
        <v>6654087</v>
      </c>
      <c r="AM49" s="95">
        <v>310808</v>
      </c>
      <c r="AN49" s="95">
        <v>0</v>
      </c>
      <c r="AO49" s="95">
        <v>21532</v>
      </c>
      <c r="AP49" s="95">
        <v>332340</v>
      </c>
      <c r="AQ49" s="96">
        <v>6986427</v>
      </c>
      <c r="AR49" s="136"/>
      <c r="AS49" s="135">
        <v>479</v>
      </c>
      <c r="AT49" s="136">
        <v>30.98</v>
      </c>
      <c r="AU49" s="136">
        <v>0</v>
      </c>
      <c r="AV49" s="134">
        <v>0</v>
      </c>
      <c r="AW49" s="134">
        <v>0</v>
      </c>
      <c r="AX49" s="134">
        <v>0</v>
      </c>
      <c r="AY49" s="137">
        <v>0</v>
      </c>
      <c r="BA49" s="138">
        <v>19.79</v>
      </c>
      <c r="BB49" s="139">
        <v>310808</v>
      </c>
      <c r="BC49" s="139">
        <v>0</v>
      </c>
      <c r="BD49" s="139">
        <v>21532</v>
      </c>
      <c r="BE49" s="140">
        <v>332340</v>
      </c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479</v>
      </c>
      <c r="CB49" s="98">
        <v>0</v>
      </c>
      <c r="CC49" s="98">
        <v>0</v>
      </c>
      <c r="CD49" s="98">
        <v>0</v>
      </c>
      <c r="CE49" s="98">
        <v>0</v>
      </c>
      <c r="CF49" s="99">
        <f t="shared" si="1"/>
        <v>0</v>
      </c>
      <c r="CG49" s="98">
        <v>0</v>
      </c>
      <c r="CH49" s="98">
        <v>0</v>
      </c>
      <c r="CI49" s="98">
        <v>0</v>
      </c>
      <c r="CJ49" s="99">
        <f t="shared" si="2"/>
        <v>0</v>
      </c>
      <c r="CK49" s="100">
        <f t="shared" si="3"/>
        <v>0</v>
      </c>
      <c r="CM49" s="97">
        <v>479</v>
      </c>
      <c r="CN49" s="101"/>
      <c r="CO49" s="102"/>
      <c r="CP49" s="102"/>
      <c r="CQ49" s="102"/>
      <c r="CR49" s="103">
        <f t="shared" si="10"/>
        <v>0</v>
      </c>
    </row>
    <row r="50" spans="1:96" ht="13" x14ac:dyDescent="0.3">
      <c r="A50" s="84">
        <v>481</v>
      </c>
      <c r="B50" s="85" t="s">
        <v>102</v>
      </c>
      <c r="C50" s="86">
        <v>944</v>
      </c>
      <c r="D50" s="87" t="str">
        <f t="shared" si="4"/>
        <v/>
      </c>
      <c r="E50" s="87">
        <f t="shared" si="5"/>
        <v>0</v>
      </c>
      <c r="F50" s="87">
        <f t="shared" si="6"/>
        <v>1.0590606508674496</v>
      </c>
      <c r="G50" s="88">
        <f t="shared" si="7"/>
        <v>932.98000000000025</v>
      </c>
      <c r="H50" s="89"/>
      <c r="I50" s="90">
        <f t="shared" si="8"/>
        <v>20881439</v>
      </c>
      <c r="J50" s="91">
        <f t="shared" si="11"/>
        <v>0</v>
      </c>
      <c r="K50" s="91">
        <f t="shared" si="11"/>
        <v>1015077</v>
      </c>
      <c r="L50" s="92">
        <f t="shared" si="9"/>
        <v>21896516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481</v>
      </c>
      <c r="AB50" s="94">
        <v>932.98000000000025</v>
      </c>
      <c r="AC50" s="94">
        <v>0</v>
      </c>
      <c r="AD50" s="94">
        <v>0</v>
      </c>
      <c r="AE50" s="94">
        <v>3.7190606508674495</v>
      </c>
      <c r="AF50" s="95">
        <v>20820768</v>
      </c>
      <c r="AG50" s="95">
        <v>21689.562129765367</v>
      </c>
      <c r="AH50" s="95">
        <v>0</v>
      </c>
      <c r="AI50" s="95">
        <v>20799078.437870234</v>
      </c>
      <c r="AJ50" s="95">
        <v>0</v>
      </c>
      <c r="AK50" s="95">
        <v>1011031</v>
      </c>
      <c r="AL50" s="95">
        <v>21810109.437870234</v>
      </c>
      <c r="AM50" s="95">
        <v>82360.562129765371</v>
      </c>
      <c r="AN50" s="95">
        <v>0</v>
      </c>
      <c r="AO50" s="95">
        <v>4046</v>
      </c>
      <c r="AP50" s="95">
        <v>86406.562129765371</v>
      </c>
      <c r="AQ50" s="96">
        <v>21896516</v>
      </c>
      <c r="AR50" s="136"/>
      <c r="AS50" s="135">
        <v>481</v>
      </c>
      <c r="AT50" s="136">
        <v>23.37</v>
      </c>
      <c r="AU50" s="136">
        <v>1.0590606508674496</v>
      </c>
      <c r="AV50" s="134">
        <v>21689.562129765367</v>
      </c>
      <c r="AW50" s="134">
        <v>0</v>
      </c>
      <c r="AX50" s="134">
        <v>1152</v>
      </c>
      <c r="AY50" s="137">
        <v>22841.562129765367</v>
      </c>
      <c r="BA50" s="138">
        <v>2.66</v>
      </c>
      <c r="BB50" s="139">
        <v>60671</v>
      </c>
      <c r="BC50" s="139">
        <v>0</v>
      </c>
      <c r="BD50" s="139">
        <v>2894</v>
      </c>
      <c r="BE50" s="140">
        <v>63565</v>
      </c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481</v>
      </c>
      <c r="CB50" s="98">
        <v>0</v>
      </c>
      <c r="CC50" s="98">
        <v>0</v>
      </c>
      <c r="CD50" s="98">
        <v>0</v>
      </c>
      <c r="CE50" s="98">
        <v>0</v>
      </c>
      <c r="CF50" s="99">
        <f t="shared" si="1"/>
        <v>0</v>
      </c>
      <c r="CG50" s="98">
        <v>0</v>
      </c>
      <c r="CH50" s="98">
        <v>0</v>
      </c>
      <c r="CI50" s="98">
        <v>0</v>
      </c>
      <c r="CJ50" s="99">
        <f t="shared" si="2"/>
        <v>0</v>
      </c>
      <c r="CK50" s="100">
        <f t="shared" si="3"/>
        <v>0</v>
      </c>
      <c r="CM50" s="97">
        <v>481</v>
      </c>
      <c r="CN50" s="101"/>
      <c r="CO50" s="102"/>
      <c r="CP50" s="102"/>
      <c r="CQ50" s="102"/>
      <c r="CR50" s="103">
        <f t="shared" si="10"/>
        <v>0</v>
      </c>
    </row>
    <row r="51" spans="1:96" ht="13" x14ac:dyDescent="0.3">
      <c r="A51" s="84">
        <v>482</v>
      </c>
      <c r="B51" s="85" t="s">
        <v>103</v>
      </c>
      <c r="C51" s="86">
        <v>288</v>
      </c>
      <c r="D51" s="87" t="str">
        <f t="shared" si="4"/>
        <v/>
      </c>
      <c r="E51" s="87">
        <f t="shared" si="5"/>
        <v>0</v>
      </c>
      <c r="F51" s="87">
        <f t="shared" si="6"/>
        <v>0</v>
      </c>
      <c r="G51" s="88">
        <f t="shared" si="7"/>
        <v>287.85000000000002</v>
      </c>
      <c r="H51" s="89"/>
      <c r="I51" s="90">
        <f t="shared" si="8"/>
        <v>4667452</v>
      </c>
      <c r="J51" s="91">
        <f t="shared" si="11"/>
        <v>0</v>
      </c>
      <c r="K51" s="91">
        <f t="shared" si="11"/>
        <v>313181</v>
      </c>
      <c r="L51" s="92">
        <f t="shared" si="9"/>
        <v>4980633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482</v>
      </c>
      <c r="AB51" s="94">
        <v>287.85000000000002</v>
      </c>
      <c r="AC51" s="94">
        <v>0</v>
      </c>
      <c r="AD51" s="94">
        <v>0</v>
      </c>
      <c r="AE51" s="94">
        <v>3.65</v>
      </c>
      <c r="AF51" s="95">
        <v>4610524</v>
      </c>
      <c r="AG51" s="95">
        <v>0</v>
      </c>
      <c r="AH51" s="95">
        <v>0</v>
      </c>
      <c r="AI51" s="95">
        <v>4610524</v>
      </c>
      <c r="AJ51" s="95">
        <v>0</v>
      </c>
      <c r="AK51" s="95">
        <v>309210</v>
      </c>
      <c r="AL51" s="95">
        <v>4919734</v>
      </c>
      <c r="AM51" s="95">
        <v>56928</v>
      </c>
      <c r="AN51" s="95">
        <v>0</v>
      </c>
      <c r="AO51" s="95">
        <v>3971</v>
      </c>
      <c r="AP51" s="95">
        <v>60899</v>
      </c>
      <c r="AQ51" s="96">
        <v>4980633</v>
      </c>
      <c r="AR51" s="136"/>
      <c r="AS51" s="135">
        <v>482</v>
      </c>
      <c r="AT51" s="136">
        <v>90.34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>
        <v>3.65</v>
      </c>
      <c r="BB51" s="139">
        <v>56928</v>
      </c>
      <c r="BC51" s="139">
        <v>0</v>
      </c>
      <c r="BD51" s="139">
        <v>3971</v>
      </c>
      <c r="BE51" s="140">
        <v>60899</v>
      </c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482</v>
      </c>
      <c r="CB51" s="98">
        <v>0</v>
      </c>
      <c r="CC51" s="98">
        <v>0</v>
      </c>
      <c r="CD51" s="98">
        <v>0</v>
      </c>
      <c r="CE51" s="98">
        <v>0</v>
      </c>
      <c r="CF51" s="99">
        <f t="shared" si="1"/>
        <v>0</v>
      </c>
      <c r="CG51" s="98">
        <v>0</v>
      </c>
      <c r="CH51" s="98">
        <v>0</v>
      </c>
      <c r="CI51" s="98">
        <v>0</v>
      </c>
      <c r="CJ51" s="99">
        <f t="shared" si="2"/>
        <v>0</v>
      </c>
      <c r="CK51" s="100">
        <f t="shared" si="3"/>
        <v>0</v>
      </c>
      <c r="CM51" s="97">
        <v>482</v>
      </c>
      <c r="CN51" s="101"/>
      <c r="CO51" s="102"/>
      <c r="CP51" s="102"/>
      <c r="CQ51" s="102"/>
      <c r="CR51" s="103">
        <f t="shared" si="10"/>
        <v>0</v>
      </c>
    </row>
    <row r="52" spans="1:96" ht="13" x14ac:dyDescent="0.3">
      <c r="A52" s="84">
        <v>483</v>
      </c>
      <c r="B52" s="85" t="s">
        <v>104</v>
      </c>
      <c r="C52" s="86">
        <v>700</v>
      </c>
      <c r="D52" s="87" t="str">
        <f t="shared" si="4"/>
        <v/>
      </c>
      <c r="E52" s="87">
        <f t="shared" si="5"/>
        <v>0</v>
      </c>
      <c r="F52" s="87">
        <f t="shared" si="6"/>
        <v>0</v>
      </c>
      <c r="G52" s="88">
        <f t="shared" si="7"/>
        <v>626.34</v>
      </c>
      <c r="H52" s="89"/>
      <c r="I52" s="90">
        <f t="shared" si="8"/>
        <v>10184477</v>
      </c>
      <c r="J52" s="91">
        <f t="shared" si="11"/>
        <v>0</v>
      </c>
      <c r="K52" s="91">
        <f t="shared" si="11"/>
        <v>681457</v>
      </c>
      <c r="L52" s="92">
        <f t="shared" si="9"/>
        <v>10865934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483</v>
      </c>
      <c r="AB52" s="94">
        <v>626.34</v>
      </c>
      <c r="AC52" s="94">
        <v>0</v>
      </c>
      <c r="AD52" s="94">
        <v>0</v>
      </c>
      <c r="AE52" s="94">
        <v>10.17</v>
      </c>
      <c r="AF52" s="95">
        <v>10026053</v>
      </c>
      <c r="AG52" s="95">
        <v>0</v>
      </c>
      <c r="AH52" s="95">
        <v>0</v>
      </c>
      <c r="AI52" s="95">
        <v>10026053</v>
      </c>
      <c r="AJ52" s="95">
        <v>0</v>
      </c>
      <c r="AK52" s="95">
        <v>670392</v>
      </c>
      <c r="AL52" s="95">
        <v>10696445</v>
      </c>
      <c r="AM52" s="95">
        <v>158424</v>
      </c>
      <c r="AN52" s="95">
        <v>0</v>
      </c>
      <c r="AO52" s="95">
        <v>11065</v>
      </c>
      <c r="AP52" s="95">
        <v>169489</v>
      </c>
      <c r="AQ52" s="96">
        <v>10865934</v>
      </c>
      <c r="AR52" s="136"/>
      <c r="AS52" s="135">
        <v>483</v>
      </c>
      <c r="AT52" s="136">
        <v>83.97999999999999</v>
      </c>
      <c r="AU52" s="136">
        <v>0</v>
      </c>
      <c r="AV52" s="134">
        <v>0</v>
      </c>
      <c r="AW52" s="134">
        <v>0</v>
      </c>
      <c r="AX52" s="134">
        <v>0</v>
      </c>
      <c r="AY52" s="137">
        <v>0</v>
      </c>
      <c r="BA52" s="138">
        <v>10.17</v>
      </c>
      <c r="BB52" s="139">
        <v>158424</v>
      </c>
      <c r="BC52" s="139">
        <v>0</v>
      </c>
      <c r="BD52" s="139">
        <v>11065</v>
      </c>
      <c r="BE52" s="140">
        <v>169489</v>
      </c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483</v>
      </c>
      <c r="CB52" s="98">
        <v>0</v>
      </c>
      <c r="CC52" s="98">
        <v>0</v>
      </c>
      <c r="CD52" s="98">
        <v>0</v>
      </c>
      <c r="CE52" s="98">
        <v>0</v>
      </c>
      <c r="CF52" s="99">
        <f t="shared" si="1"/>
        <v>0</v>
      </c>
      <c r="CG52" s="98">
        <v>0</v>
      </c>
      <c r="CH52" s="98">
        <v>0</v>
      </c>
      <c r="CI52" s="98">
        <v>0</v>
      </c>
      <c r="CJ52" s="99">
        <f t="shared" si="2"/>
        <v>0</v>
      </c>
      <c r="CK52" s="100">
        <f t="shared" si="3"/>
        <v>0</v>
      </c>
      <c r="CM52" s="97">
        <v>483</v>
      </c>
      <c r="CN52" s="101"/>
      <c r="CO52" s="102"/>
      <c r="CP52" s="102"/>
      <c r="CQ52" s="102"/>
      <c r="CR52" s="103">
        <f t="shared" si="10"/>
        <v>0</v>
      </c>
    </row>
    <row r="53" spans="1:96" ht="13" x14ac:dyDescent="0.3">
      <c r="A53" s="84">
        <v>484</v>
      </c>
      <c r="B53" s="85" t="s">
        <v>105</v>
      </c>
      <c r="C53" s="86">
        <v>1600</v>
      </c>
      <c r="D53" s="87" t="str">
        <f t="shared" si="4"/>
        <v/>
      </c>
      <c r="E53" s="87">
        <f t="shared" si="5"/>
        <v>0</v>
      </c>
      <c r="F53" s="87">
        <f t="shared" si="6"/>
        <v>0.5295303254337248</v>
      </c>
      <c r="G53" s="88">
        <f t="shared" si="7"/>
        <v>1262.0800000000004</v>
      </c>
      <c r="H53" s="89"/>
      <c r="I53" s="90">
        <f t="shared" si="8"/>
        <v>30818120</v>
      </c>
      <c r="J53" s="91">
        <f t="shared" si="11"/>
        <v>0</v>
      </c>
      <c r="K53" s="91">
        <f t="shared" si="11"/>
        <v>1373143</v>
      </c>
      <c r="L53" s="92">
        <f t="shared" si="9"/>
        <v>32191263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484</v>
      </c>
      <c r="AB53" s="94">
        <v>1262.0800000000004</v>
      </c>
      <c r="AC53" s="94">
        <v>0</v>
      </c>
      <c r="AD53" s="94">
        <v>0</v>
      </c>
      <c r="AE53" s="94">
        <v>9.1195303254337254</v>
      </c>
      <c r="AF53" s="95">
        <v>30607140</v>
      </c>
      <c r="AG53" s="95">
        <v>11330.36037330541</v>
      </c>
      <c r="AH53" s="95">
        <v>0</v>
      </c>
      <c r="AI53" s="95">
        <v>30595809.639626697</v>
      </c>
      <c r="AJ53" s="95">
        <v>0</v>
      </c>
      <c r="AK53" s="95">
        <v>1363221</v>
      </c>
      <c r="AL53" s="95">
        <v>31959030.639626697</v>
      </c>
      <c r="AM53" s="95">
        <v>222310.36037330542</v>
      </c>
      <c r="AN53" s="95">
        <v>0</v>
      </c>
      <c r="AO53" s="95">
        <v>9922</v>
      </c>
      <c r="AP53" s="95">
        <v>232232.36037330542</v>
      </c>
      <c r="AQ53" s="96">
        <v>32191263</v>
      </c>
      <c r="AR53" s="136"/>
      <c r="AS53" s="135">
        <v>484</v>
      </c>
      <c r="AT53" s="136">
        <v>93.63</v>
      </c>
      <c r="AU53" s="136">
        <v>0.5295303254337248</v>
      </c>
      <c r="AV53" s="134">
        <v>11330.36037330541</v>
      </c>
      <c r="AW53" s="134">
        <v>0</v>
      </c>
      <c r="AX53" s="134">
        <v>576</v>
      </c>
      <c r="AY53" s="137">
        <v>11906.36037330541</v>
      </c>
      <c r="BA53" s="138">
        <v>8.59</v>
      </c>
      <c r="BB53" s="139">
        <v>210980</v>
      </c>
      <c r="BC53" s="139">
        <v>0</v>
      </c>
      <c r="BD53" s="139">
        <v>9346</v>
      </c>
      <c r="BE53" s="140">
        <v>220326</v>
      </c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484</v>
      </c>
      <c r="CB53" s="98">
        <v>0</v>
      </c>
      <c r="CC53" s="98">
        <v>0</v>
      </c>
      <c r="CD53" s="98">
        <v>0</v>
      </c>
      <c r="CE53" s="98">
        <v>0</v>
      </c>
      <c r="CF53" s="99">
        <f t="shared" si="1"/>
        <v>0</v>
      </c>
      <c r="CG53" s="98">
        <v>0</v>
      </c>
      <c r="CH53" s="98">
        <v>0</v>
      </c>
      <c r="CI53" s="98">
        <v>0</v>
      </c>
      <c r="CJ53" s="99">
        <f t="shared" si="2"/>
        <v>0</v>
      </c>
      <c r="CK53" s="100">
        <f t="shared" si="3"/>
        <v>0</v>
      </c>
      <c r="CM53" s="97">
        <v>484</v>
      </c>
      <c r="CN53" s="101"/>
      <c r="CO53" s="102"/>
      <c r="CP53" s="102"/>
      <c r="CQ53" s="102"/>
      <c r="CR53" s="103">
        <f t="shared" si="10"/>
        <v>0</v>
      </c>
    </row>
    <row r="54" spans="1:96" ht="13" x14ac:dyDescent="0.3">
      <c r="A54" s="84">
        <v>485</v>
      </c>
      <c r="B54" s="85" t="s">
        <v>106</v>
      </c>
      <c r="C54" s="86">
        <v>480</v>
      </c>
      <c r="D54" s="87">
        <f t="shared" si="4"/>
        <v>7.2399999999999887</v>
      </c>
      <c r="E54" s="87">
        <f t="shared" si="5"/>
        <v>0</v>
      </c>
      <c r="F54" s="87">
        <f t="shared" si="6"/>
        <v>67.47306527219088</v>
      </c>
      <c r="G54" s="88">
        <f t="shared" si="7"/>
        <v>487.24</v>
      </c>
      <c r="H54" s="89"/>
      <c r="I54" s="90">
        <f t="shared" si="8"/>
        <v>8864985</v>
      </c>
      <c r="J54" s="91">
        <f t="shared" si="11"/>
        <v>0</v>
      </c>
      <c r="K54" s="91">
        <f t="shared" si="11"/>
        <v>522318</v>
      </c>
      <c r="L54" s="92">
        <f t="shared" si="9"/>
        <v>9387303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485</v>
      </c>
      <c r="AB54" s="94">
        <v>487.24</v>
      </c>
      <c r="AC54" s="94">
        <v>7.2399999999999887</v>
      </c>
      <c r="AD54" s="94">
        <v>0</v>
      </c>
      <c r="AE54" s="94">
        <v>71.413628444344226</v>
      </c>
      <c r="AF54" s="95">
        <v>8791549</v>
      </c>
      <c r="AG54" s="95">
        <v>1257422.523806846</v>
      </c>
      <c r="AH54" s="95">
        <v>0</v>
      </c>
      <c r="AI54" s="95">
        <v>7534126.4761931403</v>
      </c>
      <c r="AJ54" s="95">
        <v>0</v>
      </c>
      <c r="AK54" s="95">
        <v>444585</v>
      </c>
      <c r="AL54" s="95">
        <v>7978711.4761931403</v>
      </c>
      <c r="AM54" s="95">
        <v>1330858.523806846</v>
      </c>
      <c r="AN54" s="95">
        <v>0</v>
      </c>
      <c r="AO54" s="95">
        <v>77733</v>
      </c>
      <c r="AP54" s="95">
        <v>1408591.5238068453</v>
      </c>
      <c r="AQ54" s="96">
        <v>9387303</v>
      </c>
      <c r="AR54" s="136"/>
      <c r="AS54" s="135">
        <v>485</v>
      </c>
      <c r="AT54" s="136">
        <v>172.96</v>
      </c>
      <c r="AU54" s="136">
        <v>67.47306527219088</v>
      </c>
      <c r="AV54" s="134">
        <v>1257422.523806846</v>
      </c>
      <c r="AW54" s="134">
        <v>0</v>
      </c>
      <c r="AX54" s="134">
        <v>73445</v>
      </c>
      <c r="AY54" s="137">
        <v>1330867.5238068453</v>
      </c>
      <c r="BA54" s="138">
        <v>3.9405631721533534</v>
      </c>
      <c r="BB54" s="139">
        <v>73436</v>
      </c>
      <c r="BC54" s="139">
        <v>0</v>
      </c>
      <c r="BD54" s="139">
        <v>4288</v>
      </c>
      <c r="BE54" s="140">
        <v>77724</v>
      </c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485</v>
      </c>
      <c r="CB54" s="98">
        <v>0</v>
      </c>
      <c r="CC54" s="98">
        <v>0</v>
      </c>
      <c r="CD54" s="98">
        <v>0</v>
      </c>
      <c r="CE54" s="98">
        <v>0</v>
      </c>
      <c r="CF54" s="99">
        <f t="shared" si="1"/>
        <v>0</v>
      </c>
      <c r="CG54" s="98">
        <v>0</v>
      </c>
      <c r="CH54" s="98">
        <v>0</v>
      </c>
      <c r="CI54" s="98">
        <v>0</v>
      </c>
      <c r="CJ54" s="99">
        <f t="shared" si="2"/>
        <v>0</v>
      </c>
      <c r="CK54" s="100">
        <f t="shared" si="3"/>
        <v>0</v>
      </c>
      <c r="CM54" s="97">
        <v>485</v>
      </c>
      <c r="CN54" s="101"/>
      <c r="CO54" s="102"/>
      <c r="CP54" s="102"/>
      <c r="CQ54" s="102"/>
      <c r="CR54" s="103">
        <f t="shared" si="10"/>
        <v>0</v>
      </c>
    </row>
    <row r="55" spans="1:96" ht="13" x14ac:dyDescent="0.3">
      <c r="A55" s="84">
        <v>486</v>
      </c>
      <c r="B55" s="85" t="s">
        <v>107</v>
      </c>
      <c r="C55" s="86">
        <v>666</v>
      </c>
      <c r="D55" s="87">
        <f t="shared" si="4"/>
        <v>0.97999999999991516</v>
      </c>
      <c r="E55" s="87">
        <f t="shared" si="5"/>
        <v>469.99000000000012</v>
      </c>
      <c r="F55" s="87">
        <f t="shared" si="6"/>
        <v>0</v>
      </c>
      <c r="G55" s="88">
        <f t="shared" si="7"/>
        <v>666.98</v>
      </c>
      <c r="H55" s="89"/>
      <c r="I55" s="90">
        <f t="shared" si="8"/>
        <v>10655965</v>
      </c>
      <c r="J55" s="91">
        <f t="shared" si="11"/>
        <v>948439</v>
      </c>
      <c r="K55" s="91">
        <f t="shared" si="11"/>
        <v>724375</v>
      </c>
      <c r="L55" s="92">
        <f t="shared" si="9"/>
        <v>12328779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486</v>
      </c>
      <c r="AB55" s="94">
        <v>666.98</v>
      </c>
      <c r="AC55" s="94">
        <v>0.97999999999991516</v>
      </c>
      <c r="AD55" s="94">
        <v>469.99000000000012</v>
      </c>
      <c r="AE55" s="94">
        <v>4.9926534528771487E-2</v>
      </c>
      <c r="AF55" s="95">
        <v>10655171</v>
      </c>
      <c r="AG55" s="95">
        <v>0</v>
      </c>
      <c r="AH55" s="95">
        <v>0</v>
      </c>
      <c r="AI55" s="95">
        <v>10655171</v>
      </c>
      <c r="AJ55" s="95">
        <v>948338</v>
      </c>
      <c r="AK55" s="95">
        <v>724321</v>
      </c>
      <c r="AL55" s="95">
        <v>12327830</v>
      </c>
      <c r="AM55" s="95">
        <v>794</v>
      </c>
      <c r="AN55" s="95">
        <v>101</v>
      </c>
      <c r="AO55" s="95">
        <v>54</v>
      </c>
      <c r="AP55" s="95">
        <v>949</v>
      </c>
      <c r="AQ55" s="96">
        <v>12328779</v>
      </c>
      <c r="AR55" s="136"/>
      <c r="AS55" s="135">
        <v>486</v>
      </c>
      <c r="AT55" s="136">
        <v>230.82999999999998</v>
      </c>
      <c r="AU55" s="136">
        <v>0</v>
      </c>
      <c r="AV55" s="134">
        <v>0</v>
      </c>
      <c r="AW55" s="134">
        <v>0</v>
      </c>
      <c r="AX55" s="134">
        <v>0</v>
      </c>
      <c r="AY55" s="137">
        <v>0</v>
      </c>
      <c r="BA55" s="138">
        <v>4.9926534528771487E-2</v>
      </c>
      <c r="BB55" s="139">
        <v>794</v>
      </c>
      <c r="BC55" s="139">
        <v>101</v>
      </c>
      <c r="BD55" s="139">
        <v>54</v>
      </c>
      <c r="BE55" s="140">
        <v>949</v>
      </c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486</v>
      </c>
      <c r="CB55" s="98">
        <v>0</v>
      </c>
      <c r="CC55" s="98">
        <v>0</v>
      </c>
      <c r="CD55" s="98">
        <v>0</v>
      </c>
      <c r="CE55" s="98">
        <v>0</v>
      </c>
      <c r="CF55" s="99">
        <f t="shared" si="1"/>
        <v>0</v>
      </c>
      <c r="CG55" s="98">
        <v>0</v>
      </c>
      <c r="CH55" s="98">
        <v>0</v>
      </c>
      <c r="CI55" s="98">
        <v>0</v>
      </c>
      <c r="CJ55" s="99">
        <f t="shared" si="2"/>
        <v>0</v>
      </c>
      <c r="CK55" s="100">
        <f t="shared" si="3"/>
        <v>0</v>
      </c>
      <c r="CM55" s="97">
        <v>486</v>
      </c>
      <c r="CN55" s="101"/>
      <c r="CO55" s="102"/>
      <c r="CP55" s="102"/>
      <c r="CQ55" s="102"/>
      <c r="CR55" s="103">
        <f t="shared" si="10"/>
        <v>0</v>
      </c>
    </row>
    <row r="56" spans="1:96" ht="13" x14ac:dyDescent="0.3">
      <c r="A56" s="84">
        <v>487</v>
      </c>
      <c r="B56" s="85" t="s">
        <v>108</v>
      </c>
      <c r="C56" s="86">
        <v>1198</v>
      </c>
      <c r="D56" s="87" t="str">
        <f t="shared" si="4"/>
        <v/>
      </c>
      <c r="E56" s="87">
        <f t="shared" si="5"/>
        <v>0</v>
      </c>
      <c r="F56" s="87">
        <f t="shared" si="6"/>
        <v>4.9192263223337882</v>
      </c>
      <c r="G56" s="88">
        <f t="shared" si="7"/>
        <v>985.8</v>
      </c>
      <c r="H56" s="89"/>
      <c r="I56" s="90">
        <f t="shared" si="8"/>
        <v>21722042</v>
      </c>
      <c r="J56" s="91">
        <f t="shared" si="11"/>
        <v>0</v>
      </c>
      <c r="K56" s="91">
        <f t="shared" si="11"/>
        <v>1072551</v>
      </c>
      <c r="L56" s="92">
        <f t="shared" si="9"/>
        <v>22794593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487</v>
      </c>
      <c r="AB56" s="94">
        <v>985.8</v>
      </c>
      <c r="AC56" s="94">
        <v>0</v>
      </c>
      <c r="AD56" s="94">
        <v>0</v>
      </c>
      <c r="AE56" s="94">
        <v>7.7892263223337883</v>
      </c>
      <c r="AF56" s="95">
        <v>21668848</v>
      </c>
      <c r="AG56" s="95">
        <v>85416.175709771109</v>
      </c>
      <c r="AH56" s="95">
        <v>0</v>
      </c>
      <c r="AI56" s="95">
        <v>21583431.824290231</v>
      </c>
      <c r="AJ56" s="95">
        <v>0</v>
      </c>
      <c r="AK56" s="95">
        <v>1064073</v>
      </c>
      <c r="AL56" s="95">
        <v>22647504.824290227</v>
      </c>
      <c r="AM56" s="95">
        <v>138610.17570977111</v>
      </c>
      <c r="AN56" s="95">
        <v>0</v>
      </c>
      <c r="AO56" s="95">
        <v>8478</v>
      </c>
      <c r="AP56" s="95">
        <v>147088.17570977111</v>
      </c>
      <c r="AQ56" s="96">
        <v>22794593</v>
      </c>
      <c r="AR56" s="136"/>
      <c r="AS56" s="135">
        <v>487</v>
      </c>
      <c r="AT56" s="136">
        <v>274.69999999999993</v>
      </c>
      <c r="AU56" s="136">
        <v>4.9192263223337882</v>
      </c>
      <c r="AV56" s="134">
        <v>85416.175709771109</v>
      </c>
      <c r="AW56" s="134">
        <v>0</v>
      </c>
      <c r="AX56" s="134">
        <v>5356</v>
      </c>
      <c r="AY56" s="137">
        <v>90772.175709771109</v>
      </c>
      <c r="BA56" s="138">
        <v>2.87</v>
      </c>
      <c r="BB56" s="139">
        <v>53194</v>
      </c>
      <c r="BC56" s="139">
        <v>0</v>
      </c>
      <c r="BD56" s="139">
        <v>3122</v>
      </c>
      <c r="BE56" s="140">
        <v>56316</v>
      </c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487</v>
      </c>
      <c r="CB56" s="98">
        <v>0</v>
      </c>
      <c r="CC56" s="98">
        <v>0</v>
      </c>
      <c r="CD56" s="98">
        <v>0</v>
      </c>
      <c r="CE56" s="98">
        <v>0</v>
      </c>
      <c r="CF56" s="99">
        <f t="shared" si="1"/>
        <v>0</v>
      </c>
      <c r="CG56" s="98">
        <v>0</v>
      </c>
      <c r="CH56" s="98">
        <v>0</v>
      </c>
      <c r="CI56" s="98">
        <v>0</v>
      </c>
      <c r="CJ56" s="99">
        <f t="shared" si="2"/>
        <v>0</v>
      </c>
      <c r="CK56" s="100">
        <f t="shared" si="3"/>
        <v>0</v>
      </c>
      <c r="CM56" s="97">
        <v>487</v>
      </c>
      <c r="CN56" s="101"/>
      <c r="CO56" s="102"/>
      <c r="CP56" s="102"/>
      <c r="CQ56" s="102"/>
      <c r="CR56" s="103">
        <f t="shared" si="10"/>
        <v>0</v>
      </c>
    </row>
    <row r="57" spans="1:96" ht="13" x14ac:dyDescent="0.3">
      <c r="A57" s="84">
        <v>488</v>
      </c>
      <c r="B57" s="85" t="s">
        <v>109</v>
      </c>
      <c r="C57" s="86">
        <v>1075</v>
      </c>
      <c r="D57" s="87" t="str">
        <f t="shared" si="4"/>
        <v/>
      </c>
      <c r="E57" s="87">
        <f t="shared" si="5"/>
        <v>0</v>
      </c>
      <c r="F57" s="87">
        <f t="shared" si="6"/>
        <v>53.228388312598085</v>
      </c>
      <c r="G57" s="88">
        <f t="shared" si="7"/>
        <v>1059.6500000000001</v>
      </c>
      <c r="H57" s="89"/>
      <c r="I57" s="90">
        <f t="shared" si="8"/>
        <v>17200762</v>
      </c>
      <c r="J57" s="91">
        <f t="shared" si="11"/>
        <v>0</v>
      </c>
      <c r="K57" s="91">
        <f t="shared" si="11"/>
        <v>1152897</v>
      </c>
      <c r="L57" s="92">
        <f t="shared" si="9"/>
        <v>18353659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488</v>
      </c>
      <c r="AB57" s="94">
        <v>1059.6500000000001</v>
      </c>
      <c r="AC57" s="94">
        <v>0</v>
      </c>
      <c r="AD57" s="94">
        <v>0</v>
      </c>
      <c r="AE57" s="94">
        <v>69.028388312598082</v>
      </c>
      <c r="AF57" s="95">
        <v>16935646</v>
      </c>
      <c r="AG57" s="95">
        <v>1004846.277088896</v>
      </c>
      <c r="AH57" s="95">
        <v>0</v>
      </c>
      <c r="AI57" s="95">
        <v>15930799.722911077</v>
      </c>
      <c r="AJ57" s="95">
        <v>0</v>
      </c>
      <c r="AK57" s="95">
        <v>1077806</v>
      </c>
      <c r="AL57" s="95">
        <v>17008605.722911075</v>
      </c>
      <c r="AM57" s="95">
        <v>1269962.2770888959</v>
      </c>
      <c r="AN57" s="95">
        <v>0</v>
      </c>
      <c r="AO57" s="95">
        <v>75091</v>
      </c>
      <c r="AP57" s="95">
        <v>1345053.2770888959</v>
      </c>
      <c r="AQ57" s="96">
        <v>18353659</v>
      </c>
      <c r="AR57" s="136"/>
      <c r="AS57" s="135">
        <v>488</v>
      </c>
      <c r="AT57" s="136">
        <v>408.35000000000008</v>
      </c>
      <c r="AU57" s="136">
        <v>53.228388312598085</v>
      </c>
      <c r="AV57" s="134">
        <v>1004846.277088896</v>
      </c>
      <c r="AW57" s="134">
        <v>0</v>
      </c>
      <c r="AX57" s="134">
        <v>57901</v>
      </c>
      <c r="AY57" s="137">
        <v>1062747.2770888959</v>
      </c>
      <c r="BA57" s="138">
        <v>15.8</v>
      </c>
      <c r="BB57" s="139">
        <v>265116</v>
      </c>
      <c r="BC57" s="139">
        <v>0</v>
      </c>
      <c r="BD57" s="139">
        <v>17190</v>
      </c>
      <c r="BE57" s="140">
        <v>282306</v>
      </c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488</v>
      </c>
      <c r="CB57" s="98">
        <v>0</v>
      </c>
      <c r="CC57" s="98">
        <v>0</v>
      </c>
      <c r="CD57" s="98">
        <v>0</v>
      </c>
      <c r="CE57" s="98">
        <v>0</v>
      </c>
      <c r="CF57" s="99">
        <f t="shared" si="1"/>
        <v>0</v>
      </c>
      <c r="CG57" s="98">
        <v>0</v>
      </c>
      <c r="CH57" s="98">
        <v>0</v>
      </c>
      <c r="CI57" s="98">
        <v>0</v>
      </c>
      <c r="CJ57" s="99">
        <f t="shared" si="2"/>
        <v>0</v>
      </c>
      <c r="CK57" s="100">
        <f t="shared" si="3"/>
        <v>0</v>
      </c>
      <c r="CM57" s="97">
        <v>488</v>
      </c>
      <c r="CN57" s="101"/>
      <c r="CO57" s="102"/>
      <c r="CP57" s="102"/>
      <c r="CQ57" s="102"/>
      <c r="CR57" s="103">
        <f t="shared" si="10"/>
        <v>0</v>
      </c>
    </row>
    <row r="58" spans="1:96" ht="13" x14ac:dyDescent="0.3">
      <c r="A58" s="84">
        <v>489</v>
      </c>
      <c r="B58" s="85" t="s">
        <v>110</v>
      </c>
      <c r="C58" s="86">
        <v>850</v>
      </c>
      <c r="D58" s="87" t="str">
        <f t="shared" si="4"/>
        <v/>
      </c>
      <c r="E58" s="87">
        <f t="shared" si="5"/>
        <v>0</v>
      </c>
      <c r="F58" s="87">
        <f t="shared" si="6"/>
        <v>0</v>
      </c>
      <c r="G58" s="88">
        <f t="shared" si="7"/>
        <v>832.19</v>
      </c>
      <c r="H58" s="89"/>
      <c r="I58" s="90">
        <f t="shared" si="8"/>
        <v>16112452</v>
      </c>
      <c r="J58" s="91">
        <f t="shared" si="11"/>
        <v>0</v>
      </c>
      <c r="K58" s="91">
        <f t="shared" si="11"/>
        <v>905428</v>
      </c>
      <c r="L58" s="92">
        <f t="shared" si="9"/>
        <v>17017880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489</v>
      </c>
      <c r="AB58" s="94">
        <v>832.19</v>
      </c>
      <c r="AC58" s="94">
        <v>0</v>
      </c>
      <c r="AD58" s="94">
        <v>0</v>
      </c>
      <c r="AE58" s="94">
        <v>36.340000000000003</v>
      </c>
      <c r="AF58" s="95">
        <v>15437267</v>
      </c>
      <c r="AG58" s="95">
        <v>0</v>
      </c>
      <c r="AH58" s="95">
        <v>0</v>
      </c>
      <c r="AI58" s="95">
        <v>15437267</v>
      </c>
      <c r="AJ58" s="95">
        <v>0</v>
      </c>
      <c r="AK58" s="95">
        <v>865890</v>
      </c>
      <c r="AL58" s="95">
        <v>16303157</v>
      </c>
      <c r="AM58" s="95">
        <v>675185</v>
      </c>
      <c r="AN58" s="95">
        <v>0</v>
      </c>
      <c r="AO58" s="95">
        <v>39538</v>
      </c>
      <c r="AP58" s="95">
        <v>714723</v>
      </c>
      <c r="AQ58" s="96">
        <v>17017880</v>
      </c>
      <c r="AR58" s="136"/>
      <c r="AS58" s="135">
        <v>489</v>
      </c>
      <c r="AT58" s="136">
        <v>243.15</v>
      </c>
      <c r="AU58" s="136">
        <v>0</v>
      </c>
      <c r="AV58" s="134">
        <v>0</v>
      </c>
      <c r="AW58" s="134">
        <v>0</v>
      </c>
      <c r="AX58" s="134">
        <v>0</v>
      </c>
      <c r="AY58" s="137">
        <v>0</v>
      </c>
      <c r="BA58" s="138">
        <v>36.340000000000003</v>
      </c>
      <c r="BB58" s="139">
        <v>675185</v>
      </c>
      <c r="BC58" s="139">
        <v>0</v>
      </c>
      <c r="BD58" s="139">
        <v>39538</v>
      </c>
      <c r="BE58" s="140">
        <v>714723</v>
      </c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489</v>
      </c>
      <c r="CB58" s="98">
        <v>0</v>
      </c>
      <c r="CC58" s="98">
        <v>0</v>
      </c>
      <c r="CD58" s="98">
        <v>0</v>
      </c>
      <c r="CE58" s="98">
        <v>0</v>
      </c>
      <c r="CF58" s="99">
        <f t="shared" si="1"/>
        <v>0</v>
      </c>
      <c r="CG58" s="98">
        <v>0</v>
      </c>
      <c r="CH58" s="98">
        <v>0</v>
      </c>
      <c r="CI58" s="98">
        <v>0</v>
      </c>
      <c r="CJ58" s="99">
        <f t="shared" si="2"/>
        <v>0</v>
      </c>
      <c r="CK58" s="100">
        <f t="shared" si="3"/>
        <v>0</v>
      </c>
      <c r="CM58" s="97">
        <v>489</v>
      </c>
      <c r="CN58" s="101"/>
      <c r="CO58" s="102"/>
      <c r="CP58" s="102"/>
      <c r="CQ58" s="102"/>
      <c r="CR58" s="103">
        <f t="shared" si="10"/>
        <v>0</v>
      </c>
    </row>
    <row r="59" spans="1:96" ht="13" x14ac:dyDescent="0.3">
      <c r="A59" s="84">
        <v>491</v>
      </c>
      <c r="B59" s="85" t="s">
        <v>111</v>
      </c>
      <c r="C59" s="86">
        <v>1315</v>
      </c>
      <c r="D59" s="87" t="str">
        <f t="shared" si="4"/>
        <v/>
      </c>
      <c r="E59" s="87">
        <f t="shared" si="5"/>
        <v>0</v>
      </c>
      <c r="F59" s="87">
        <f t="shared" si="6"/>
        <v>0</v>
      </c>
      <c r="G59" s="88">
        <f t="shared" si="7"/>
        <v>1288.3499999999997</v>
      </c>
      <c r="H59" s="89"/>
      <c r="I59" s="90">
        <f t="shared" si="8"/>
        <v>19747836</v>
      </c>
      <c r="J59" s="91">
        <f t="shared" si="11"/>
        <v>0</v>
      </c>
      <c r="K59" s="91">
        <f t="shared" si="11"/>
        <v>1401728</v>
      </c>
      <c r="L59" s="92">
        <f t="shared" si="9"/>
        <v>21149564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491</v>
      </c>
      <c r="AB59" s="94">
        <v>1288.3499999999997</v>
      </c>
      <c r="AC59" s="94">
        <v>0</v>
      </c>
      <c r="AD59" s="94">
        <v>0</v>
      </c>
      <c r="AE59" s="94">
        <v>3.58</v>
      </c>
      <c r="AF59" s="95">
        <v>19693298</v>
      </c>
      <c r="AG59" s="95">
        <v>0</v>
      </c>
      <c r="AH59" s="95">
        <v>0</v>
      </c>
      <c r="AI59" s="95">
        <v>19693298</v>
      </c>
      <c r="AJ59" s="95">
        <v>0</v>
      </c>
      <c r="AK59" s="95">
        <v>1397833</v>
      </c>
      <c r="AL59" s="95">
        <v>21091131</v>
      </c>
      <c r="AM59" s="95">
        <v>54538</v>
      </c>
      <c r="AN59" s="95">
        <v>0</v>
      </c>
      <c r="AO59" s="95">
        <v>3895</v>
      </c>
      <c r="AP59" s="95">
        <v>58433</v>
      </c>
      <c r="AQ59" s="96">
        <v>21149564</v>
      </c>
      <c r="AR59" s="136"/>
      <c r="AS59" s="135">
        <v>491</v>
      </c>
      <c r="AT59" s="136">
        <v>410.83000000000004</v>
      </c>
      <c r="AU59" s="136">
        <v>0</v>
      </c>
      <c r="AV59" s="134">
        <v>0</v>
      </c>
      <c r="AW59" s="134">
        <v>0</v>
      </c>
      <c r="AX59" s="134">
        <v>0</v>
      </c>
      <c r="AY59" s="137">
        <v>0</v>
      </c>
      <c r="BA59" s="138">
        <v>3.58</v>
      </c>
      <c r="BB59" s="139">
        <v>54538</v>
      </c>
      <c r="BC59" s="139">
        <v>0</v>
      </c>
      <c r="BD59" s="139">
        <v>3895</v>
      </c>
      <c r="BE59" s="140">
        <v>58433</v>
      </c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491</v>
      </c>
      <c r="CB59" s="98">
        <v>0</v>
      </c>
      <c r="CC59" s="98">
        <v>0</v>
      </c>
      <c r="CD59" s="98">
        <v>0</v>
      </c>
      <c r="CE59" s="98">
        <v>0</v>
      </c>
      <c r="CF59" s="99">
        <f t="shared" si="1"/>
        <v>0</v>
      </c>
      <c r="CG59" s="98">
        <v>0</v>
      </c>
      <c r="CH59" s="98">
        <v>0</v>
      </c>
      <c r="CI59" s="98">
        <v>0</v>
      </c>
      <c r="CJ59" s="99">
        <f t="shared" si="2"/>
        <v>0</v>
      </c>
      <c r="CK59" s="100">
        <f t="shared" si="3"/>
        <v>0</v>
      </c>
      <c r="CM59" s="97">
        <v>491</v>
      </c>
      <c r="CN59" s="101"/>
      <c r="CO59" s="102"/>
      <c r="CP59" s="102"/>
      <c r="CQ59" s="102"/>
      <c r="CR59" s="103">
        <f t="shared" si="10"/>
        <v>0</v>
      </c>
    </row>
    <row r="60" spans="1:96" ht="13" x14ac:dyDescent="0.3">
      <c r="A60" s="84">
        <v>492</v>
      </c>
      <c r="B60" s="85" t="s">
        <v>112</v>
      </c>
      <c r="C60" s="86">
        <v>360</v>
      </c>
      <c r="D60" s="87" t="str">
        <f t="shared" si="4"/>
        <v/>
      </c>
      <c r="E60" s="87">
        <f t="shared" si="5"/>
        <v>0</v>
      </c>
      <c r="F60" s="87">
        <f t="shared" si="6"/>
        <v>0</v>
      </c>
      <c r="G60" s="88">
        <f t="shared" si="7"/>
        <v>354.92000000000013</v>
      </c>
      <c r="H60" s="89"/>
      <c r="I60" s="90">
        <f t="shared" si="8"/>
        <v>5868392</v>
      </c>
      <c r="J60" s="91">
        <f t="shared" si="11"/>
        <v>0</v>
      </c>
      <c r="K60" s="91">
        <f t="shared" si="11"/>
        <v>386147</v>
      </c>
      <c r="L60" s="92">
        <f t="shared" si="9"/>
        <v>6254539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492</v>
      </c>
      <c r="AB60" s="94">
        <v>354.92000000000013</v>
      </c>
      <c r="AC60" s="94">
        <v>0</v>
      </c>
      <c r="AD60" s="94">
        <v>0</v>
      </c>
      <c r="AE60" s="94">
        <v>0</v>
      </c>
      <c r="AF60" s="95">
        <v>5868392</v>
      </c>
      <c r="AG60" s="95">
        <v>0</v>
      </c>
      <c r="AH60" s="95">
        <v>0</v>
      </c>
      <c r="AI60" s="95">
        <v>5868392</v>
      </c>
      <c r="AJ60" s="95">
        <v>0</v>
      </c>
      <c r="AK60" s="95">
        <v>386147</v>
      </c>
      <c r="AL60" s="95">
        <v>6254539</v>
      </c>
      <c r="AM60" s="95">
        <v>0</v>
      </c>
      <c r="AN60" s="95">
        <v>0</v>
      </c>
      <c r="AO60" s="95">
        <v>0</v>
      </c>
      <c r="AP60" s="95">
        <v>0</v>
      </c>
      <c r="AQ60" s="96">
        <v>6254539</v>
      </c>
      <c r="AR60" s="136"/>
      <c r="AS60" s="135">
        <v>492</v>
      </c>
      <c r="AT60" s="136">
        <v>70.52000000000001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>
        <v>0</v>
      </c>
      <c r="BB60" s="139">
        <v>0</v>
      </c>
      <c r="BC60" s="139">
        <v>0</v>
      </c>
      <c r="BD60" s="139">
        <v>0</v>
      </c>
      <c r="BE60" s="140">
        <v>0</v>
      </c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492</v>
      </c>
      <c r="CB60" s="98">
        <v>0</v>
      </c>
      <c r="CC60" s="98">
        <v>0</v>
      </c>
      <c r="CD60" s="98">
        <v>0</v>
      </c>
      <c r="CE60" s="98">
        <v>0</v>
      </c>
      <c r="CF60" s="99">
        <f t="shared" si="1"/>
        <v>0</v>
      </c>
      <c r="CG60" s="98">
        <v>0</v>
      </c>
      <c r="CH60" s="98">
        <v>0</v>
      </c>
      <c r="CI60" s="98">
        <v>0</v>
      </c>
      <c r="CJ60" s="99">
        <f t="shared" si="2"/>
        <v>0</v>
      </c>
      <c r="CK60" s="100">
        <f t="shared" si="3"/>
        <v>0</v>
      </c>
      <c r="CM60" s="97">
        <v>492</v>
      </c>
      <c r="CN60" s="101"/>
      <c r="CO60" s="102"/>
      <c r="CP60" s="102"/>
      <c r="CQ60" s="102"/>
      <c r="CR60" s="103">
        <f t="shared" si="10"/>
        <v>0</v>
      </c>
    </row>
    <row r="61" spans="1:96" ht="13" x14ac:dyDescent="0.3">
      <c r="A61" s="84">
        <v>493</v>
      </c>
      <c r="B61" s="85" t="s">
        <v>113</v>
      </c>
      <c r="C61" s="86">
        <v>220</v>
      </c>
      <c r="D61" s="87" t="str">
        <f t="shared" si="4"/>
        <v/>
      </c>
      <c r="E61" s="87">
        <f t="shared" si="5"/>
        <v>0</v>
      </c>
      <c r="F61" s="87">
        <f t="shared" si="6"/>
        <v>0</v>
      </c>
      <c r="G61" s="88">
        <f t="shared" si="7"/>
        <v>199.87000000000015</v>
      </c>
      <c r="H61" s="89"/>
      <c r="I61" s="90">
        <f t="shared" si="8"/>
        <v>4202083</v>
      </c>
      <c r="J61" s="91">
        <f t="shared" si="11"/>
        <v>0</v>
      </c>
      <c r="K61" s="91">
        <f t="shared" si="11"/>
        <v>217456</v>
      </c>
      <c r="L61" s="92">
        <f t="shared" si="9"/>
        <v>4419539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493</v>
      </c>
      <c r="AB61" s="94">
        <v>199.87000000000015</v>
      </c>
      <c r="AC61" s="94">
        <v>0</v>
      </c>
      <c r="AD61" s="94">
        <v>0</v>
      </c>
      <c r="AE61" s="94">
        <v>0.09</v>
      </c>
      <c r="AF61" s="95">
        <v>4199533</v>
      </c>
      <c r="AG61" s="95">
        <v>0</v>
      </c>
      <c r="AH61" s="95">
        <v>0</v>
      </c>
      <c r="AI61" s="95">
        <v>4199533</v>
      </c>
      <c r="AJ61" s="95">
        <v>0</v>
      </c>
      <c r="AK61" s="95">
        <v>217358</v>
      </c>
      <c r="AL61" s="95">
        <v>4416891</v>
      </c>
      <c r="AM61" s="95">
        <v>2550</v>
      </c>
      <c r="AN61" s="95">
        <v>0</v>
      </c>
      <c r="AO61" s="95">
        <v>98</v>
      </c>
      <c r="AP61" s="95">
        <v>2648</v>
      </c>
      <c r="AQ61" s="96">
        <v>4419539</v>
      </c>
      <c r="AR61" s="136"/>
      <c r="AS61" s="135">
        <v>493</v>
      </c>
      <c r="AT61" s="136">
        <v>0</v>
      </c>
      <c r="AU61" s="136">
        <v>0</v>
      </c>
      <c r="AV61" s="134">
        <v>0</v>
      </c>
      <c r="AW61" s="134">
        <v>0</v>
      </c>
      <c r="AX61" s="134">
        <v>0</v>
      </c>
      <c r="AY61" s="137">
        <v>0</v>
      </c>
      <c r="BA61" s="138">
        <v>0.09</v>
      </c>
      <c r="BB61" s="139">
        <v>2550</v>
      </c>
      <c r="BC61" s="139">
        <v>0</v>
      </c>
      <c r="BD61" s="139">
        <v>98</v>
      </c>
      <c r="BE61" s="140">
        <v>2648</v>
      </c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493</v>
      </c>
      <c r="CB61" s="98">
        <v>0</v>
      </c>
      <c r="CC61" s="98">
        <v>0</v>
      </c>
      <c r="CD61" s="98">
        <v>0</v>
      </c>
      <c r="CE61" s="98">
        <v>0</v>
      </c>
      <c r="CF61" s="99">
        <f t="shared" si="1"/>
        <v>0</v>
      </c>
      <c r="CG61" s="98">
        <v>0</v>
      </c>
      <c r="CH61" s="98">
        <v>0</v>
      </c>
      <c r="CI61" s="98">
        <v>0</v>
      </c>
      <c r="CJ61" s="99">
        <f t="shared" si="2"/>
        <v>0</v>
      </c>
      <c r="CK61" s="100">
        <f t="shared" si="3"/>
        <v>0</v>
      </c>
      <c r="CM61" s="97">
        <v>493</v>
      </c>
      <c r="CN61" s="101"/>
      <c r="CO61" s="102"/>
      <c r="CP61" s="102"/>
      <c r="CQ61" s="102"/>
      <c r="CR61" s="103">
        <f t="shared" si="10"/>
        <v>0</v>
      </c>
    </row>
    <row r="62" spans="1:96" ht="13" x14ac:dyDescent="0.3">
      <c r="A62" s="84">
        <v>494</v>
      </c>
      <c r="B62" s="85" t="s">
        <v>114</v>
      </c>
      <c r="C62" s="86">
        <v>780</v>
      </c>
      <c r="D62" s="87" t="str">
        <f t="shared" si="4"/>
        <v/>
      </c>
      <c r="E62" s="87">
        <f t="shared" si="5"/>
        <v>0</v>
      </c>
      <c r="F62" s="87">
        <f t="shared" si="6"/>
        <v>2.0121416360178102</v>
      </c>
      <c r="G62" s="88">
        <f t="shared" si="7"/>
        <v>777.93000000000006</v>
      </c>
      <c r="H62" s="89"/>
      <c r="I62" s="90">
        <f t="shared" si="8"/>
        <v>12621722</v>
      </c>
      <c r="J62" s="91">
        <f t="shared" si="11"/>
        <v>0</v>
      </c>
      <c r="K62" s="91">
        <f t="shared" si="11"/>
        <v>846387</v>
      </c>
      <c r="L62" s="92">
        <f t="shared" si="9"/>
        <v>13468109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494</v>
      </c>
      <c r="AB62" s="94">
        <v>777.93000000000006</v>
      </c>
      <c r="AC62" s="94">
        <v>0</v>
      </c>
      <c r="AD62" s="94">
        <v>0</v>
      </c>
      <c r="AE62" s="94">
        <v>5.0121416360178106</v>
      </c>
      <c r="AF62" s="95">
        <v>12576095</v>
      </c>
      <c r="AG62" s="95">
        <v>35214.490771947698</v>
      </c>
      <c r="AH62" s="95">
        <v>0</v>
      </c>
      <c r="AI62" s="95">
        <v>12540880.509228051</v>
      </c>
      <c r="AJ62" s="95">
        <v>0</v>
      </c>
      <c r="AK62" s="95">
        <v>840931</v>
      </c>
      <c r="AL62" s="95">
        <v>13381811.509228051</v>
      </c>
      <c r="AM62" s="95">
        <v>80841.490771947691</v>
      </c>
      <c r="AN62" s="95">
        <v>0</v>
      </c>
      <c r="AO62" s="95">
        <v>5456</v>
      </c>
      <c r="AP62" s="95">
        <v>86297.490771947691</v>
      </c>
      <c r="AQ62" s="96">
        <v>13468109</v>
      </c>
      <c r="AR62" s="136"/>
      <c r="AS62" s="135">
        <v>494</v>
      </c>
      <c r="AT62" s="136">
        <v>350.72000000000008</v>
      </c>
      <c r="AU62" s="136">
        <v>2.0121416360178102</v>
      </c>
      <c r="AV62" s="134">
        <v>35214.490771947698</v>
      </c>
      <c r="AW62" s="134">
        <v>0</v>
      </c>
      <c r="AX62" s="134">
        <v>2192</v>
      </c>
      <c r="AY62" s="137">
        <v>37406.490771947698</v>
      </c>
      <c r="BA62" s="138">
        <v>3</v>
      </c>
      <c r="BB62" s="139">
        <v>45627</v>
      </c>
      <c r="BC62" s="139">
        <v>0</v>
      </c>
      <c r="BD62" s="139">
        <v>3264</v>
      </c>
      <c r="BE62" s="140">
        <v>48891</v>
      </c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494</v>
      </c>
      <c r="CB62" s="98">
        <v>0</v>
      </c>
      <c r="CC62" s="98">
        <v>0</v>
      </c>
      <c r="CD62" s="98">
        <v>0</v>
      </c>
      <c r="CE62" s="98">
        <v>0</v>
      </c>
      <c r="CF62" s="99">
        <f t="shared" si="1"/>
        <v>0</v>
      </c>
      <c r="CG62" s="98">
        <v>0</v>
      </c>
      <c r="CH62" s="98">
        <v>0</v>
      </c>
      <c r="CI62" s="98">
        <v>0</v>
      </c>
      <c r="CJ62" s="99">
        <f t="shared" si="2"/>
        <v>0</v>
      </c>
      <c r="CK62" s="100">
        <f t="shared" si="3"/>
        <v>0</v>
      </c>
      <c r="CM62" s="97">
        <v>494</v>
      </c>
      <c r="CN62" s="101"/>
      <c r="CO62" s="102"/>
      <c r="CP62" s="102"/>
      <c r="CQ62" s="102"/>
      <c r="CR62" s="103">
        <f t="shared" si="10"/>
        <v>0</v>
      </c>
    </row>
    <row r="63" spans="1:96" ht="13" x14ac:dyDescent="0.3">
      <c r="A63" s="84">
        <v>496</v>
      </c>
      <c r="B63" s="85" t="s">
        <v>115</v>
      </c>
      <c r="C63" s="86">
        <v>500</v>
      </c>
      <c r="D63" s="87" t="str">
        <f t="shared" si="4"/>
        <v/>
      </c>
      <c r="E63" s="87">
        <f t="shared" si="5"/>
        <v>256.39999999999992</v>
      </c>
      <c r="F63" s="87">
        <f t="shared" si="6"/>
        <v>0</v>
      </c>
      <c r="G63" s="88">
        <f t="shared" si="7"/>
        <v>499.34000000000009</v>
      </c>
      <c r="H63" s="89"/>
      <c r="I63" s="90">
        <f t="shared" si="8"/>
        <v>7782863</v>
      </c>
      <c r="J63" s="91">
        <f t="shared" si="11"/>
        <v>255119</v>
      </c>
      <c r="K63" s="91">
        <f t="shared" si="11"/>
        <v>543282</v>
      </c>
      <c r="L63" s="92">
        <f t="shared" si="9"/>
        <v>8581264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496</v>
      </c>
      <c r="AB63" s="94">
        <v>499.34000000000009</v>
      </c>
      <c r="AC63" s="94">
        <v>0</v>
      </c>
      <c r="AD63" s="94">
        <v>256.39999999999992</v>
      </c>
      <c r="AE63" s="94">
        <v>2.85</v>
      </c>
      <c r="AF63" s="95">
        <v>7738454</v>
      </c>
      <c r="AG63" s="95">
        <v>0</v>
      </c>
      <c r="AH63" s="95">
        <v>0</v>
      </c>
      <c r="AI63" s="95">
        <v>7738454</v>
      </c>
      <c r="AJ63" s="95">
        <v>254124</v>
      </c>
      <c r="AK63" s="95">
        <v>540182</v>
      </c>
      <c r="AL63" s="95">
        <v>8532760</v>
      </c>
      <c r="AM63" s="95">
        <v>44409</v>
      </c>
      <c r="AN63" s="95">
        <v>995</v>
      </c>
      <c r="AO63" s="95">
        <v>3100</v>
      </c>
      <c r="AP63" s="95">
        <v>48504</v>
      </c>
      <c r="AQ63" s="96">
        <v>8581264</v>
      </c>
      <c r="AR63" s="136"/>
      <c r="AS63" s="135">
        <v>496</v>
      </c>
      <c r="AT63" s="136">
        <v>20.96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>
        <v>2.85</v>
      </c>
      <c r="BB63" s="139">
        <v>44409</v>
      </c>
      <c r="BC63" s="139">
        <v>995</v>
      </c>
      <c r="BD63" s="139">
        <v>3100</v>
      </c>
      <c r="BE63" s="140">
        <v>48504</v>
      </c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496</v>
      </c>
      <c r="CB63" s="98">
        <v>0</v>
      </c>
      <c r="CC63" s="98">
        <v>0</v>
      </c>
      <c r="CD63" s="98">
        <v>0</v>
      </c>
      <c r="CE63" s="98">
        <v>0</v>
      </c>
      <c r="CF63" s="99">
        <f t="shared" si="1"/>
        <v>0</v>
      </c>
      <c r="CG63" s="98">
        <v>0</v>
      </c>
      <c r="CH63" s="98">
        <v>0</v>
      </c>
      <c r="CI63" s="98">
        <v>0</v>
      </c>
      <c r="CJ63" s="99">
        <f t="shared" si="2"/>
        <v>0</v>
      </c>
      <c r="CK63" s="100">
        <f t="shared" si="3"/>
        <v>0</v>
      </c>
      <c r="CM63" s="97">
        <v>496</v>
      </c>
      <c r="CN63" s="101"/>
      <c r="CO63" s="102"/>
      <c r="CP63" s="102"/>
      <c r="CQ63" s="102"/>
      <c r="CR63" s="103">
        <f t="shared" si="10"/>
        <v>0</v>
      </c>
    </row>
    <row r="64" spans="1:96" ht="13" x14ac:dyDescent="0.3">
      <c r="A64" s="84">
        <v>497</v>
      </c>
      <c r="B64" s="85" t="s">
        <v>116</v>
      </c>
      <c r="C64" s="86">
        <v>584</v>
      </c>
      <c r="D64" s="87" t="str">
        <f t="shared" si="4"/>
        <v/>
      </c>
      <c r="E64" s="87">
        <f t="shared" si="5"/>
        <v>0</v>
      </c>
      <c r="F64" s="87">
        <f t="shared" si="6"/>
        <v>0</v>
      </c>
      <c r="G64" s="88">
        <f t="shared" si="7"/>
        <v>544.9</v>
      </c>
      <c r="H64" s="89"/>
      <c r="I64" s="90">
        <f t="shared" si="8"/>
        <v>8865759</v>
      </c>
      <c r="J64" s="91">
        <f t="shared" si="11"/>
        <v>0</v>
      </c>
      <c r="K64" s="91">
        <f t="shared" si="11"/>
        <v>592854</v>
      </c>
      <c r="L64" s="92">
        <f t="shared" si="9"/>
        <v>9458613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497</v>
      </c>
      <c r="AB64" s="94">
        <v>544.9</v>
      </c>
      <c r="AC64" s="94">
        <v>0</v>
      </c>
      <c r="AD64" s="94">
        <v>0</v>
      </c>
      <c r="AE64" s="94">
        <v>8.9600000000000009</v>
      </c>
      <c r="AF64" s="95">
        <v>8728642</v>
      </c>
      <c r="AG64" s="95">
        <v>0</v>
      </c>
      <c r="AH64" s="95">
        <v>0</v>
      </c>
      <c r="AI64" s="95">
        <v>8728642</v>
      </c>
      <c r="AJ64" s="95">
        <v>0</v>
      </c>
      <c r="AK64" s="95">
        <v>583106</v>
      </c>
      <c r="AL64" s="95">
        <v>9311748</v>
      </c>
      <c r="AM64" s="95">
        <v>137117</v>
      </c>
      <c r="AN64" s="95">
        <v>0</v>
      </c>
      <c r="AO64" s="95">
        <v>9748</v>
      </c>
      <c r="AP64" s="95">
        <v>146865</v>
      </c>
      <c r="AQ64" s="96">
        <v>9458613</v>
      </c>
      <c r="AR64" s="136"/>
      <c r="AS64" s="135">
        <v>497</v>
      </c>
      <c r="AT64" s="136">
        <v>17.43</v>
      </c>
      <c r="AU64" s="136">
        <v>0</v>
      </c>
      <c r="AV64" s="134">
        <v>0</v>
      </c>
      <c r="AW64" s="134">
        <v>0</v>
      </c>
      <c r="AX64" s="134">
        <v>0</v>
      </c>
      <c r="AY64" s="137">
        <v>0</v>
      </c>
      <c r="BA64" s="138">
        <v>8.9600000000000009</v>
      </c>
      <c r="BB64" s="139">
        <v>137117</v>
      </c>
      <c r="BC64" s="139">
        <v>0</v>
      </c>
      <c r="BD64" s="139">
        <v>9748</v>
      </c>
      <c r="BE64" s="140">
        <v>146865</v>
      </c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497</v>
      </c>
      <c r="CB64" s="98">
        <v>0</v>
      </c>
      <c r="CC64" s="98">
        <v>0</v>
      </c>
      <c r="CD64" s="98">
        <v>0</v>
      </c>
      <c r="CE64" s="98">
        <v>0</v>
      </c>
      <c r="CF64" s="99">
        <f t="shared" si="1"/>
        <v>0</v>
      </c>
      <c r="CG64" s="98">
        <v>0</v>
      </c>
      <c r="CH64" s="98">
        <v>0</v>
      </c>
      <c r="CI64" s="98">
        <v>0</v>
      </c>
      <c r="CJ64" s="99">
        <f t="shared" si="2"/>
        <v>0</v>
      </c>
      <c r="CK64" s="100">
        <f t="shared" si="3"/>
        <v>0</v>
      </c>
      <c r="CM64" s="97">
        <v>497</v>
      </c>
      <c r="CN64" s="101"/>
      <c r="CO64" s="102"/>
      <c r="CP64" s="102"/>
      <c r="CQ64" s="102"/>
      <c r="CR64" s="103">
        <f t="shared" si="10"/>
        <v>0</v>
      </c>
    </row>
    <row r="65" spans="1:96" ht="13" x14ac:dyDescent="0.3">
      <c r="A65" s="84">
        <v>498</v>
      </c>
      <c r="B65" s="85" t="s">
        <v>117</v>
      </c>
      <c r="C65" s="86">
        <v>505</v>
      </c>
      <c r="D65" s="87" t="str">
        <f t="shared" si="4"/>
        <v/>
      </c>
      <c r="E65" s="87">
        <f t="shared" si="5"/>
        <v>0</v>
      </c>
      <c r="F65" s="87">
        <f t="shared" si="6"/>
        <v>0</v>
      </c>
      <c r="G65" s="88">
        <f t="shared" si="7"/>
        <v>488.86</v>
      </c>
      <c r="H65" s="89"/>
      <c r="I65" s="90">
        <f t="shared" si="8"/>
        <v>7720980</v>
      </c>
      <c r="J65" s="91">
        <f t="shared" si="11"/>
        <v>0</v>
      </c>
      <c r="K65" s="91">
        <f t="shared" si="11"/>
        <v>531882</v>
      </c>
      <c r="L65" s="92">
        <f t="shared" si="9"/>
        <v>8252862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498</v>
      </c>
      <c r="AB65" s="94">
        <v>488.86</v>
      </c>
      <c r="AC65" s="94">
        <v>0</v>
      </c>
      <c r="AD65" s="94">
        <v>0</v>
      </c>
      <c r="AE65" s="94">
        <v>0</v>
      </c>
      <c r="AF65" s="95">
        <v>7720980</v>
      </c>
      <c r="AG65" s="95">
        <v>0</v>
      </c>
      <c r="AH65" s="95">
        <v>0</v>
      </c>
      <c r="AI65" s="95">
        <v>7720980</v>
      </c>
      <c r="AJ65" s="95">
        <v>0</v>
      </c>
      <c r="AK65" s="95">
        <v>531882</v>
      </c>
      <c r="AL65" s="95">
        <v>8252862</v>
      </c>
      <c r="AM65" s="95">
        <v>0</v>
      </c>
      <c r="AN65" s="95">
        <v>0</v>
      </c>
      <c r="AO65" s="95">
        <v>0</v>
      </c>
      <c r="AP65" s="95">
        <v>0</v>
      </c>
      <c r="AQ65" s="96">
        <v>8252862</v>
      </c>
      <c r="AR65" s="136"/>
      <c r="AS65" s="135">
        <v>498</v>
      </c>
      <c r="AT65" s="136">
        <v>23.369999999999997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>
        <v>0</v>
      </c>
      <c r="BB65" s="139">
        <v>0</v>
      </c>
      <c r="BC65" s="139">
        <v>0</v>
      </c>
      <c r="BD65" s="139">
        <v>0</v>
      </c>
      <c r="BE65" s="140">
        <v>0</v>
      </c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498</v>
      </c>
      <c r="CB65" s="98">
        <v>0</v>
      </c>
      <c r="CC65" s="98">
        <v>0</v>
      </c>
      <c r="CD65" s="98">
        <v>0</v>
      </c>
      <c r="CE65" s="98">
        <v>0</v>
      </c>
      <c r="CF65" s="99">
        <f t="shared" si="1"/>
        <v>0</v>
      </c>
      <c r="CG65" s="98">
        <v>0</v>
      </c>
      <c r="CH65" s="98">
        <v>0</v>
      </c>
      <c r="CI65" s="98">
        <v>0</v>
      </c>
      <c r="CJ65" s="99">
        <f t="shared" si="2"/>
        <v>0</v>
      </c>
      <c r="CK65" s="100">
        <f t="shared" si="3"/>
        <v>0</v>
      </c>
      <c r="CM65" s="97">
        <v>498</v>
      </c>
      <c r="CN65" s="101"/>
      <c r="CO65" s="102"/>
      <c r="CP65" s="102"/>
      <c r="CQ65" s="102"/>
      <c r="CR65" s="103">
        <f t="shared" si="10"/>
        <v>0</v>
      </c>
    </row>
    <row r="66" spans="1:96" ht="13" x14ac:dyDescent="0.3">
      <c r="A66" s="84">
        <v>499</v>
      </c>
      <c r="B66" s="85" t="s">
        <v>118</v>
      </c>
      <c r="C66" s="86">
        <v>560</v>
      </c>
      <c r="D66" s="87" t="str">
        <f t="shared" si="4"/>
        <v/>
      </c>
      <c r="E66" s="87">
        <f t="shared" si="5"/>
        <v>0</v>
      </c>
      <c r="F66" s="87">
        <f t="shared" si="6"/>
        <v>0</v>
      </c>
      <c r="G66" s="88">
        <f t="shared" si="7"/>
        <v>543.29</v>
      </c>
      <c r="H66" s="89"/>
      <c r="I66" s="90">
        <f t="shared" si="8"/>
        <v>8444558</v>
      </c>
      <c r="J66" s="91">
        <f t="shared" si="11"/>
        <v>0</v>
      </c>
      <c r="K66" s="91">
        <f t="shared" si="11"/>
        <v>591098</v>
      </c>
      <c r="L66" s="92">
        <f t="shared" si="9"/>
        <v>9035656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499</v>
      </c>
      <c r="AB66" s="94">
        <v>543.29</v>
      </c>
      <c r="AC66" s="94">
        <v>0</v>
      </c>
      <c r="AD66" s="94">
        <v>0</v>
      </c>
      <c r="AE66" s="94">
        <v>8.92</v>
      </c>
      <c r="AF66" s="95">
        <v>8308663</v>
      </c>
      <c r="AG66" s="95">
        <v>0</v>
      </c>
      <c r="AH66" s="95">
        <v>0</v>
      </c>
      <c r="AI66" s="95">
        <v>8308663</v>
      </c>
      <c r="AJ66" s="95">
        <v>0</v>
      </c>
      <c r="AK66" s="95">
        <v>581394</v>
      </c>
      <c r="AL66" s="95">
        <v>8890057</v>
      </c>
      <c r="AM66" s="95">
        <v>135895</v>
      </c>
      <c r="AN66" s="95">
        <v>0</v>
      </c>
      <c r="AO66" s="95">
        <v>9704</v>
      </c>
      <c r="AP66" s="95">
        <v>145599</v>
      </c>
      <c r="AQ66" s="96">
        <v>9035656</v>
      </c>
      <c r="AR66" s="136"/>
      <c r="AS66" s="135">
        <v>499</v>
      </c>
      <c r="AT66" s="136">
        <v>137.07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>
        <v>8.92</v>
      </c>
      <c r="BB66" s="139">
        <v>135895</v>
      </c>
      <c r="BC66" s="139">
        <v>0</v>
      </c>
      <c r="BD66" s="139">
        <v>9704</v>
      </c>
      <c r="BE66" s="140">
        <v>145599</v>
      </c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499</v>
      </c>
      <c r="CB66" s="98">
        <v>0</v>
      </c>
      <c r="CC66" s="98">
        <v>0</v>
      </c>
      <c r="CD66" s="98">
        <v>0</v>
      </c>
      <c r="CE66" s="98">
        <v>0</v>
      </c>
      <c r="CF66" s="99">
        <f t="shared" si="1"/>
        <v>0</v>
      </c>
      <c r="CG66" s="98">
        <v>0</v>
      </c>
      <c r="CH66" s="98">
        <v>0</v>
      </c>
      <c r="CI66" s="98">
        <v>0</v>
      </c>
      <c r="CJ66" s="99">
        <f t="shared" si="2"/>
        <v>0</v>
      </c>
      <c r="CK66" s="100">
        <f t="shared" si="3"/>
        <v>0</v>
      </c>
      <c r="CM66" s="97">
        <v>499</v>
      </c>
      <c r="CN66" s="101"/>
      <c r="CO66" s="102"/>
      <c r="CP66" s="102"/>
      <c r="CQ66" s="102"/>
      <c r="CR66" s="103">
        <f t="shared" si="10"/>
        <v>0</v>
      </c>
    </row>
    <row r="67" spans="1:96" ht="13" x14ac:dyDescent="0.3">
      <c r="A67" s="84">
        <v>3501</v>
      </c>
      <c r="B67" s="85" t="s">
        <v>119</v>
      </c>
      <c r="C67" s="86">
        <v>280</v>
      </c>
      <c r="D67" s="87" t="str">
        <f t="shared" si="4"/>
        <v/>
      </c>
      <c r="E67" s="87">
        <f t="shared" si="5"/>
        <v>0</v>
      </c>
      <c r="F67" s="87">
        <f t="shared" si="6"/>
        <v>0</v>
      </c>
      <c r="G67" s="88">
        <f t="shared" si="7"/>
        <v>222.06000000000006</v>
      </c>
      <c r="H67" s="89"/>
      <c r="I67" s="90">
        <f t="shared" si="8"/>
        <v>3972697</v>
      </c>
      <c r="J67" s="91">
        <f t="shared" si="11"/>
        <v>0</v>
      </c>
      <c r="K67" s="91">
        <f t="shared" si="11"/>
        <v>241603</v>
      </c>
      <c r="L67" s="92">
        <f t="shared" si="9"/>
        <v>4214300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3501</v>
      </c>
      <c r="AB67" s="94">
        <v>222.06000000000006</v>
      </c>
      <c r="AC67" s="94">
        <v>0</v>
      </c>
      <c r="AD67" s="94">
        <v>0</v>
      </c>
      <c r="AE67" s="94">
        <v>1</v>
      </c>
      <c r="AF67" s="95">
        <v>3955001</v>
      </c>
      <c r="AG67" s="95">
        <v>0</v>
      </c>
      <c r="AH67" s="95">
        <v>0</v>
      </c>
      <c r="AI67" s="95">
        <v>3955001</v>
      </c>
      <c r="AJ67" s="95">
        <v>0</v>
      </c>
      <c r="AK67" s="95">
        <v>240515</v>
      </c>
      <c r="AL67" s="95">
        <v>4195516</v>
      </c>
      <c r="AM67" s="95">
        <v>17696</v>
      </c>
      <c r="AN67" s="95">
        <v>0</v>
      </c>
      <c r="AO67" s="95">
        <v>1088</v>
      </c>
      <c r="AP67" s="95">
        <v>18784</v>
      </c>
      <c r="AQ67" s="96">
        <v>4214300</v>
      </c>
      <c r="AR67" s="136"/>
      <c r="AS67" s="135">
        <v>3501</v>
      </c>
      <c r="AT67" s="136">
        <v>2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>
        <v>1</v>
      </c>
      <c r="BB67" s="139">
        <v>17696</v>
      </c>
      <c r="BC67" s="139">
        <v>0</v>
      </c>
      <c r="BD67" s="139">
        <v>1088</v>
      </c>
      <c r="BE67" s="140">
        <v>18784</v>
      </c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3501</v>
      </c>
      <c r="CB67" s="98">
        <v>0</v>
      </c>
      <c r="CC67" s="98">
        <v>0</v>
      </c>
      <c r="CD67" s="98">
        <v>0</v>
      </c>
      <c r="CE67" s="98">
        <v>0</v>
      </c>
      <c r="CF67" s="99">
        <f t="shared" si="1"/>
        <v>0</v>
      </c>
      <c r="CG67" s="98">
        <v>0</v>
      </c>
      <c r="CH67" s="98">
        <v>0</v>
      </c>
      <c r="CI67" s="98">
        <v>0</v>
      </c>
      <c r="CJ67" s="99">
        <f t="shared" si="2"/>
        <v>0</v>
      </c>
      <c r="CK67" s="100">
        <f t="shared" si="3"/>
        <v>0</v>
      </c>
      <c r="CM67" s="97">
        <v>3501</v>
      </c>
      <c r="CN67" s="101"/>
      <c r="CO67" s="102"/>
      <c r="CP67" s="102"/>
      <c r="CQ67" s="102"/>
      <c r="CR67" s="103">
        <f t="shared" si="10"/>
        <v>0</v>
      </c>
    </row>
    <row r="68" spans="1:96" ht="13" x14ac:dyDescent="0.3">
      <c r="A68" s="84">
        <v>3502</v>
      </c>
      <c r="B68" s="85" t="s">
        <v>120</v>
      </c>
      <c r="C68" s="86">
        <v>504</v>
      </c>
      <c r="D68" s="87" t="str">
        <f t="shared" si="4"/>
        <v/>
      </c>
      <c r="E68" s="87">
        <f t="shared" si="5"/>
        <v>0</v>
      </c>
      <c r="F68" s="87">
        <f t="shared" si="6"/>
        <v>0</v>
      </c>
      <c r="G68" s="88">
        <f t="shared" si="7"/>
        <v>391.82</v>
      </c>
      <c r="H68" s="89"/>
      <c r="I68" s="90">
        <f t="shared" si="8"/>
        <v>6469978</v>
      </c>
      <c r="J68" s="91">
        <f t="shared" si="11"/>
        <v>0</v>
      </c>
      <c r="K68" s="91">
        <f t="shared" si="11"/>
        <v>426300</v>
      </c>
      <c r="L68" s="92">
        <f t="shared" si="9"/>
        <v>6896278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3502</v>
      </c>
      <c r="AB68" s="94">
        <v>391.82</v>
      </c>
      <c r="AC68" s="94">
        <v>0</v>
      </c>
      <c r="AD68" s="94">
        <v>0</v>
      </c>
      <c r="AE68" s="94">
        <v>0</v>
      </c>
      <c r="AF68" s="95">
        <v>6469978</v>
      </c>
      <c r="AG68" s="95">
        <v>0</v>
      </c>
      <c r="AH68" s="95">
        <v>0</v>
      </c>
      <c r="AI68" s="95">
        <v>6469978</v>
      </c>
      <c r="AJ68" s="95">
        <v>0</v>
      </c>
      <c r="AK68" s="95">
        <v>426300</v>
      </c>
      <c r="AL68" s="95">
        <v>6896278</v>
      </c>
      <c r="AM68" s="95">
        <v>0</v>
      </c>
      <c r="AN68" s="95">
        <v>0</v>
      </c>
      <c r="AO68" s="95">
        <v>0</v>
      </c>
      <c r="AP68" s="95">
        <v>0</v>
      </c>
      <c r="AQ68" s="96">
        <v>6896278</v>
      </c>
      <c r="AR68" s="136"/>
      <c r="AS68" s="135">
        <v>3502</v>
      </c>
      <c r="AT68" s="136">
        <v>40.79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>
        <v>0</v>
      </c>
      <c r="BB68" s="139">
        <v>0</v>
      </c>
      <c r="BC68" s="139">
        <v>0</v>
      </c>
      <c r="BD68" s="139">
        <v>0</v>
      </c>
      <c r="BE68" s="140">
        <v>0</v>
      </c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3502</v>
      </c>
      <c r="CB68" s="98">
        <v>0</v>
      </c>
      <c r="CC68" s="98">
        <v>0</v>
      </c>
      <c r="CD68" s="98">
        <v>0</v>
      </c>
      <c r="CE68" s="98">
        <v>0</v>
      </c>
      <c r="CF68" s="99">
        <f t="shared" si="1"/>
        <v>0</v>
      </c>
      <c r="CG68" s="98">
        <v>0</v>
      </c>
      <c r="CH68" s="98">
        <v>0</v>
      </c>
      <c r="CI68" s="98">
        <v>0</v>
      </c>
      <c r="CJ68" s="99">
        <f t="shared" si="2"/>
        <v>0</v>
      </c>
      <c r="CK68" s="100">
        <f t="shared" si="3"/>
        <v>0</v>
      </c>
      <c r="CM68" s="97">
        <v>3502</v>
      </c>
      <c r="CN68" s="101"/>
      <c r="CO68" s="102"/>
      <c r="CP68" s="102"/>
      <c r="CQ68" s="102"/>
      <c r="CR68" s="103">
        <f t="shared" si="10"/>
        <v>0</v>
      </c>
    </row>
    <row r="69" spans="1:96" ht="13" x14ac:dyDescent="0.3">
      <c r="A69" s="84">
        <v>3503</v>
      </c>
      <c r="B69" s="85" t="s">
        <v>121</v>
      </c>
      <c r="C69" s="86">
        <v>1200</v>
      </c>
      <c r="D69" s="87" t="str">
        <f t="shared" si="4"/>
        <v/>
      </c>
      <c r="E69" s="87">
        <f t="shared" si="5"/>
        <v>0</v>
      </c>
      <c r="F69" s="87">
        <f t="shared" si="6"/>
        <v>0</v>
      </c>
      <c r="G69" s="88">
        <f t="shared" si="7"/>
        <v>1191.3099999999997</v>
      </c>
      <c r="H69" s="89"/>
      <c r="I69" s="90">
        <f t="shared" si="8"/>
        <v>18044488</v>
      </c>
      <c r="J69" s="91">
        <f t="shared" si="11"/>
        <v>0</v>
      </c>
      <c r="K69" s="91">
        <f t="shared" si="11"/>
        <v>1296146</v>
      </c>
      <c r="L69" s="92">
        <f t="shared" si="9"/>
        <v>19340634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3503</v>
      </c>
      <c r="AB69" s="94">
        <v>1191.3099999999997</v>
      </c>
      <c r="AC69" s="94">
        <v>0</v>
      </c>
      <c r="AD69" s="94">
        <v>0</v>
      </c>
      <c r="AE69" s="94">
        <v>5.66</v>
      </c>
      <c r="AF69" s="95">
        <v>17965794</v>
      </c>
      <c r="AG69" s="95">
        <v>0</v>
      </c>
      <c r="AH69" s="95">
        <v>0</v>
      </c>
      <c r="AI69" s="95">
        <v>17965794</v>
      </c>
      <c r="AJ69" s="95">
        <v>0</v>
      </c>
      <c r="AK69" s="95">
        <v>1289987</v>
      </c>
      <c r="AL69" s="95">
        <v>19255781</v>
      </c>
      <c r="AM69" s="95">
        <v>85844</v>
      </c>
      <c r="AN69" s="95">
        <v>0</v>
      </c>
      <c r="AO69" s="95">
        <v>6159</v>
      </c>
      <c r="AP69" s="95">
        <v>92003</v>
      </c>
      <c r="AQ69" s="96">
        <v>19347784</v>
      </c>
      <c r="AR69" s="136"/>
      <c r="AS69" s="135">
        <v>3503</v>
      </c>
      <c r="AT69" s="136">
        <v>31.490000000000002</v>
      </c>
      <c r="AU69" s="136">
        <v>0</v>
      </c>
      <c r="AV69" s="134">
        <v>0</v>
      </c>
      <c r="AW69" s="134">
        <v>0</v>
      </c>
      <c r="AX69" s="134">
        <v>0</v>
      </c>
      <c r="AY69" s="137">
        <v>0</v>
      </c>
      <c r="BA69" s="138">
        <v>5.66</v>
      </c>
      <c r="BB69" s="139">
        <v>85844</v>
      </c>
      <c r="BC69" s="139">
        <v>0</v>
      </c>
      <c r="BD69" s="139">
        <v>6159</v>
      </c>
      <c r="BE69" s="140">
        <v>92003</v>
      </c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3503</v>
      </c>
      <c r="CB69" s="98">
        <v>0</v>
      </c>
      <c r="CC69" s="98">
        <v>-7150</v>
      </c>
      <c r="CD69" s="98">
        <v>0</v>
      </c>
      <c r="CE69" s="98">
        <v>0</v>
      </c>
      <c r="CF69" s="99">
        <f t="shared" si="1"/>
        <v>-7150</v>
      </c>
      <c r="CG69" s="98">
        <v>0</v>
      </c>
      <c r="CH69" s="98">
        <v>0</v>
      </c>
      <c r="CI69" s="98">
        <v>0</v>
      </c>
      <c r="CJ69" s="99">
        <f t="shared" si="2"/>
        <v>0</v>
      </c>
      <c r="CK69" s="100">
        <f t="shared" si="3"/>
        <v>-7150</v>
      </c>
      <c r="CM69" s="97">
        <v>3503</v>
      </c>
      <c r="CN69" s="101"/>
      <c r="CO69" s="102"/>
      <c r="CP69" s="102"/>
      <c r="CQ69" s="102"/>
      <c r="CR69" s="103">
        <f t="shared" si="10"/>
        <v>0</v>
      </c>
    </row>
    <row r="70" spans="1:96" ht="13" x14ac:dyDescent="0.3">
      <c r="A70" s="84">
        <v>3506</v>
      </c>
      <c r="B70" s="85" t="s">
        <v>122</v>
      </c>
      <c r="C70" s="86">
        <v>538</v>
      </c>
      <c r="D70" s="87">
        <f t="shared" si="4"/>
        <v>2</v>
      </c>
      <c r="E70" s="87">
        <f t="shared" si="5"/>
        <v>0</v>
      </c>
      <c r="F70" s="87">
        <f t="shared" si="6"/>
        <v>12.56145792324563</v>
      </c>
      <c r="G70" s="88">
        <f t="shared" si="7"/>
        <v>458.62000000000012</v>
      </c>
      <c r="H70" s="89"/>
      <c r="I70" s="90">
        <f t="shared" si="8"/>
        <v>7272346</v>
      </c>
      <c r="J70" s="91">
        <f t="shared" si="11"/>
        <v>0</v>
      </c>
      <c r="K70" s="91">
        <f t="shared" si="11"/>
        <v>502109</v>
      </c>
      <c r="L70" s="92">
        <f t="shared" si="9"/>
        <v>7774455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3506</v>
      </c>
      <c r="AB70" s="94">
        <v>458.62000000000012</v>
      </c>
      <c r="AC70" s="94">
        <v>2</v>
      </c>
      <c r="AD70" s="94">
        <v>0</v>
      </c>
      <c r="AE70" s="94">
        <v>22.22145792324563</v>
      </c>
      <c r="AF70" s="95">
        <v>7025025</v>
      </c>
      <c r="AG70" s="95">
        <v>210949.12968380126</v>
      </c>
      <c r="AH70" s="95">
        <v>0</v>
      </c>
      <c r="AI70" s="95">
        <v>6814075.8703162046</v>
      </c>
      <c r="AJ70" s="95">
        <v>0</v>
      </c>
      <c r="AK70" s="95">
        <v>472608</v>
      </c>
      <c r="AL70" s="95">
        <v>7286683.8703162046</v>
      </c>
      <c r="AM70" s="95">
        <v>365570.12968380126</v>
      </c>
      <c r="AN70" s="95">
        <v>0</v>
      </c>
      <c r="AO70" s="95">
        <v>24191</v>
      </c>
      <c r="AP70" s="95">
        <v>389761.12968380126</v>
      </c>
      <c r="AQ70" s="96">
        <v>7676445</v>
      </c>
      <c r="AR70" s="136"/>
      <c r="AS70" s="135">
        <v>3506</v>
      </c>
      <c r="AT70" s="136">
        <v>174.98000000000002</v>
      </c>
      <c r="AU70" s="136">
        <v>12.56145792324563</v>
      </c>
      <c r="AV70" s="134">
        <v>210949.12968380126</v>
      </c>
      <c r="AW70" s="134">
        <v>0</v>
      </c>
      <c r="AX70" s="134">
        <v>13680</v>
      </c>
      <c r="AY70" s="137">
        <v>224629.12968380126</v>
      </c>
      <c r="BA70" s="138">
        <v>9.66</v>
      </c>
      <c r="BB70" s="139">
        <v>154621</v>
      </c>
      <c r="BC70" s="139">
        <v>0</v>
      </c>
      <c r="BD70" s="139">
        <v>10511</v>
      </c>
      <c r="BE70" s="140">
        <v>165132</v>
      </c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3506</v>
      </c>
      <c r="CB70" s="98">
        <v>5.6599999999999682</v>
      </c>
      <c r="CC70" s="98">
        <v>92700</v>
      </c>
      <c r="CD70" s="98">
        <v>0</v>
      </c>
      <c r="CE70" s="98">
        <v>5310</v>
      </c>
      <c r="CF70" s="99">
        <f t="shared" si="1"/>
        <v>98010</v>
      </c>
      <c r="CG70" s="98">
        <v>0</v>
      </c>
      <c r="CH70" s="98">
        <v>0</v>
      </c>
      <c r="CI70" s="98">
        <v>0</v>
      </c>
      <c r="CJ70" s="99">
        <f t="shared" si="2"/>
        <v>0</v>
      </c>
      <c r="CK70" s="100">
        <f t="shared" si="3"/>
        <v>98010</v>
      </c>
      <c r="CM70" s="97">
        <v>3506</v>
      </c>
      <c r="CN70" s="101"/>
      <c r="CO70" s="102"/>
      <c r="CP70" s="102"/>
      <c r="CQ70" s="102"/>
      <c r="CR70" s="103">
        <f t="shared" si="10"/>
        <v>0</v>
      </c>
    </row>
    <row r="71" spans="1:96" ht="13" x14ac:dyDescent="0.3">
      <c r="A71" s="84">
        <v>3508</v>
      </c>
      <c r="B71" s="85" t="s">
        <v>123</v>
      </c>
      <c r="C71" s="86">
        <v>210</v>
      </c>
      <c r="D71" s="87" t="str">
        <f t="shared" si="4"/>
        <v/>
      </c>
      <c r="E71" s="87">
        <f t="shared" si="5"/>
        <v>0</v>
      </c>
      <c r="F71" s="87">
        <f t="shared" si="6"/>
        <v>0</v>
      </c>
      <c r="G71" s="88">
        <f t="shared" si="7"/>
        <v>167.80000000000004</v>
      </c>
      <c r="H71" s="89"/>
      <c r="I71" s="90">
        <f t="shared" si="8"/>
        <v>3056469</v>
      </c>
      <c r="J71" s="91">
        <f t="shared" si="11"/>
        <v>0</v>
      </c>
      <c r="K71" s="91">
        <f t="shared" si="11"/>
        <v>182556</v>
      </c>
      <c r="L71" s="92">
        <f t="shared" si="9"/>
        <v>3239025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3508</v>
      </c>
      <c r="AB71" s="94">
        <v>167.80000000000004</v>
      </c>
      <c r="AC71" s="94">
        <v>0</v>
      </c>
      <c r="AD71" s="94">
        <v>0</v>
      </c>
      <c r="AE71" s="94">
        <v>0</v>
      </c>
      <c r="AF71" s="95">
        <v>3056469</v>
      </c>
      <c r="AG71" s="95">
        <v>0</v>
      </c>
      <c r="AH71" s="95">
        <v>0</v>
      </c>
      <c r="AI71" s="95">
        <v>3056469</v>
      </c>
      <c r="AJ71" s="95">
        <v>0</v>
      </c>
      <c r="AK71" s="95">
        <v>182556</v>
      </c>
      <c r="AL71" s="95">
        <v>3239025</v>
      </c>
      <c r="AM71" s="95">
        <v>0</v>
      </c>
      <c r="AN71" s="95">
        <v>0</v>
      </c>
      <c r="AO71" s="95">
        <v>0</v>
      </c>
      <c r="AP71" s="95">
        <v>0</v>
      </c>
      <c r="AQ71" s="96">
        <v>3239025</v>
      </c>
      <c r="AR71" s="136"/>
      <c r="AS71" s="135">
        <v>3508</v>
      </c>
      <c r="AT71" s="136">
        <v>0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>
        <v>0</v>
      </c>
      <c r="BB71" s="139">
        <v>0</v>
      </c>
      <c r="BC71" s="139">
        <v>0</v>
      </c>
      <c r="BD71" s="139">
        <v>0</v>
      </c>
      <c r="BE71" s="140">
        <v>0</v>
      </c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3508</v>
      </c>
      <c r="CB71" s="98">
        <v>0</v>
      </c>
      <c r="CC71" s="98">
        <v>0</v>
      </c>
      <c r="CD71" s="98">
        <v>0</v>
      </c>
      <c r="CE71" s="98">
        <v>0</v>
      </c>
      <c r="CF71" s="99">
        <f t="shared" si="1"/>
        <v>0</v>
      </c>
      <c r="CG71" s="98">
        <v>0</v>
      </c>
      <c r="CH71" s="98">
        <v>0</v>
      </c>
      <c r="CI71" s="98">
        <v>0</v>
      </c>
      <c r="CJ71" s="99">
        <f t="shared" si="2"/>
        <v>0</v>
      </c>
      <c r="CK71" s="100">
        <f t="shared" si="3"/>
        <v>0</v>
      </c>
      <c r="CM71" s="97">
        <v>3508</v>
      </c>
      <c r="CN71" s="101"/>
      <c r="CO71" s="102"/>
      <c r="CP71" s="102"/>
      <c r="CQ71" s="102"/>
      <c r="CR71" s="103">
        <f t="shared" si="10"/>
        <v>0</v>
      </c>
    </row>
    <row r="72" spans="1:96" ht="13" x14ac:dyDescent="0.3">
      <c r="A72" s="84">
        <v>3509</v>
      </c>
      <c r="B72" s="85" t="s">
        <v>124</v>
      </c>
      <c r="C72" s="86">
        <v>600</v>
      </c>
      <c r="D72" s="87" t="str">
        <f t="shared" si="4"/>
        <v/>
      </c>
      <c r="E72" s="87">
        <f t="shared" si="5"/>
        <v>0</v>
      </c>
      <c r="F72" s="87">
        <f t="shared" si="6"/>
        <v>0</v>
      </c>
      <c r="G72" s="88">
        <f t="shared" si="7"/>
        <v>546.60000000000036</v>
      </c>
      <c r="H72" s="89"/>
      <c r="I72" s="90">
        <f t="shared" si="8"/>
        <v>9024637</v>
      </c>
      <c r="J72" s="91">
        <f t="shared" si="11"/>
        <v>0</v>
      </c>
      <c r="K72" s="91">
        <f t="shared" si="11"/>
        <v>594700</v>
      </c>
      <c r="L72" s="92">
        <f t="shared" si="9"/>
        <v>9619337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3509</v>
      </c>
      <c r="AB72" s="94">
        <v>546.60000000000036</v>
      </c>
      <c r="AC72" s="94">
        <v>0</v>
      </c>
      <c r="AD72" s="94">
        <v>0</v>
      </c>
      <c r="AE72" s="94">
        <v>5.4599999999999991</v>
      </c>
      <c r="AF72" s="95">
        <v>8934630</v>
      </c>
      <c r="AG72" s="95">
        <v>0</v>
      </c>
      <c r="AH72" s="95">
        <v>0</v>
      </c>
      <c r="AI72" s="95">
        <v>8934630</v>
      </c>
      <c r="AJ72" s="95">
        <v>0</v>
      </c>
      <c r="AK72" s="95">
        <v>588760</v>
      </c>
      <c r="AL72" s="95">
        <v>9523390</v>
      </c>
      <c r="AM72" s="95">
        <v>90007</v>
      </c>
      <c r="AN72" s="95">
        <v>0</v>
      </c>
      <c r="AO72" s="95">
        <v>5940</v>
      </c>
      <c r="AP72" s="95">
        <v>95947</v>
      </c>
      <c r="AQ72" s="96">
        <v>9619337</v>
      </c>
      <c r="AR72" s="136"/>
      <c r="AS72" s="135">
        <v>3509</v>
      </c>
      <c r="AT72" s="136">
        <v>37.709999999999994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>
        <v>5.4599999999999991</v>
      </c>
      <c r="BB72" s="139">
        <v>90007</v>
      </c>
      <c r="BC72" s="139">
        <v>0</v>
      </c>
      <c r="BD72" s="139">
        <v>5940</v>
      </c>
      <c r="BE72" s="140">
        <v>95947</v>
      </c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3509</v>
      </c>
      <c r="CB72" s="98">
        <v>0</v>
      </c>
      <c r="CC72" s="98">
        <v>0</v>
      </c>
      <c r="CD72" s="98">
        <v>0</v>
      </c>
      <c r="CE72" s="98">
        <v>0</v>
      </c>
      <c r="CF72" s="99">
        <f t="shared" si="1"/>
        <v>0</v>
      </c>
      <c r="CG72" s="98">
        <v>0</v>
      </c>
      <c r="CH72" s="98">
        <v>0</v>
      </c>
      <c r="CI72" s="98">
        <v>0</v>
      </c>
      <c r="CJ72" s="99">
        <f t="shared" si="2"/>
        <v>0</v>
      </c>
      <c r="CK72" s="100">
        <f t="shared" si="3"/>
        <v>0</v>
      </c>
      <c r="CM72" s="97">
        <v>3509</v>
      </c>
      <c r="CN72" s="101"/>
      <c r="CO72" s="102"/>
      <c r="CP72" s="102"/>
      <c r="CQ72" s="102"/>
      <c r="CR72" s="103">
        <f t="shared" si="10"/>
        <v>0</v>
      </c>
    </row>
    <row r="73" spans="1:96" ht="13" x14ac:dyDescent="0.3">
      <c r="A73" s="84">
        <v>3510</v>
      </c>
      <c r="B73" s="85" t="s">
        <v>125</v>
      </c>
      <c r="C73" s="86">
        <v>486</v>
      </c>
      <c r="D73" s="87" t="str">
        <f t="shared" si="4"/>
        <v/>
      </c>
      <c r="E73" s="87">
        <f t="shared" si="5"/>
        <v>0</v>
      </c>
      <c r="F73" s="87">
        <f t="shared" si="6"/>
        <v>0</v>
      </c>
      <c r="G73" s="88">
        <f t="shared" si="7"/>
        <v>483.26000000000005</v>
      </c>
      <c r="H73" s="89"/>
      <c r="I73" s="90">
        <f t="shared" si="8"/>
        <v>7559987</v>
      </c>
      <c r="J73" s="91">
        <f t="shared" si="11"/>
        <v>0</v>
      </c>
      <c r="K73" s="91">
        <f t="shared" si="11"/>
        <v>525790</v>
      </c>
      <c r="L73" s="92">
        <f t="shared" si="9"/>
        <v>8085777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3510</v>
      </c>
      <c r="AB73" s="94">
        <v>483.26000000000005</v>
      </c>
      <c r="AC73" s="94">
        <v>0</v>
      </c>
      <c r="AD73" s="94">
        <v>0</v>
      </c>
      <c r="AE73" s="94">
        <v>3.88</v>
      </c>
      <c r="AF73" s="95">
        <v>7495767</v>
      </c>
      <c r="AG73" s="95">
        <v>0</v>
      </c>
      <c r="AH73" s="95">
        <v>0</v>
      </c>
      <c r="AI73" s="95">
        <v>7495767</v>
      </c>
      <c r="AJ73" s="95">
        <v>0</v>
      </c>
      <c r="AK73" s="95">
        <v>521568</v>
      </c>
      <c r="AL73" s="95">
        <v>8017335</v>
      </c>
      <c r="AM73" s="95">
        <v>64220</v>
      </c>
      <c r="AN73" s="95">
        <v>0</v>
      </c>
      <c r="AO73" s="95">
        <v>4222</v>
      </c>
      <c r="AP73" s="95">
        <v>68442</v>
      </c>
      <c r="AQ73" s="96">
        <v>8085777</v>
      </c>
      <c r="AR73" s="136"/>
      <c r="AS73" s="135">
        <v>3510</v>
      </c>
      <c r="AT73" s="136">
        <v>15.100000000000001</v>
      </c>
      <c r="AU73" s="136">
        <v>0</v>
      </c>
      <c r="AV73" s="134">
        <v>0</v>
      </c>
      <c r="AW73" s="134">
        <v>0</v>
      </c>
      <c r="AX73" s="134">
        <v>0</v>
      </c>
      <c r="AY73" s="137">
        <v>0</v>
      </c>
      <c r="BA73" s="138">
        <v>3.88</v>
      </c>
      <c r="BB73" s="139">
        <v>64220</v>
      </c>
      <c r="BC73" s="139">
        <v>0</v>
      </c>
      <c r="BD73" s="139">
        <v>4222</v>
      </c>
      <c r="BE73" s="140">
        <v>68442</v>
      </c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3510</v>
      </c>
      <c r="CB73" s="98">
        <v>0</v>
      </c>
      <c r="CC73" s="98">
        <v>0</v>
      </c>
      <c r="CD73" s="98">
        <v>0</v>
      </c>
      <c r="CE73" s="98">
        <v>0</v>
      </c>
      <c r="CF73" s="99">
        <f t="shared" si="1"/>
        <v>0</v>
      </c>
      <c r="CG73" s="98">
        <v>0</v>
      </c>
      <c r="CH73" s="98">
        <v>0</v>
      </c>
      <c r="CI73" s="98">
        <v>0</v>
      </c>
      <c r="CJ73" s="99">
        <f t="shared" si="2"/>
        <v>0</v>
      </c>
      <c r="CK73" s="100">
        <f t="shared" si="3"/>
        <v>0</v>
      </c>
      <c r="CM73" s="97">
        <v>3510</v>
      </c>
      <c r="CN73" s="101"/>
      <c r="CO73" s="102"/>
      <c r="CP73" s="102"/>
      <c r="CQ73" s="102"/>
      <c r="CR73" s="103">
        <f t="shared" si="10"/>
        <v>0</v>
      </c>
    </row>
    <row r="74" spans="1:96" ht="13" x14ac:dyDescent="0.3">
      <c r="A74" s="84">
        <v>3513</v>
      </c>
      <c r="B74" s="85" t="s">
        <v>126</v>
      </c>
      <c r="C74" s="86">
        <v>735</v>
      </c>
      <c r="D74" s="87">
        <f t="shared" si="4"/>
        <v>6.4499999999998092</v>
      </c>
      <c r="E74" s="87">
        <f t="shared" si="5"/>
        <v>0</v>
      </c>
      <c r="F74" s="87">
        <f t="shared" si="6"/>
        <v>1.0498477016488983</v>
      </c>
      <c r="G74" s="88">
        <f t="shared" si="7"/>
        <v>741.45</v>
      </c>
      <c r="H74" s="89"/>
      <c r="I74" s="90">
        <f t="shared" si="8"/>
        <v>11949612</v>
      </c>
      <c r="J74" s="91">
        <f t="shared" si="11"/>
        <v>0</v>
      </c>
      <c r="K74" s="91">
        <f t="shared" si="11"/>
        <v>800008</v>
      </c>
      <c r="L74" s="92">
        <f t="shared" si="9"/>
        <v>12749620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3513</v>
      </c>
      <c r="AB74" s="94">
        <v>741.45</v>
      </c>
      <c r="AC74" s="94">
        <v>6.4499999999998092</v>
      </c>
      <c r="AD74" s="94">
        <v>0</v>
      </c>
      <c r="AE74" s="94">
        <v>3.032449360560491</v>
      </c>
      <c r="AF74" s="95">
        <v>11918164</v>
      </c>
      <c r="AG74" s="95">
        <v>19369.160243714785</v>
      </c>
      <c r="AH74" s="95">
        <v>0</v>
      </c>
      <c r="AI74" s="95">
        <v>11898794.839756286</v>
      </c>
      <c r="AJ74" s="95">
        <v>0</v>
      </c>
      <c r="AK74" s="95">
        <v>796709</v>
      </c>
      <c r="AL74" s="95">
        <v>12695503.839756286</v>
      </c>
      <c r="AM74" s="95">
        <v>50817.160243714781</v>
      </c>
      <c r="AN74" s="95">
        <v>0</v>
      </c>
      <c r="AO74" s="95">
        <v>3299</v>
      </c>
      <c r="AP74" s="95">
        <v>54116.160243714781</v>
      </c>
      <c r="AQ74" s="96">
        <v>12749620</v>
      </c>
      <c r="AR74" s="136"/>
      <c r="AS74" s="135">
        <v>3513</v>
      </c>
      <c r="AT74" s="136">
        <v>57.69</v>
      </c>
      <c r="AU74" s="136">
        <v>1.0498477016488983</v>
      </c>
      <c r="AV74" s="134">
        <v>19369.160243714785</v>
      </c>
      <c r="AW74" s="134">
        <v>0</v>
      </c>
      <c r="AX74" s="134">
        <v>1142</v>
      </c>
      <c r="AY74" s="137">
        <v>20511.160243714785</v>
      </c>
      <c r="BA74" s="138">
        <v>1.9826016589115927</v>
      </c>
      <c r="BB74" s="139">
        <v>31448</v>
      </c>
      <c r="BC74" s="139">
        <v>0</v>
      </c>
      <c r="BD74" s="139">
        <v>2157</v>
      </c>
      <c r="BE74" s="140">
        <v>33605</v>
      </c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3513</v>
      </c>
      <c r="CB74" s="98">
        <v>0</v>
      </c>
      <c r="CC74" s="98">
        <v>0</v>
      </c>
      <c r="CD74" s="98">
        <v>0</v>
      </c>
      <c r="CE74" s="98">
        <v>0</v>
      </c>
      <c r="CF74" s="99">
        <f t="shared" ref="CF74:CF79" si="12">SUM(CC74:CE74)</f>
        <v>0</v>
      </c>
      <c r="CG74" s="98">
        <v>0</v>
      </c>
      <c r="CH74" s="98">
        <v>0</v>
      </c>
      <c r="CI74" s="98">
        <v>0</v>
      </c>
      <c r="CJ74" s="99">
        <f t="shared" ref="CJ74:CJ79" si="13">SUM(CG74:CI74)</f>
        <v>0</v>
      </c>
      <c r="CK74" s="100">
        <f t="shared" ref="CK74:CK79" si="14">CF74+CJ74</f>
        <v>0</v>
      </c>
      <c r="CM74" s="97">
        <v>3513</v>
      </c>
      <c r="CN74" s="101"/>
      <c r="CO74" s="102"/>
      <c r="CP74" s="102"/>
      <c r="CQ74" s="102"/>
      <c r="CR74" s="103">
        <f t="shared" si="10"/>
        <v>0</v>
      </c>
    </row>
    <row r="75" spans="1:96" ht="13" x14ac:dyDescent="0.3">
      <c r="A75" s="84">
        <v>3514</v>
      </c>
      <c r="B75" s="85" t="s">
        <v>127</v>
      </c>
      <c r="C75" s="86">
        <v>450</v>
      </c>
      <c r="D75" s="87" t="str">
        <f t="shared" ref="D75:D79" si="15">IF(AC75=0,"",AC75)</f>
        <v/>
      </c>
      <c r="E75" s="87">
        <f t="shared" ref="E75:E79" si="16">AD75</f>
        <v>0</v>
      </c>
      <c r="F75" s="87">
        <f t="shared" ref="F75:F79" si="17">AU75</f>
        <v>0</v>
      </c>
      <c r="G75" s="88">
        <f t="shared" ref="G75:G79" si="18">AB75</f>
        <v>418.07000000000005</v>
      </c>
      <c r="H75" s="89"/>
      <c r="I75" s="90">
        <f t="shared" ref="I75:I79" si="19">AF75-AG75-AH75+AM75+CC75+CG75</f>
        <v>6964146</v>
      </c>
      <c r="J75" s="91">
        <f t="shared" si="11"/>
        <v>0</v>
      </c>
      <c r="K75" s="91">
        <f t="shared" si="11"/>
        <v>453703</v>
      </c>
      <c r="L75" s="92">
        <f t="shared" ref="L75:L79" si="20">SUM(I75:K75)</f>
        <v>7417849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3514</v>
      </c>
      <c r="AB75" s="94">
        <v>418.07000000000005</v>
      </c>
      <c r="AC75" s="94">
        <v>0</v>
      </c>
      <c r="AD75" s="94">
        <v>0</v>
      </c>
      <c r="AE75" s="94">
        <v>1</v>
      </c>
      <c r="AF75" s="95">
        <v>6965570</v>
      </c>
      <c r="AG75" s="95">
        <v>0</v>
      </c>
      <c r="AH75" s="95">
        <v>0</v>
      </c>
      <c r="AI75" s="95">
        <v>6965570</v>
      </c>
      <c r="AJ75" s="95">
        <v>0</v>
      </c>
      <c r="AK75" s="95">
        <v>453770</v>
      </c>
      <c r="AL75" s="95">
        <v>7419340</v>
      </c>
      <c r="AM75" s="95">
        <v>16706</v>
      </c>
      <c r="AN75" s="95">
        <v>0</v>
      </c>
      <c r="AO75" s="95">
        <v>1088</v>
      </c>
      <c r="AP75" s="95">
        <v>17794</v>
      </c>
      <c r="AQ75" s="96">
        <v>7437134</v>
      </c>
      <c r="AR75" s="136"/>
      <c r="AS75" s="135">
        <v>3514</v>
      </c>
      <c r="AT75" s="136">
        <v>0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>
        <v>1</v>
      </c>
      <c r="BB75" s="139">
        <v>16706</v>
      </c>
      <c r="BC75" s="139">
        <v>0</v>
      </c>
      <c r="BD75" s="139">
        <v>1088</v>
      </c>
      <c r="BE75" s="140">
        <v>17794</v>
      </c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3514</v>
      </c>
      <c r="CB75" s="98">
        <v>-1.2299999999999613</v>
      </c>
      <c r="CC75" s="98">
        <v>-18130</v>
      </c>
      <c r="CD75" s="98">
        <v>0</v>
      </c>
      <c r="CE75" s="98">
        <v>-1155</v>
      </c>
      <c r="CF75" s="99">
        <f t="shared" si="12"/>
        <v>-19285</v>
      </c>
      <c r="CG75" s="98">
        <v>0</v>
      </c>
      <c r="CH75" s="98">
        <v>0</v>
      </c>
      <c r="CI75" s="98">
        <v>0</v>
      </c>
      <c r="CJ75" s="99">
        <f t="shared" si="13"/>
        <v>0</v>
      </c>
      <c r="CK75" s="100">
        <f t="shared" si="14"/>
        <v>-19285</v>
      </c>
      <c r="CM75" s="97">
        <v>3514</v>
      </c>
      <c r="CN75" s="101"/>
      <c r="CO75" s="102"/>
      <c r="CP75" s="102"/>
      <c r="CQ75" s="102"/>
      <c r="CR75" s="103">
        <f t="shared" ref="CR75:CR79" si="21">SUM(CO75:CQ75)</f>
        <v>0</v>
      </c>
    </row>
    <row r="76" spans="1:96" ht="13" x14ac:dyDescent="0.3">
      <c r="A76" s="84">
        <v>3515</v>
      </c>
      <c r="B76" s="85" t="s">
        <v>128</v>
      </c>
      <c r="C76" s="86">
        <v>360</v>
      </c>
      <c r="D76" s="87" t="str">
        <f t="shared" si="15"/>
        <v/>
      </c>
      <c r="E76" s="87">
        <f t="shared" si="16"/>
        <v>0</v>
      </c>
      <c r="F76" s="87">
        <f t="shared" si="17"/>
        <v>0</v>
      </c>
      <c r="G76" s="88">
        <f t="shared" si="18"/>
        <v>357.28</v>
      </c>
      <c r="H76" s="89"/>
      <c r="I76" s="90">
        <f t="shared" si="19"/>
        <v>5140189</v>
      </c>
      <c r="J76" s="91">
        <f t="shared" si="11"/>
        <v>0</v>
      </c>
      <c r="K76" s="91">
        <f t="shared" si="11"/>
        <v>388722</v>
      </c>
      <c r="L76" s="92">
        <f t="shared" si="20"/>
        <v>5528911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3515</v>
      </c>
      <c r="AB76" s="94">
        <v>357.28</v>
      </c>
      <c r="AC76" s="94">
        <v>0</v>
      </c>
      <c r="AD76" s="94">
        <v>0</v>
      </c>
      <c r="AE76" s="94">
        <v>3</v>
      </c>
      <c r="AF76" s="95">
        <v>5093612</v>
      </c>
      <c r="AG76" s="95">
        <v>0</v>
      </c>
      <c r="AH76" s="95">
        <v>0</v>
      </c>
      <c r="AI76" s="95">
        <v>5093612</v>
      </c>
      <c r="AJ76" s="95">
        <v>0</v>
      </c>
      <c r="AK76" s="95">
        <v>385458</v>
      </c>
      <c r="AL76" s="95">
        <v>5479070</v>
      </c>
      <c r="AM76" s="95">
        <v>46577</v>
      </c>
      <c r="AN76" s="95">
        <v>0</v>
      </c>
      <c r="AO76" s="95">
        <v>3264</v>
      </c>
      <c r="AP76" s="95">
        <v>49841</v>
      </c>
      <c r="AQ76" s="96">
        <v>5528911</v>
      </c>
      <c r="AR76" s="136"/>
      <c r="AS76" s="135">
        <v>3515</v>
      </c>
      <c r="AT76" s="136">
        <v>69.73</v>
      </c>
      <c r="AU76" s="136">
        <v>0</v>
      </c>
      <c r="AV76" s="134">
        <v>0</v>
      </c>
      <c r="AW76" s="134">
        <v>0</v>
      </c>
      <c r="AX76" s="134">
        <v>0</v>
      </c>
      <c r="AY76" s="137">
        <v>0</v>
      </c>
      <c r="BA76" s="138">
        <v>3</v>
      </c>
      <c r="BB76" s="139">
        <v>46577</v>
      </c>
      <c r="BC76" s="139">
        <v>0</v>
      </c>
      <c r="BD76" s="139">
        <v>3264</v>
      </c>
      <c r="BE76" s="140">
        <v>49841</v>
      </c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3515</v>
      </c>
      <c r="CB76" s="98">
        <v>0</v>
      </c>
      <c r="CC76" s="98">
        <v>0</v>
      </c>
      <c r="CD76" s="98">
        <v>0</v>
      </c>
      <c r="CE76" s="98">
        <v>0</v>
      </c>
      <c r="CF76" s="99">
        <f t="shared" si="12"/>
        <v>0</v>
      </c>
      <c r="CG76" s="98">
        <v>0</v>
      </c>
      <c r="CH76" s="98">
        <v>0</v>
      </c>
      <c r="CI76" s="98">
        <v>0</v>
      </c>
      <c r="CJ76" s="99">
        <f t="shared" si="13"/>
        <v>0</v>
      </c>
      <c r="CK76" s="100">
        <f t="shared" si="14"/>
        <v>0</v>
      </c>
      <c r="CM76" s="97">
        <v>3515</v>
      </c>
      <c r="CN76" s="101"/>
      <c r="CO76" s="102"/>
      <c r="CP76" s="102"/>
      <c r="CQ76" s="102"/>
      <c r="CR76" s="103">
        <f t="shared" si="21"/>
        <v>0</v>
      </c>
    </row>
    <row r="77" spans="1:96" ht="13" x14ac:dyDescent="0.3">
      <c r="A77" s="84">
        <v>3516</v>
      </c>
      <c r="B77" s="85" t="s">
        <v>129</v>
      </c>
      <c r="C77" s="86">
        <v>401</v>
      </c>
      <c r="D77" s="87" t="str">
        <f t="shared" si="15"/>
        <v/>
      </c>
      <c r="E77" s="87">
        <f t="shared" si="16"/>
        <v>0</v>
      </c>
      <c r="F77" s="87">
        <f t="shared" si="17"/>
        <v>0</v>
      </c>
      <c r="G77" s="88">
        <f t="shared" si="18"/>
        <v>360.42999999999989</v>
      </c>
      <c r="H77" s="89"/>
      <c r="I77" s="90">
        <f t="shared" si="19"/>
        <v>5723872</v>
      </c>
      <c r="J77" s="91">
        <f t="shared" si="11"/>
        <v>0</v>
      </c>
      <c r="K77" s="91">
        <f t="shared" si="11"/>
        <v>392140</v>
      </c>
      <c r="L77" s="92">
        <f t="shared" si="20"/>
        <v>6116012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3516</v>
      </c>
      <c r="AB77" s="94">
        <v>360.42999999999989</v>
      </c>
      <c r="AC77" s="94">
        <v>0</v>
      </c>
      <c r="AD77" s="94">
        <v>0</v>
      </c>
      <c r="AE77" s="94">
        <v>4.58</v>
      </c>
      <c r="AF77" s="95">
        <v>5654171</v>
      </c>
      <c r="AG77" s="95">
        <v>0</v>
      </c>
      <c r="AH77" s="95">
        <v>0</v>
      </c>
      <c r="AI77" s="95">
        <v>5654171</v>
      </c>
      <c r="AJ77" s="95">
        <v>0</v>
      </c>
      <c r="AK77" s="95">
        <v>387158</v>
      </c>
      <c r="AL77" s="95">
        <v>6041329</v>
      </c>
      <c r="AM77" s="95">
        <v>69701</v>
      </c>
      <c r="AN77" s="95">
        <v>0</v>
      </c>
      <c r="AO77" s="95">
        <v>4982</v>
      </c>
      <c r="AP77" s="95">
        <v>74683</v>
      </c>
      <c r="AQ77" s="96">
        <v>6116012</v>
      </c>
      <c r="AR77" s="136"/>
      <c r="AS77" s="135">
        <v>3516</v>
      </c>
      <c r="AT77" s="136">
        <v>49.87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>
        <v>4.58</v>
      </c>
      <c r="BB77" s="139">
        <v>69701</v>
      </c>
      <c r="BC77" s="139">
        <v>0</v>
      </c>
      <c r="BD77" s="139">
        <v>4982</v>
      </c>
      <c r="BE77" s="140">
        <v>74683</v>
      </c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3516</v>
      </c>
      <c r="CB77" s="98">
        <v>0</v>
      </c>
      <c r="CC77" s="98">
        <v>0</v>
      </c>
      <c r="CD77" s="98">
        <v>0</v>
      </c>
      <c r="CE77" s="98">
        <v>0</v>
      </c>
      <c r="CF77" s="99">
        <f t="shared" si="12"/>
        <v>0</v>
      </c>
      <c r="CG77" s="98">
        <v>0</v>
      </c>
      <c r="CH77" s="98">
        <v>0</v>
      </c>
      <c r="CI77" s="98">
        <v>0</v>
      </c>
      <c r="CJ77" s="99">
        <f t="shared" si="13"/>
        <v>0</v>
      </c>
      <c r="CK77" s="100">
        <f t="shared" si="14"/>
        <v>0</v>
      </c>
      <c r="CM77" s="97">
        <v>3516</v>
      </c>
      <c r="CN77" s="101"/>
      <c r="CO77" s="102"/>
      <c r="CP77" s="102"/>
      <c r="CQ77" s="102"/>
      <c r="CR77" s="103">
        <f t="shared" si="21"/>
        <v>0</v>
      </c>
    </row>
    <row r="78" spans="1:96" ht="13" x14ac:dyDescent="0.3">
      <c r="A78" s="84">
        <v>3517</v>
      </c>
      <c r="B78" s="85" t="s">
        <v>130</v>
      </c>
      <c r="C78" s="86">
        <v>250</v>
      </c>
      <c r="D78" s="87">
        <f t="shared" si="15"/>
        <v>0.94999999999979345</v>
      </c>
      <c r="E78" s="87">
        <f t="shared" si="16"/>
        <v>0</v>
      </c>
      <c r="F78" s="87">
        <f t="shared" si="17"/>
        <v>0</v>
      </c>
      <c r="G78" s="88">
        <f t="shared" si="18"/>
        <v>250.94999999999979</v>
      </c>
      <c r="H78" s="89"/>
      <c r="I78" s="90">
        <f t="shared" si="19"/>
        <v>4975656</v>
      </c>
      <c r="J78" s="91">
        <f t="shared" si="11"/>
        <v>0</v>
      </c>
      <c r="K78" s="91">
        <f t="shared" si="11"/>
        <v>272022</v>
      </c>
      <c r="L78" s="92">
        <f t="shared" si="20"/>
        <v>5247678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3517</v>
      </c>
      <c r="AB78" s="94">
        <v>250.94999999999979</v>
      </c>
      <c r="AC78" s="94">
        <v>0.94999999999979345</v>
      </c>
      <c r="AD78" s="94">
        <v>0</v>
      </c>
      <c r="AE78" s="94">
        <v>3.5365610679418245</v>
      </c>
      <c r="AF78" s="95">
        <v>4903501</v>
      </c>
      <c r="AG78" s="95">
        <v>0</v>
      </c>
      <c r="AH78" s="95">
        <v>0</v>
      </c>
      <c r="AI78" s="95">
        <v>4903501</v>
      </c>
      <c r="AJ78" s="95">
        <v>0</v>
      </c>
      <c r="AK78" s="95">
        <v>268174</v>
      </c>
      <c r="AL78" s="95">
        <v>5171675</v>
      </c>
      <c r="AM78" s="95">
        <v>72155</v>
      </c>
      <c r="AN78" s="95">
        <v>0</v>
      </c>
      <c r="AO78" s="95">
        <v>3848</v>
      </c>
      <c r="AP78" s="95">
        <v>76003</v>
      </c>
      <c r="AQ78" s="96">
        <v>5247678</v>
      </c>
      <c r="AR78" s="136"/>
      <c r="AS78" s="135">
        <v>3517</v>
      </c>
      <c r="AT78" s="136">
        <v>12.110000000000001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>
        <v>3.5365610679418245</v>
      </c>
      <c r="BB78" s="139">
        <v>72155</v>
      </c>
      <c r="BC78" s="139">
        <v>0</v>
      </c>
      <c r="BD78" s="139">
        <v>3848</v>
      </c>
      <c r="BE78" s="140">
        <v>76003</v>
      </c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3517</v>
      </c>
      <c r="CB78" s="98">
        <v>0</v>
      </c>
      <c r="CC78" s="98">
        <v>0</v>
      </c>
      <c r="CD78" s="98">
        <v>0</v>
      </c>
      <c r="CE78" s="98">
        <v>0</v>
      </c>
      <c r="CF78" s="99">
        <f t="shared" si="12"/>
        <v>0</v>
      </c>
      <c r="CG78" s="98">
        <v>0</v>
      </c>
      <c r="CH78" s="98">
        <v>0</v>
      </c>
      <c r="CI78" s="98">
        <v>0</v>
      </c>
      <c r="CJ78" s="99">
        <f t="shared" si="13"/>
        <v>0</v>
      </c>
      <c r="CK78" s="100">
        <f t="shared" si="14"/>
        <v>0</v>
      </c>
      <c r="CM78" s="97">
        <v>3517</v>
      </c>
      <c r="CN78" s="101"/>
      <c r="CO78" s="102"/>
      <c r="CP78" s="102"/>
      <c r="CQ78" s="102"/>
      <c r="CR78" s="103">
        <f t="shared" si="21"/>
        <v>0</v>
      </c>
    </row>
    <row r="79" spans="1:96" ht="13" x14ac:dyDescent="0.3">
      <c r="A79" s="84">
        <v>3518</v>
      </c>
      <c r="B79" s="85" t="s">
        <v>131</v>
      </c>
      <c r="C79" s="86">
        <v>180</v>
      </c>
      <c r="D79" s="87" t="str">
        <f t="shared" si="15"/>
        <v/>
      </c>
      <c r="E79" s="87">
        <f t="shared" si="16"/>
        <v>0</v>
      </c>
      <c r="F79" s="87">
        <f t="shared" si="17"/>
        <v>0</v>
      </c>
      <c r="G79" s="88">
        <f t="shared" si="18"/>
        <v>114.47</v>
      </c>
      <c r="H79" s="89"/>
      <c r="I79" s="90">
        <f t="shared" si="19"/>
        <v>2177781</v>
      </c>
      <c r="J79" s="91">
        <f t="shared" si="11"/>
        <v>0</v>
      </c>
      <c r="K79" s="91">
        <f t="shared" si="11"/>
        <v>124548</v>
      </c>
      <c r="L79" s="92">
        <f t="shared" si="20"/>
        <v>2302329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3518</v>
      </c>
      <c r="AB79" s="94">
        <v>114.47</v>
      </c>
      <c r="AC79" s="94">
        <v>0</v>
      </c>
      <c r="AD79" s="94">
        <v>0</v>
      </c>
      <c r="AE79" s="94">
        <v>0</v>
      </c>
      <c r="AF79" s="95">
        <v>2177781</v>
      </c>
      <c r="AG79" s="95">
        <v>0</v>
      </c>
      <c r="AH79" s="95">
        <v>0</v>
      </c>
      <c r="AI79" s="95">
        <v>2177781</v>
      </c>
      <c r="AJ79" s="95">
        <v>0</v>
      </c>
      <c r="AK79" s="95">
        <v>124548</v>
      </c>
      <c r="AL79" s="95">
        <v>2302329</v>
      </c>
      <c r="AM79" s="95">
        <v>0</v>
      </c>
      <c r="AN79" s="95">
        <v>0</v>
      </c>
      <c r="AO79" s="95">
        <v>0</v>
      </c>
      <c r="AP79" s="95">
        <v>0</v>
      </c>
      <c r="AQ79" s="96">
        <v>2302329</v>
      </c>
      <c r="AS79" s="135">
        <v>3518</v>
      </c>
      <c r="AT79" s="136">
        <v>0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>
        <v>0</v>
      </c>
      <c r="BB79" s="139">
        <v>0</v>
      </c>
      <c r="BC79" s="139">
        <v>0</v>
      </c>
      <c r="BD79" s="139">
        <v>0</v>
      </c>
      <c r="BE79" s="140">
        <v>0</v>
      </c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3518</v>
      </c>
      <c r="CB79" s="98">
        <v>0</v>
      </c>
      <c r="CC79" s="98">
        <v>0</v>
      </c>
      <c r="CD79" s="98">
        <v>0</v>
      </c>
      <c r="CE79" s="98">
        <v>0</v>
      </c>
      <c r="CF79" s="99">
        <f t="shared" si="12"/>
        <v>0</v>
      </c>
      <c r="CG79" s="98">
        <v>0</v>
      </c>
      <c r="CH79" s="98">
        <v>0</v>
      </c>
      <c r="CI79" s="98">
        <v>0</v>
      </c>
      <c r="CJ79" s="99">
        <f t="shared" si="13"/>
        <v>0</v>
      </c>
      <c r="CK79" s="100">
        <f t="shared" si="14"/>
        <v>0</v>
      </c>
      <c r="CM79" s="97">
        <v>3518</v>
      </c>
      <c r="CN79" s="101"/>
      <c r="CO79" s="98"/>
      <c r="CP79" s="98"/>
      <c r="CQ79" s="98"/>
      <c r="CR79" s="103">
        <f t="shared" si="21"/>
        <v>0</v>
      </c>
    </row>
    <row r="80" spans="1:96" ht="6.75" customHeight="1" thickBot="1" x14ac:dyDescent="0.35">
      <c r="A80" s="84"/>
      <c r="B80" s="85"/>
      <c r="C80" s="86"/>
      <c r="D80" s="87"/>
      <c r="E80" s="87"/>
      <c r="F80" s="87"/>
      <c r="G80" s="88"/>
      <c r="H80" s="89"/>
      <c r="I80" s="90"/>
      <c r="J80" s="91"/>
      <c r="K80" s="91"/>
      <c r="L80" s="92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/>
      <c r="AB80" s="94"/>
      <c r="AC80" s="94"/>
      <c r="AD80" s="94"/>
      <c r="AE80" s="94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6"/>
      <c r="AS80" s="141"/>
      <c r="AT80" s="136"/>
      <c r="AU80" s="136"/>
      <c r="AV80" s="136"/>
      <c r="AW80" s="136"/>
      <c r="AX80" s="136"/>
      <c r="AY80" s="137"/>
      <c r="BA80" s="138"/>
      <c r="BB80" s="139"/>
      <c r="BC80" s="139"/>
      <c r="BD80" s="139"/>
      <c r="BE80" s="140"/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/>
      <c r="CB80" s="98"/>
      <c r="CC80" s="98"/>
      <c r="CD80" s="98"/>
      <c r="CE80" s="98"/>
      <c r="CF80" s="99"/>
      <c r="CG80" s="98"/>
      <c r="CH80" s="98"/>
      <c r="CI80" s="98"/>
      <c r="CJ80" s="99"/>
      <c r="CK80" s="100"/>
      <c r="CM80" s="97"/>
      <c r="CN80" s="101"/>
      <c r="CO80" s="98"/>
      <c r="CP80" s="98"/>
      <c r="CQ80" s="98"/>
      <c r="CR80" s="103"/>
    </row>
    <row r="81" spans="1:110" s="142" customFormat="1" ht="13" x14ac:dyDescent="0.3">
      <c r="A81" s="114">
        <v>9999</v>
      </c>
      <c r="B81" s="115" t="s">
        <v>132</v>
      </c>
      <c r="C81" s="116">
        <f>SUM(C10:C79)</f>
        <v>47872</v>
      </c>
      <c r="D81" s="117">
        <f>SUM(D10:D79)</f>
        <v>55.00000000000027</v>
      </c>
      <c r="E81" s="117">
        <f>SUM(E10:E79)</f>
        <v>3958.6200000000008</v>
      </c>
      <c r="F81" s="117">
        <f>SUM(F10:F79)</f>
        <v>202.44502351331553</v>
      </c>
      <c r="G81" s="118">
        <f>SUM(G10:G79)</f>
        <v>45771.560000000005</v>
      </c>
      <c r="H81" s="119"/>
      <c r="I81" s="120">
        <f>SUM(I10:I79)</f>
        <v>823031649</v>
      </c>
      <c r="J81" s="121">
        <f>SUM(J10:J79)</f>
        <v>5653557</v>
      </c>
      <c r="K81" s="121">
        <f>SUM(K10:K79)</f>
        <v>49744809</v>
      </c>
      <c r="L81" s="122">
        <f>SUM(L10:L79)</f>
        <v>878430015</v>
      </c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23">
        <v>9999</v>
      </c>
      <c r="AB81" s="124">
        <f t="shared" ref="AB81:AQ81" si="22">SUM(AB10:AB79)</f>
        <v>45771.560000000005</v>
      </c>
      <c r="AC81" s="124">
        <f t="shared" si="22"/>
        <v>55.00000000000027</v>
      </c>
      <c r="AD81" s="124">
        <f t="shared" si="22"/>
        <v>3958.6200000000008</v>
      </c>
      <c r="AE81" s="124">
        <f t="shared" si="22"/>
        <v>542.96041730459103</v>
      </c>
      <c r="AF81" s="125">
        <f t="shared" si="22"/>
        <v>817038875</v>
      </c>
      <c r="AG81" s="125">
        <f t="shared" si="22"/>
        <v>3934057.659008001</v>
      </c>
      <c r="AH81" s="125">
        <f t="shared" si="22"/>
        <v>0</v>
      </c>
      <c r="AI81" s="125">
        <f t="shared" si="22"/>
        <v>813104817.34099209</v>
      </c>
      <c r="AJ81" s="125">
        <f t="shared" si="22"/>
        <v>5640644</v>
      </c>
      <c r="AK81" s="125">
        <f t="shared" si="22"/>
        <v>49149212</v>
      </c>
      <c r="AL81" s="125">
        <f t="shared" si="22"/>
        <v>867894673.34099209</v>
      </c>
      <c r="AM81" s="125">
        <f t="shared" si="22"/>
        <v>9856302.6590080019</v>
      </c>
      <c r="AN81" s="125">
        <f t="shared" si="22"/>
        <v>6852</v>
      </c>
      <c r="AO81" s="125">
        <f t="shared" si="22"/>
        <v>590786</v>
      </c>
      <c r="AP81" s="125">
        <f t="shared" si="22"/>
        <v>10453940.659008</v>
      </c>
      <c r="AQ81" s="126">
        <f t="shared" si="22"/>
        <v>878348614</v>
      </c>
      <c r="AR81" s="60"/>
      <c r="AS81" s="127">
        <v>9999</v>
      </c>
      <c r="AT81" s="128">
        <f t="shared" ref="AT81:AY81" si="23">SUM(AT10:AT79)</f>
        <v>8594.2900000000009</v>
      </c>
      <c r="AU81" s="128">
        <f t="shared" si="23"/>
        <v>202.44502351331553</v>
      </c>
      <c r="AV81" s="129">
        <f t="shared" si="23"/>
        <v>3934057.659008001</v>
      </c>
      <c r="AW81" s="129">
        <f t="shared" si="23"/>
        <v>0</v>
      </c>
      <c r="AX81" s="129">
        <f t="shared" si="23"/>
        <v>220309</v>
      </c>
      <c r="AY81" s="130">
        <f t="shared" si="23"/>
        <v>4154366.659008</v>
      </c>
      <c r="AZ81" s="60"/>
      <c r="BA81" s="131">
        <f>SUM(BA10:BA79)</f>
        <v>340.5153937912753</v>
      </c>
      <c r="BB81" s="132">
        <f>SUM(BB10:BB79)</f>
        <v>5922245</v>
      </c>
      <c r="BC81" s="132">
        <f>SUM(BC10:BC79)</f>
        <v>6852</v>
      </c>
      <c r="BD81" s="132">
        <f>SUM(BD10:BD79)</f>
        <v>370477</v>
      </c>
      <c r="BE81" s="133">
        <f>SUM(BE10:BE79)</f>
        <v>6299574</v>
      </c>
      <c r="BF81" s="9"/>
      <c r="CA81" s="143">
        <v>999</v>
      </c>
      <c r="CB81" s="144">
        <f t="shared" ref="CB81:CK81" si="24">SUM(CB10:CB79)</f>
        <v>5.1300000000000523</v>
      </c>
      <c r="CC81" s="145">
        <f t="shared" si="24"/>
        <v>70529</v>
      </c>
      <c r="CD81" s="145">
        <f t="shared" si="24"/>
        <v>6061</v>
      </c>
      <c r="CE81" s="145">
        <f t="shared" si="24"/>
        <v>4811</v>
      </c>
      <c r="CF81" s="145">
        <f t="shared" si="24"/>
        <v>81401</v>
      </c>
      <c r="CG81" s="146">
        <f t="shared" si="24"/>
        <v>0</v>
      </c>
      <c r="CH81" s="146">
        <f t="shared" si="24"/>
        <v>0</v>
      </c>
      <c r="CI81" s="146">
        <f t="shared" si="24"/>
        <v>0</v>
      </c>
      <c r="CJ81" s="146">
        <f t="shared" si="24"/>
        <v>0</v>
      </c>
      <c r="CK81" s="147">
        <f t="shared" si="24"/>
        <v>81401</v>
      </c>
      <c r="CM81" s="148">
        <v>9999</v>
      </c>
      <c r="CN81" s="149">
        <f>SUM(CN10:CN79)</f>
        <v>0</v>
      </c>
      <c r="CO81" s="146">
        <f>SUM(CO10:CO79)</f>
        <v>0</v>
      </c>
      <c r="CP81" s="146">
        <f>SUM(CP10:CP79)</f>
        <v>0</v>
      </c>
      <c r="CQ81" s="146">
        <f>SUM(CQ10:CQ79)</f>
        <v>0</v>
      </c>
      <c r="CR81" s="150">
        <f>SUM(CR10:CR79)</f>
        <v>0</v>
      </c>
    </row>
    <row r="82" spans="1:110" x14ac:dyDescent="0.3">
      <c r="A82" s="104"/>
      <c r="B82" s="104"/>
      <c r="C82" s="104"/>
      <c r="D82" s="105"/>
      <c r="E82" s="105"/>
      <c r="F82" s="105"/>
      <c r="G82" s="105"/>
      <c r="H82" s="105"/>
      <c r="I82" s="106"/>
      <c r="J82" s="106"/>
      <c r="K82" s="106"/>
      <c r="L82" s="106"/>
    </row>
    <row r="83" spans="1:110" x14ac:dyDescent="0.3">
      <c r="A83" s="104"/>
      <c r="B83" s="104"/>
      <c r="C83" s="104"/>
      <c r="D83" s="105"/>
      <c r="E83" s="105"/>
      <c r="F83" s="105"/>
      <c r="G83" s="105"/>
      <c r="H83" s="105"/>
      <c r="I83" s="105"/>
      <c r="J83" s="105"/>
      <c r="K83" s="107"/>
      <c r="L83" s="107"/>
      <c r="AQ83" s="95"/>
      <c r="BA83" s="95"/>
      <c r="BG83" s="108"/>
      <c r="CD83" s="108"/>
      <c r="CG83" s="108"/>
      <c r="CJ83" s="108"/>
    </row>
    <row r="84" spans="1:110" x14ac:dyDescent="0.3">
      <c r="A84" s="104"/>
      <c r="B84" s="104"/>
      <c r="C84" s="104"/>
      <c r="D84" s="105"/>
      <c r="E84" s="105"/>
      <c r="F84" s="105"/>
      <c r="G84" s="105"/>
      <c r="H84" s="105"/>
      <c r="I84" s="105"/>
      <c r="J84" s="105"/>
      <c r="K84" s="109"/>
      <c r="L84" s="107"/>
      <c r="CD84" s="108"/>
    </row>
    <row r="85" spans="1:110" s="111" customFormat="1" x14ac:dyDescent="0.3">
      <c r="A85" s="110">
        <v>1</v>
      </c>
      <c r="B85" s="110">
        <v>2</v>
      </c>
      <c r="C85" s="110">
        <v>3</v>
      </c>
      <c r="D85" s="110">
        <v>4</v>
      </c>
      <c r="E85" s="110">
        <v>5</v>
      </c>
      <c r="F85" s="110">
        <v>6</v>
      </c>
      <c r="G85" s="110">
        <v>7</v>
      </c>
      <c r="H85" s="110">
        <v>8</v>
      </c>
      <c r="I85" s="110">
        <v>9</v>
      </c>
      <c r="J85" s="110">
        <v>10</v>
      </c>
      <c r="K85" s="110">
        <v>11</v>
      </c>
      <c r="L85" s="110">
        <v>12</v>
      </c>
      <c r="M85" s="110">
        <v>13</v>
      </c>
      <c r="N85" s="110">
        <v>14</v>
      </c>
      <c r="O85" s="110">
        <v>15</v>
      </c>
      <c r="P85" s="110">
        <v>16</v>
      </c>
      <c r="Q85" s="110">
        <v>17</v>
      </c>
      <c r="R85" s="110">
        <v>18</v>
      </c>
      <c r="S85" s="110">
        <v>19</v>
      </c>
      <c r="T85" s="110">
        <v>20</v>
      </c>
      <c r="U85" s="110">
        <v>21</v>
      </c>
      <c r="V85" s="110">
        <v>22</v>
      </c>
      <c r="W85" s="110">
        <v>23</v>
      </c>
      <c r="X85" s="110">
        <v>24</v>
      </c>
      <c r="Y85" s="110">
        <v>25</v>
      </c>
      <c r="Z85" s="110">
        <v>26</v>
      </c>
      <c r="AA85" s="110">
        <v>27</v>
      </c>
      <c r="AB85" s="110">
        <v>28</v>
      </c>
      <c r="AC85" s="110">
        <v>29</v>
      </c>
      <c r="AD85" s="110">
        <v>30</v>
      </c>
      <c r="AE85" s="110">
        <v>32</v>
      </c>
      <c r="AF85" s="110">
        <v>33</v>
      </c>
      <c r="AG85" s="110">
        <v>34</v>
      </c>
      <c r="AH85" s="110">
        <v>35</v>
      </c>
      <c r="AI85" s="110">
        <v>36</v>
      </c>
      <c r="AJ85" s="110">
        <v>37</v>
      </c>
      <c r="AK85" s="110">
        <v>38</v>
      </c>
      <c r="AL85" s="110">
        <v>39</v>
      </c>
      <c r="AM85" s="110">
        <v>40</v>
      </c>
      <c r="AN85" s="110">
        <v>41</v>
      </c>
      <c r="AO85" s="110">
        <v>42</v>
      </c>
      <c r="AP85" s="110">
        <v>43</v>
      </c>
      <c r="AQ85" s="110">
        <v>44</v>
      </c>
      <c r="AR85" s="110">
        <v>45</v>
      </c>
      <c r="AS85" s="110">
        <v>46</v>
      </c>
      <c r="AT85" s="110">
        <v>47</v>
      </c>
      <c r="AU85" s="110">
        <v>48</v>
      </c>
      <c r="AV85" s="110">
        <v>49</v>
      </c>
      <c r="AW85" s="110">
        <v>50</v>
      </c>
      <c r="AX85" s="110">
        <v>51</v>
      </c>
      <c r="AY85" s="110">
        <v>52</v>
      </c>
      <c r="AZ85" s="110">
        <v>53</v>
      </c>
      <c r="BA85" s="110">
        <v>54</v>
      </c>
      <c r="BB85" s="110">
        <v>55</v>
      </c>
      <c r="BC85" s="110">
        <v>56</v>
      </c>
      <c r="BD85" s="110">
        <v>57</v>
      </c>
      <c r="BE85" s="110">
        <v>58</v>
      </c>
      <c r="BF85" s="110">
        <v>62</v>
      </c>
      <c r="BG85" s="110">
        <v>63</v>
      </c>
      <c r="BH85" s="110">
        <v>64</v>
      </c>
      <c r="BI85" s="110">
        <v>65</v>
      </c>
      <c r="BJ85" s="110">
        <v>66</v>
      </c>
      <c r="BK85" s="110">
        <v>67</v>
      </c>
      <c r="BL85" s="110">
        <v>68</v>
      </c>
      <c r="BM85" s="110">
        <v>69</v>
      </c>
      <c r="BN85" s="110">
        <v>70</v>
      </c>
      <c r="BO85" s="110">
        <v>71</v>
      </c>
      <c r="BP85" s="110">
        <v>72</v>
      </c>
      <c r="BQ85" s="110">
        <v>73</v>
      </c>
      <c r="BR85" s="110">
        <v>74</v>
      </c>
      <c r="BS85" s="110">
        <v>75</v>
      </c>
      <c r="BT85" s="110">
        <v>76</v>
      </c>
      <c r="BU85" s="110">
        <v>77</v>
      </c>
      <c r="BV85" s="110"/>
      <c r="BW85" s="110"/>
      <c r="BX85" s="110"/>
      <c r="BY85" s="110">
        <v>78</v>
      </c>
      <c r="BZ85" s="110">
        <v>78</v>
      </c>
      <c r="CA85" s="110">
        <v>80</v>
      </c>
      <c r="CB85" s="110">
        <v>81</v>
      </c>
      <c r="CC85" s="110">
        <v>82</v>
      </c>
      <c r="CD85" s="110">
        <v>83</v>
      </c>
      <c r="CE85" s="110">
        <v>84</v>
      </c>
      <c r="CF85" s="110">
        <v>85</v>
      </c>
      <c r="CG85" s="110">
        <v>86</v>
      </c>
      <c r="CH85" s="110">
        <v>87</v>
      </c>
      <c r="CI85" s="110">
        <v>88</v>
      </c>
      <c r="CJ85" s="110">
        <v>89</v>
      </c>
      <c r="CK85" s="110">
        <v>90</v>
      </c>
      <c r="CL85" s="110">
        <v>91</v>
      </c>
      <c r="CM85" s="110">
        <v>92</v>
      </c>
      <c r="CN85" s="110">
        <v>93</v>
      </c>
      <c r="CO85" s="110">
        <v>94</v>
      </c>
      <c r="CP85" s="110">
        <v>95</v>
      </c>
      <c r="CQ85" s="110">
        <v>96</v>
      </c>
      <c r="CR85" s="110">
        <v>97</v>
      </c>
      <c r="CS85" s="110">
        <v>98</v>
      </c>
      <c r="CT85" s="110"/>
      <c r="CU85" s="110">
        <v>100</v>
      </c>
      <c r="CV85" s="110">
        <v>101</v>
      </c>
      <c r="CW85" s="110">
        <v>102</v>
      </c>
      <c r="CX85" s="110">
        <v>103</v>
      </c>
      <c r="CY85" s="110">
        <v>104</v>
      </c>
      <c r="CZ85" s="110">
        <v>105</v>
      </c>
      <c r="DA85" s="110">
        <v>106</v>
      </c>
      <c r="DB85" s="110">
        <v>107</v>
      </c>
      <c r="DC85" s="110">
        <v>108</v>
      </c>
      <c r="DD85" s="110">
        <v>109</v>
      </c>
      <c r="DE85" s="110">
        <v>110</v>
      </c>
      <c r="DF85" s="110">
        <v>111</v>
      </c>
    </row>
    <row r="86" spans="1:110" x14ac:dyDescent="0.3">
      <c r="K86" s="105"/>
      <c r="L86" s="105"/>
    </row>
    <row r="87" spans="1:110" x14ac:dyDescent="0.3">
      <c r="K87" s="105"/>
      <c r="L87" s="105"/>
    </row>
    <row r="460" spans="82:82" x14ac:dyDescent="0.3">
      <c r="CD460" s="112"/>
    </row>
  </sheetData>
  <autoFilter ref="A9:CT79" xr:uid="{6BD1011B-74F9-413B-BFB6-6479C11F712B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7" ma:contentTypeDescription="Create a new document." ma:contentTypeScope="" ma:versionID="fea12a96845df1a6ae77032b951b9766">
  <xsd:schema xmlns:xsd="http://www.w3.org/2001/XMLSchema" xmlns:xs="http://www.w3.org/2001/XMLSchema" xmlns:p="http://schemas.microsoft.com/office/2006/metadata/properties" xmlns:ns3="6d1ab2f6-91f9-4f14-952a-3f3eb0d68341" targetNamespace="http://schemas.microsoft.com/office/2006/metadata/properties" ma:root="true" ma:fieldsID="eb135038d358621652a37833bb1b7fe1" ns3:_="">
    <xsd:import namespace="6d1ab2f6-91f9-4f14-952a-3f3eb0d68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1E427C-D50B-4F79-ADB0-A0BC7F2CDC03}">
  <ds:schemaRefs>
    <ds:schemaRef ds:uri="http://schemas.openxmlformats.org/package/2006/metadata/core-properties"/>
    <ds:schemaRef ds:uri="http://purl.org/dc/dcmitype/"/>
    <ds:schemaRef ds:uri="6d1ab2f6-91f9-4f14-952a-3f3eb0d68341"/>
    <ds:schemaRef ds:uri="http://schemas.microsoft.com/office/2006/documentManagement/types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B5E4C95-61B5-431D-9EE0-1030B2BF7B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82C0CF-F156-4CA3-98B1-EE72909A6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Q4 Charter School FTE &amp; Tuition</dc:title>
  <dc:subject/>
  <dc:creator>DESE</dc:creator>
  <cp:lastModifiedBy>Zou, Dong (EOE)</cp:lastModifiedBy>
  <dcterms:created xsi:type="dcterms:W3CDTF">2021-09-20T13:56:41Z</dcterms:created>
  <dcterms:modified xsi:type="dcterms:W3CDTF">2023-06-15T21:25:43Z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15 2023 12:00AM</vt:lpwstr>
  </property>
</Properties>
</file>