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4-08\SCTASK0591718\"/>
    </mc:Choice>
  </mc:AlternateContent>
  <xr:revisionPtr revIDLastSave="0" documentId="13_ncr:1_{AC05A417-E1F3-41DD-98E6-AF5258C4E06E}" xr6:coauthVersionLast="47" xr6:coauthVersionMax="47" xr10:uidLastSave="{00000000-0000-0000-0000-000000000000}"/>
  <bookViews>
    <workbookView xWindow="-120" yWindow="-120" windowWidth="29040" windowHeight="15720" xr2:uid="{4C0285BE-3742-4F18-ABF3-43FDD825BD4B}"/>
  </bookViews>
  <sheets>
    <sheet name="chasu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" i="1" l="1"/>
  <c r="M13" i="1"/>
  <c r="CR81" i="1"/>
  <c r="CQ81" i="1"/>
  <c r="CP81" i="1"/>
  <c r="CO81" i="1"/>
  <c r="CJ81" i="1"/>
  <c r="CI81" i="1"/>
  <c r="CH81" i="1"/>
  <c r="CF81" i="1"/>
  <c r="CE81" i="1"/>
  <c r="CD81" i="1"/>
  <c r="CC81" i="1"/>
  <c r="BF81" i="1"/>
  <c r="BE81" i="1"/>
  <c r="BD81" i="1"/>
  <c r="BC81" i="1"/>
  <c r="BB81" i="1"/>
  <c r="AZ81" i="1"/>
  <c r="AY81" i="1"/>
  <c r="AX81" i="1"/>
  <c r="AW81" i="1"/>
  <c r="AV81" i="1"/>
  <c r="AU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C81" i="1"/>
  <c r="CS79" i="1"/>
  <c r="CK79" i="1"/>
  <c r="CG79" i="1"/>
  <c r="CL79" i="1" s="1"/>
  <c r="L79" i="1"/>
  <c r="J79" i="1"/>
  <c r="I79" i="1"/>
  <c r="G79" i="1"/>
  <c r="F79" i="1"/>
  <c r="E79" i="1"/>
  <c r="D79" i="1"/>
  <c r="CS78" i="1"/>
  <c r="CK78" i="1"/>
  <c r="CG78" i="1"/>
  <c r="L78" i="1"/>
  <c r="J78" i="1"/>
  <c r="I78" i="1"/>
  <c r="G78" i="1"/>
  <c r="F78" i="1"/>
  <c r="E78" i="1"/>
  <c r="D78" i="1"/>
  <c r="CS77" i="1"/>
  <c r="CK77" i="1"/>
  <c r="CG77" i="1"/>
  <c r="CL77" i="1" s="1"/>
  <c r="L77" i="1"/>
  <c r="J77" i="1"/>
  <c r="I77" i="1"/>
  <c r="G77" i="1"/>
  <c r="F77" i="1"/>
  <c r="E77" i="1"/>
  <c r="D77" i="1"/>
  <c r="CS76" i="1"/>
  <c r="CK76" i="1"/>
  <c r="CG76" i="1"/>
  <c r="L76" i="1"/>
  <c r="J76" i="1"/>
  <c r="I76" i="1"/>
  <c r="G76" i="1"/>
  <c r="F76" i="1"/>
  <c r="E76" i="1"/>
  <c r="D76" i="1"/>
  <c r="CS75" i="1"/>
  <c r="CK75" i="1"/>
  <c r="CG75" i="1"/>
  <c r="CL75" i="1" s="1"/>
  <c r="L75" i="1"/>
  <c r="J75" i="1"/>
  <c r="I75" i="1"/>
  <c r="G75" i="1"/>
  <c r="F75" i="1"/>
  <c r="E75" i="1"/>
  <c r="D75" i="1"/>
  <c r="CS74" i="1"/>
  <c r="CK74" i="1"/>
  <c r="CG74" i="1"/>
  <c r="L74" i="1"/>
  <c r="J74" i="1"/>
  <c r="I74" i="1"/>
  <c r="G74" i="1"/>
  <c r="F74" i="1"/>
  <c r="E74" i="1"/>
  <c r="D74" i="1"/>
  <c r="CS73" i="1"/>
  <c r="CK73" i="1"/>
  <c r="CG73" i="1"/>
  <c r="CL73" i="1" s="1"/>
  <c r="L73" i="1"/>
  <c r="J73" i="1"/>
  <c r="I73" i="1"/>
  <c r="M73" i="1" s="1"/>
  <c r="G73" i="1"/>
  <c r="F73" i="1"/>
  <c r="E73" i="1"/>
  <c r="D73" i="1"/>
  <c r="CS72" i="1"/>
  <c r="CK72" i="1"/>
  <c r="CG72" i="1"/>
  <c r="L72" i="1"/>
  <c r="J72" i="1"/>
  <c r="I72" i="1"/>
  <c r="G72" i="1"/>
  <c r="F72" i="1"/>
  <c r="E72" i="1"/>
  <c r="D72" i="1"/>
  <c r="CS71" i="1"/>
  <c r="CK71" i="1"/>
  <c r="CG71" i="1"/>
  <c r="CL71" i="1" s="1"/>
  <c r="L71" i="1"/>
  <c r="J71" i="1"/>
  <c r="I71" i="1"/>
  <c r="G71" i="1"/>
  <c r="F71" i="1"/>
  <c r="E71" i="1"/>
  <c r="D71" i="1"/>
  <c r="CS70" i="1"/>
  <c r="CK70" i="1"/>
  <c r="CG70" i="1"/>
  <c r="L70" i="1"/>
  <c r="J70" i="1"/>
  <c r="I70" i="1"/>
  <c r="G70" i="1"/>
  <c r="F70" i="1"/>
  <c r="E70" i="1"/>
  <c r="D70" i="1"/>
  <c r="CS69" i="1"/>
  <c r="CK69" i="1"/>
  <c r="CG69" i="1"/>
  <c r="CL69" i="1" s="1"/>
  <c r="L69" i="1"/>
  <c r="J69" i="1"/>
  <c r="I69" i="1"/>
  <c r="G69" i="1"/>
  <c r="F69" i="1"/>
  <c r="E69" i="1"/>
  <c r="D69" i="1"/>
  <c r="CS68" i="1"/>
  <c r="CK68" i="1"/>
  <c r="CG68" i="1"/>
  <c r="L68" i="1"/>
  <c r="J68" i="1"/>
  <c r="I68" i="1"/>
  <c r="G68" i="1"/>
  <c r="F68" i="1"/>
  <c r="E68" i="1"/>
  <c r="D68" i="1"/>
  <c r="CS67" i="1"/>
  <c r="CK67" i="1"/>
  <c r="CG67" i="1"/>
  <c r="CL67" i="1" s="1"/>
  <c r="L67" i="1"/>
  <c r="J67" i="1"/>
  <c r="I67" i="1"/>
  <c r="G67" i="1"/>
  <c r="F67" i="1"/>
  <c r="E67" i="1"/>
  <c r="D67" i="1"/>
  <c r="CS66" i="1"/>
  <c r="CK66" i="1"/>
  <c r="CG66" i="1"/>
  <c r="L66" i="1"/>
  <c r="J66" i="1"/>
  <c r="I66" i="1"/>
  <c r="G66" i="1"/>
  <c r="F66" i="1"/>
  <c r="E66" i="1"/>
  <c r="D66" i="1"/>
  <c r="CS65" i="1"/>
  <c r="CK65" i="1"/>
  <c r="CG65" i="1"/>
  <c r="CL65" i="1" s="1"/>
  <c r="L65" i="1"/>
  <c r="J65" i="1"/>
  <c r="I65" i="1"/>
  <c r="M65" i="1" s="1"/>
  <c r="G65" i="1"/>
  <c r="F65" i="1"/>
  <c r="E65" i="1"/>
  <c r="D65" i="1"/>
  <c r="CS64" i="1"/>
  <c r="CK64" i="1"/>
  <c r="CG64" i="1"/>
  <c r="L64" i="1"/>
  <c r="J64" i="1"/>
  <c r="I64" i="1"/>
  <c r="G64" i="1"/>
  <c r="F64" i="1"/>
  <c r="E64" i="1"/>
  <c r="D64" i="1"/>
  <c r="CS63" i="1"/>
  <c r="CK63" i="1"/>
  <c r="CG63" i="1"/>
  <c r="CL63" i="1" s="1"/>
  <c r="L63" i="1"/>
  <c r="J63" i="1"/>
  <c r="I63" i="1"/>
  <c r="G63" i="1"/>
  <c r="F63" i="1"/>
  <c r="E63" i="1"/>
  <c r="D63" i="1"/>
  <c r="CS62" i="1"/>
  <c r="CK62" i="1"/>
  <c r="CG62" i="1"/>
  <c r="L62" i="1"/>
  <c r="J62" i="1"/>
  <c r="I62" i="1"/>
  <c r="G62" i="1"/>
  <c r="F62" i="1"/>
  <c r="E62" i="1"/>
  <c r="D62" i="1"/>
  <c r="CS61" i="1"/>
  <c r="CK61" i="1"/>
  <c r="CG61" i="1"/>
  <c r="CL61" i="1" s="1"/>
  <c r="L61" i="1"/>
  <c r="J61" i="1"/>
  <c r="I61" i="1"/>
  <c r="G61" i="1"/>
  <c r="F61" i="1"/>
  <c r="E61" i="1"/>
  <c r="D61" i="1"/>
  <c r="CS60" i="1"/>
  <c r="CK60" i="1"/>
  <c r="CG60" i="1"/>
  <c r="CL60" i="1" s="1"/>
  <c r="L60" i="1"/>
  <c r="J60" i="1"/>
  <c r="I60" i="1"/>
  <c r="G60" i="1"/>
  <c r="F60" i="1"/>
  <c r="E60" i="1"/>
  <c r="D60" i="1"/>
  <c r="CS59" i="1"/>
  <c r="CK59" i="1"/>
  <c r="CG59" i="1"/>
  <c r="L59" i="1"/>
  <c r="J59" i="1"/>
  <c r="I59" i="1"/>
  <c r="G59" i="1"/>
  <c r="F59" i="1"/>
  <c r="E59" i="1"/>
  <c r="D59" i="1"/>
  <c r="CS58" i="1"/>
  <c r="CK58" i="1"/>
  <c r="CG58" i="1"/>
  <c r="CL58" i="1" s="1"/>
  <c r="L58" i="1"/>
  <c r="J58" i="1"/>
  <c r="I58" i="1"/>
  <c r="G58" i="1"/>
  <c r="F58" i="1"/>
  <c r="E58" i="1"/>
  <c r="D58" i="1"/>
  <c r="CS57" i="1"/>
  <c r="CK57" i="1"/>
  <c r="CG57" i="1"/>
  <c r="L57" i="1"/>
  <c r="J57" i="1"/>
  <c r="I57" i="1"/>
  <c r="M57" i="1" s="1"/>
  <c r="G57" i="1"/>
  <c r="F57" i="1"/>
  <c r="E57" i="1"/>
  <c r="D57" i="1"/>
  <c r="CS56" i="1"/>
  <c r="CK56" i="1"/>
  <c r="CG56" i="1"/>
  <c r="CL56" i="1" s="1"/>
  <c r="L56" i="1"/>
  <c r="J56" i="1"/>
  <c r="I56" i="1"/>
  <c r="G56" i="1"/>
  <c r="F56" i="1"/>
  <c r="E56" i="1"/>
  <c r="D56" i="1"/>
  <c r="CS55" i="1"/>
  <c r="CK55" i="1"/>
  <c r="CG55" i="1"/>
  <c r="L55" i="1"/>
  <c r="J55" i="1"/>
  <c r="I55" i="1"/>
  <c r="M55" i="1" s="1"/>
  <c r="G55" i="1"/>
  <c r="F55" i="1"/>
  <c r="E55" i="1"/>
  <c r="D55" i="1"/>
  <c r="CS54" i="1"/>
  <c r="CK54" i="1"/>
  <c r="CG54" i="1"/>
  <c r="CL54" i="1" s="1"/>
  <c r="L54" i="1"/>
  <c r="J54" i="1"/>
  <c r="I54" i="1"/>
  <c r="G54" i="1"/>
  <c r="F54" i="1"/>
  <c r="E54" i="1"/>
  <c r="D54" i="1"/>
  <c r="CS53" i="1"/>
  <c r="CK53" i="1"/>
  <c r="CG53" i="1"/>
  <c r="L53" i="1"/>
  <c r="J53" i="1"/>
  <c r="I53" i="1"/>
  <c r="G53" i="1"/>
  <c r="F53" i="1"/>
  <c r="E53" i="1"/>
  <c r="D53" i="1"/>
  <c r="CS52" i="1"/>
  <c r="CK52" i="1"/>
  <c r="CG52" i="1"/>
  <c r="CL52" i="1" s="1"/>
  <c r="L52" i="1"/>
  <c r="J52" i="1"/>
  <c r="I52" i="1"/>
  <c r="G52" i="1"/>
  <c r="F52" i="1"/>
  <c r="E52" i="1"/>
  <c r="D52" i="1"/>
  <c r="CS51" i="1"/>
  <c r="CK51" i="1"/>
  <c r="CG51" i="1"/>
  <c r="L51" i="1"/>
  <c r="J51" i="1"/>
  <c r="I51" i="1"/>
  <c r="M51" i="1" s="1"/>
  <c r="G51" i="1"/>
  <c r="F51" i="1"/>
  <c r="E51" i="1"/>
  <c r="D51" i="1"/>
  <c r="CS50" i="1"/>
  <c r="CK50" i="1"/>
  <c r="CG50" i="1"/>
  <c r="CL50" i="1" s="1"/>
  <c r="L50" i="1"/>
  <c r="J50" i="1"/>
  <c r="I50" i="1"/>
  <c r="G50" i="1"/>
  <c r="F50" i="1"/>
  <c r="E50" i="1"/>
  <c r="D50" i="1"/>
  <c r="CS49" i="1"/>
  <c r="CK49" i="1"/>
  <c r="CG49" i="1"/>
  <c r="L49" i="1"/>
  <c r="J49" i="1"/>
  <c r="I49" i="1"/>
  <c r="M49" i="1" s="1"/>
  <c r="G49" i="1"/>
  <c r="F49" i="1"/>
  <c r="E49" i="1"/>
  <c r="D49" i="1"/>
  <c r="CS48" i="1"/>
  <c r="CK48" i="1"/>
  <c r="CG48" i="1"/>
  <c r="CL48" i="1" s="1"/>
  <c r="L48" i="1"/>
  <c r="J48" i="1"/>
  <c r="I48" i="1"/>
  <c r="G48" i="1"/>
  <c r="F48" i="1"/>
  <c r="E48" i="1"/>
  <c r="D48" i="1"/>
  <c r="CS47" i="1"/>
  <c r="CK47" i="1"/>
  <c r="CG47" i="1"/>
  <c r="L47" i="1"/>
  <c r="J47" i="1"/>
  <c r="M47" i="1" s="1"/>
  <c r="I47" i="1"/>
  <c r="G47" i="1"/>
  <c r="F47" i="1"/>
  <c r="E47" i="1"/>
  <c r="D47" i="1"/>
  <c r="CS46" i="1"/>
  <c r="CK46" i="1"/>
  <c r="CG46" i="1"/>
  <c r="CL46" i="1" s="1"/>
  <c r="L46" i="1"/>
  <c r="J46" i="1"/>
  <c r="I46" i="1"/>
  <c r="G46" i="1"/>
  <c r="F46" i="1"/>
  <c r="E46" i="1"/>
  <c r="D46" i="1"/>
  <c r="CS45" i="1"/>
  <c r="CK45" i="1"/>
  <c r="CG45" i="1"/>
  <c r="L45" i="1"/>
  <c r="J45" i="1"/>
  <c r="I45" i="1"/>
  <c r="G45" i="1"/>
  <c r="F45" i="1"/>
  <c r="E45" i="1"/>
  <c r="D45" i="1"/>
  <c r="CS44" i="1"/>
  <c r="CK44" i="1"/>
  <c r="CG44" i="1"/>
  <c r="CL44" i="1" s="1"/>
  <c r="L44" i="1"/>
  <c r="J44" i="1"/>
  <c r="I44" i="1"/>
  <c r="G44" i="1"/>
  <c r="F44" i="1"/>
  <c r="E44" i="1"/>
  <c r="D44" i="1"/>
  <c r="CS43" i="1"/>
  <c r="CK43" i="1"/>
  <c r="CG43" i="1"/>
  <c r="L43" i="1"/>
  <c r="J43" i="1"/>
  <c r="I43" i="1"/>
  <c r="G43" i="1"/>
  <c r="F43" i="1"/>
  <c r="E43" i="1"/>
  <c r="D43" i="1"/>
  <c r="CS42" i="1"/>
  <c r="CK42" i="1"/>
  <c r="CG42" i="1"/>
  <c r="CL42" i="1" s="1"/>
  <c r="L42" i="1"/>
  <c r="J42" i="1"/>
  <c r="I42" i="1"/>
  <c r="G42" i="1"/>
  <c r="F42" i="1"/>
  <c r="E42" i="1"/>
  <c r="D42" i="1"/>
  <c r="CS41" i="1"/>
  <c r="CK41" i="1"/>
  <c r="CG41" i="1"/>
  <c r="L41" i="1"/>
  <c r="J41" i="1"/>
  <c r="I41" i="1"/>
  <c r="G41" i="1"/>
  <c r="F41" i="1"/>
  <c r="E41" i="1"/>
  <c r="D41" i="1"/>
  <c r="CS40" i="1"/>
  <c r="CK40" i="1"/>
  <c r="CG40" i="1"/>
  <c r="CL40" i="1" s="1"/>
  <c r="L40" i="1"/>
  <c r="J40" i="1"/>
  <c r="I40" i="1"/>
  <c r="G40" i="1"/>
  <c r="F40" i="1"/>
  <c r="E40" i="1"/>
  <c r="D40" i="1"/>
  <c r="CS39" i="1"/>
  <c r="CK39" i="1"/>
  <c r="CG39" i="1"/>
  <c r="L39" i="1"/>
  <c r="J39" i="1"/>
  <c r="I39" i="1"/>
  <c r="G39" i="1"/>
  <c r="F39" i="1"/>
  <c r="E39" i="1"/>
  <c r="D39" i="1"/>
  <c r="CS38" i="1"/>
  <c r="CK38" i="1"/>
  <c r="CG38" i="1"/>
  <c r="CL38" i="1" s="1"/>
  <c r="L38" i="1"/>
  <c r="J38" i="1"/>
  <c r="I38" i="1"/>
  <c r="G38" i="1"/>
  <c r="F38" i="1"/>
  <c r="E38" i="1"/>
  <c r="D38" i="1"/>
  <c r="CS37" i="1"/>
  <c r="CK37" i="1"/>
  <c r="CG37" i="1"/>
  <c r="L37" i="1"/>
  <c r="J37" i="1"/>
  <c r="I37" i="1"/>
  <c r="G37" i="1"/>
  <c r="F37" i="1"/>
  <c r="E37" i="1"/>
  <c r="D37" i="1"/>
  <c r="CS36" i="1"/>
  <c r="CK36" i="1"/>
  <c r="CG36" i="1"/>
  <c r="L36" i="1"/>
  <c r="J36" i="1"/>
  <c r="I36" i="1"/>
  <c r="G36" i="1"/>
  <c r="F36" i="1"/>
  <c r="E36" i="1"/>
  <c r="D36" i="1"/>
  <c r="CS35" i="1"/>
  <c r="CK35" i="1"/>
  <c r="CG35" i="1"/>
  <c r="CL35" i="1" s="1"/>
  <c r="L35" i="1"/>
  <c r="J35" i="1"/>
  <c r="I35" i="1"/>
  <c r="G35" i="1"/>
  <c r="F35" i="1"/>
  <c r="E35" i="1"/>
  <c r="D35" i="1"/>
  <c r="CS34" i="1"/>
  <c r="CK34" i="1"/>
  <c r="CG34" i="1"/>
  <c r="L34" i="1"/>
  <c r="J34" i="1"/>
  <c r="I34" i="1"/>
  <c r="G34" i="1"/>
  <c r="F34" i="1"/>
  <c r="E34" i="1"/>
  <c r="D34" i="1"/>
  <c r="CS33" i="1"/>
  <c r="CK33" i="1"/>
  <c r="CG33" i="1"/>
  <c r="CL33" i="1" s="1"/>
  <c r="L33" i="1"/>
  <c r="J33" i="1"/>
  <c r="I33" i="1"/>
  <c r="G33" i="1"/>
  <c r="F33" i="1"/>
  <c r="E33" i="1"/>
  <c r="D33" i="1"/>
  <c r="CS32" i="1"/>
  <c r="CK32" i="1"/>
  <c r="CG32" i="1"/>
  <c r="L32" i="1"/>
  <c r="J32" i="1"/>
  <c r="I32" i="1"/>
  <c r="M32" i="1" s="1"/>
  <c r="G32" i="1"/>
  <c r="F32" i="1"/>
  <c r="E32" i="1"/>
  <c r="D32" i="1"/>
  <c r="CS31" i="1"/>
  <c r="CK31" i="1"/>
  <c r="CG31" i="1"/>
  <c r="CL31" i="1" s="1"/>
  <c r="L31" i="1"/>
  <c r="J31" i="1"/>
  <c r="I31" i="1"/>
  <c r="G31" i="1"/>
  <c r="F31" i="1"/>
  <c r="E31" i="1"/>
  <c r="D31" i="1"/>
  <c r="CS30" i="1"/>
  <c r="CK30" i="1"/>
  <c r="CG30" i="1"/>
  <c r="L30" i="1"/>
  <c r="J30" i="1"/>
  <c r="I30" i="1"/>
  <c r="G30" i="1"/>
  <c r="F30" i="1"/>
  <c r="E30" i="1"/>
  <c r="D30" i="1"/>
  <c r="CS29" i="1"/>
  <c r="CK29" i="1"/>
  <c r="CG29" i="1"/>
  <c r="CL29" i="1" s="1"/>
  <c r="L29" i="1"/>
  <c r="J29" i="1"/>
  <c r="I29" i="1"/>
  <c r="G29" i="1"/>
  <c r="F29" i="1"/>
  <c r="E29" i="1"/>
  <c r="D29" i="1"/>
  <c r="CS28" i="1"/>
  <c r="CK28" i="1"/>
  <c r="CG28" i="1"/>
  <c r="L28" i="1"/>
  <c r="J28" i="1"/>
  <c r="I28" i="1"/>
  <c r="G28" i="1"/>
  <c r="F28" i="1"/>
  <c r="E28" i="1"/>
  <c r="D28" i="1"/>
  <c r="CS27" i="1"/>
  <c r="CK27" i="1"/>
  <c r="CG27" i="1"/>
  <c r="CL27" i="1" s="1"/>
  <c r="L27" i="1"/>
  <c r="J27" i="1"/>
  <c r="I27" i="1"/>
  <c r="G27" i="1"/>
  <c r="F27" i="1"/>
  <c r="E27" i="1"/>
  <c r="D27" i="1"/>
  <c r="CS26" i="1"/>
  <c r="CK26" i="1"/>
  <c r="CG26" i="1"/>
  <c r="L26" i="1"/>
  <c r="J26" i="1"/>
  <c r="I26" i="1"/>
  <c r="G26" i="1"/>
  <c r="F26" i="1"/>
  <c r="E26" i="1"/>
  <c r="D26" i="1"/>
  <c r="CS25" i="1"/>
  <c r="CK25" i="1"/>
  <c r="CG25" i="1"/>
  <c r="CL25" i="1" s="1"/>
  <c r="M25" i="1"/>
  <c r="L25" i="1"/>
  <c r="J25" i="1"/>
  <c r="I25" i="1"/>
  <c r="G25" i="1"/>
  <c r="F25" i="1"/>
  <c r="E25" i="1"/>
  <c r="D25" i="1"/>
  <c r="CS24" i="1"/>
  <c r="CK24" i="1"/>
  <c r="CG24" i="1"/>
  <c r="L24" i="1"/>
  <c r="J24" i="1"/>
  <c r="I24" i="1"/>
  <c r="G24" i="1"/>
  <c r="F24" i="1"/>
  <c r="E24" i="1"/>
  <c r="D24" i="1"/>
  <c r="CS23" i="1"/>
  <c r="CK23" i="1"/>
  <c r="CG23" i="1"/>
  <c r="CL23" i="1" s="1"/>
  <c r="L23" i="1"/>
  <c r="J23" i="1"/>
  <c r="I23" i="1"/>
  <c r="G23" i="1"/>
  <c r="F23" i="1"/>
  <c r="E23" i="1"/>
  <c r="D23" i="1"/>
  <c r="CS22" i="1"/>
  <c r="CK22" i="1"/>
  <c r="CG22" i="1"/>
  <c r="L22" i="1"/>
  <c r="J22" i="1"/>
  <c r="I22" i="1"/>
  <c r="G22" i="1"/>
  <c r="F22" i="1"/>
  <c r="E22" i="1"/>
  <c r="D22" i="1"/>
  <c r="CS21" i="1"/>
  <c r="CK21" i="1"/>
  <c r="CG21" i="1"/>
  <c r="CL21" i="1" s="1"/>
  <c r="L21" i="1"/>
  <c r="J21" i="1"/>
  <c r="I21" i="1"/>
  <c r="G21" i="1"/>
  <c r="F21" i="1"/>
  <c r="E21" i="1"/>
  <c r="D21" i="1"/>
  <c r="CS20" i="1"/>
  <c r="CK20" i="1"/>
  <c r="CG20" i="1"/>
  <c r="L20" i="1"/>
  <c r="J20" i="1"/>
  <c r="I20" i="1"/>
  <c r="G20" i="1"/>
  <c r="F20" i="1"/>
  <c r="E20" i="1"/>
  <c r="D20" i="1"/>
  <c r="CS19" i="1"/>
  <c r="CK19" i="1"/>
  <c r="CG19" i="1"/>
  <c r="CL19" i="1" s="1"/>
  <c r="L19" i="1"/>
  <c r="J19" i="1"/>
  <c r="I19" i="1"/>
  <c r="M19" i="1" s="1"/>
  <c r="G19" i="1"/>
  <c r="F19" i="1"/>
  <c r="E19" i="1"/>
  <c r="D19" i="1"/>
  <c r="CS18" i="1"/>
  <c r="CK18" i="1"/>
  <c r="CG18" i="1"/>
  <c r="L18" i="1"/>
  <c r="J18" i="1"/>
  <c r="I18" i="1"/>
  <c r="G18" i="1"/>
  <c r="F18" i="1"/>
  <c r="E18" i="1"/>
  <c r="D18" i="1"/>
  <c r="CS17" i="1"/>
  <c r="CK17" i="1"/>
  <c r="CG17" i="1"/>
  <c r="CL17" i="1" s="1"/>
  <c r="L17" i="1"/>
  <c r="J17" i="1"/>
  <c r="I17" i="1"/>
  <c r="G17" i="1"/>
  <c r="F17" i="1"/>
  <c r="E17" i="1"/>
  <c r="D17" i="1"/>
  <c r="CS16" i="1"/>
  <c r="CK16" i="1"/>
  <c r="CK81" i="1" s="1"/>
  <c r="CG16" i="1"/>
  <c r="L16" i="1"/>
  <c r="J16" i="1"/>
  <c r="I16" i="1"/>
  <c r="G16" i="1"/>
  <c r="F16" i="1"/>
  <c r="E16" i="1"/>
  <c r="D16" i="1"/>
  <c r="CS15" i="1"/>
  <c r="CK15" i="1"/>
  <c r="CG15" i="1"/>
  <c r="CL15" i="1" s="1"/>
  <c r="L15" i="1"/>
  <c r="J15" i="1"/>
  <c r="I15" i="1"/>
  <c r="M15" i="1" s="1"/>
  <c r="G15" i="1"/>
  <c r="F15" i="1"/>
  <c r="E15" i="1"/>
  <c r="D15" i="1"/>
  <c r="CS14" i="1"/>
  <c r="CK14" i="1"/>
  <c r="CG14" i="1"/>
  <c r="L14" i="1"/>
  <c r="J14" i="1"/>
  <c r="I14" i="1"/>
  <c r="G14" i="1"/>
  <c r="F14" i="1"/>
  <c r="E14" i="1"/>
  <c r="D14" i="1"/>
  <c r="CS13" i="1"/>
  <c r="CK13" i="1"/>
  <c r="CG13" i="1"/>
  <c r="CL13" i="1" s="1"/>
  <c r="L13" i="1"/>
  <c r="J13" i="1"/>
  <c r="I13" i="1"/>
  <c r="G13" i="1"/>
  <c r="F13" i="1"/>
  <c r="E13" i="1"/>
  <c r="D13" i="1"/>
  <c r="CS12" i="1"/>
  <c r="CK12" i="1"/>
  <c r="CG12" i="1"/>
  <c r="CL12" i="1" s="1"/>
  <c r="L12" i="1"/>
  <c r="J12" i="1"/>
  <c r="I12" i="1"/>
  <c r="G12" i="1"/>
  <c r="F12" i="1"/>
  <c r="E12" i="1"/>
  <c r="D12" i="1"/>
  <c r="CS11" i="1"/>
  <c r="CK11" i="1"/>
  <c r="CG11" i="1"/>
  <c r="L11" i="1"/>
  <c r="J11" i="1"/>
  <c r="I11" i="1"/>
  <c r="G11" i="1"/>
  <c r="F11" i="1"/>
  <c r="E11" i="1"/>
  <c r="D11" i="1"/>
  <c r="D81" i="1" s="1"/>
  <c r="CS10" i="1"/>
  <c r="CS81" i="1" s="1"/>
  <c r="CK10" i="1"/>
  <c r="CG10" i="1"/>
  <c r="CL10" i="1" s="1"/>
  <c r="L10" i="1"/>
  <c r="J10" i="1"/>
  <c r="J81" i="1" s="1"/>
  <c r="I10" i="1"/>
  <c r="G10" i="1"/>
  <c r="F10" i="1"/>
  <c r="E10" i="1"/>
  <c r="D10" i="1"/>
  <c r="M12" i="1" l="1"/>
  <c r="M28" i="1"/>
  <c r="M48" i="1"/>
  <c r="M53" i="1"/>
  <c r="M60" i="1"/>
  <c r="M61" i="1"/>
  <c r="M69" i="1"/>
  <c r="M14" i="1"/>
  <c r="M37" i="1"/>
  <c r="M26" i="1"/>
  <c r="M30" i="1"/>
  <c r="M34" i="1"/>
  <c r="M38" i="1"/>
  <c r="M42" i="1"/>
  <c r="M46" i="1"/>
  <c r="M84" i="1"/>
  <c r="M11" i="1"/>
  <c r="CL14" i="1"/>
  <c r="CL18" i="1"/>
  <c r="CL22" i="1"/>
  <c r="M23" i="1"/>
  <c r="M27" i="1"/>
  <c r="M31" i="1"/>
  <c r="CL37" i="1"/>
  <c r="CL41" i="1"/>
  <c r="CL45" i="1"/>
  <c r="M50" i="1"/>
  <c r="M54" i="1"/>
  <c r="M58" i="1"/>
  <c r="CL64" i="1"/>
  <c r="CL68" i="1"/>
  <c r="CL72" i="1"/>
  <c r="CL76" i="1"/>
  <c r="CL11" i="1"/>
  <c r="CL81" i="1" s="1"/>
  <c r="M16" i="1"/>
  <c r="M20" i="1"/>
  <c r="CL26" i="1"/>
  <c r="CL30" i="1"/>
  <c r="CL34" i="1"/>
  <c r="M35" i="1"/>
  <c r="M39" i="1"/>
  <c r="M43" i="1"/>
  <c r="CL49" i="1"/>
  <c r="CL53" i="1"/>
  <c r="CL57" i="1"/>
  <c r="M62" i="1"/>
  <c r="M66" i="1"/>
  <c r="M74" i="1"/>
  <c r="M78" i="1"/>
  <c r="G81" i="1"/>
  <c r="M17" i="1"/>
  <c r="M21" i="1"/>
  <c r="M24" i="1"/>
  <c r="M40" i="1"/>
  <c r="M44" i="1"/>
  <c r="M59" i="1"/>
  <c r="M63" i="1"/>
  <c r="M67" i="1"/>
  <c r="M75" i="1"/>
  <c r="M79" i="1"/>
  <c r="CG81" i="1"/>
  <c r="M83" i="1" s="1"/>
  <c r="M10" i="1"/>
  <c r="CL16" i="1"/>
  <c r="E81" i="1"/>
  <c r="CL20" i="1"/>
  <c r="CL24" i="1"/>
  <c r="M29" i="1"/>
  <c r="M33" i="1"/>
  <c r="M36" i="1"/>
  <c r="CL39" i="1"/>
  <c r="CL43" i="1"/>
  <c r="CL47" i="1"/>
  <c r="M52" i="1"/>
  <c r="M56" i="1"/>
  <c r="CL62" i="1"/>
  <c r="CL66" i="1"/>
  <c r="CL70" i="1"/>
  <c r="CL74" i="1"/>
  <c r="CL78" i="1"/>
  <c r="M18" i="1"/>
  <c r="F81" i="1"/>
  <c r="M22" i="1"/>
  <c r="CL28" i="1"/>
  <c r="CL32" i="1"/>
  <c r="CL36" i="1"/>
  <c r="M41" i="1"/>
  <c r="M45" i="1"/>
  <c r="CL51" i="1"/>
  <c r="CL55" i="1"/>
  <c r="CL59" i="1"/>
  <c r="M64" i="1"/>
  <c r="M68" i="1"/>
  <c r="M72" i="1"/>
  <c r="M71" i="1"/>
  <c r="M77" i="1"/>
  <c r="L81" i="1"/>
  <c r="I81" i="1"/>
  <c r="M70" i="1"/>
  <c r="M76" i="1"/>
  <c r="M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Cabral, Hadley (DOE)</author>
  </authors>
  <commentList>
    <comment ref="CD8" authorId="0" shapeId="0" xr:uid="{3DAD75CC-FD57-489D-8B0B-AE11D7AE48D1}">
      <text>
        <r>
          <rPr>
            <b/>
            <sz val="8"/>
            <color indexed="81"/>
            <rFont val="Tahoma"/>
            <family val="2"/>
          </rPr>
          <t>Cabral, Hadley (DOE):</t>
        </r>
        <r>
          <rPr>
            <sz val="8"/>
            <color indexed="81"/>
            <rFont val="Tahoma"/>
            <family val="2"/>
          </rPr>
          <t xml:space="preserve">
local foundation and nss reduction</t>
        </r>
      </text>
    </comment>
  </commentList>
</comments>
</file>

<file path=xl/sharedStrings.xml><?xml version="1.0" encoding="utf-8"?>
<sst xmlns="http://schemas.openxmlformats.org/spreadsheetml/2006/main" count="145" uniqueCount="137">
  <si>
    <t>F Y 2 4    C h a r t e r   S c h o o l   F T E   a n d   T u i t i o n   (Q 4)</t>
  </si>
  <si>
    <t>blank</t>
  </si>
  <si>
    <t>derived</t>
  </si>
  <si>
    <t>F T E</t>
  </si>
  <si>
    <t>T U I T I O N</t>
  </si>
  <si>
    <t xml:space="preserve">R A W    C H A R T E R   D A T A </t>
  </si>
  <si>
    <t xml:space="preserve">  S I B L I N G S</t>
  </si>
  <si>
    <t xml:space="preserve"> </t>
  </si>
  <si>
    <t xml:space="preserve"> P R I V A T E / H O M E S C H O O L E D</t>
  </si>
  <si>
    <t>P R I O R     Y E A R     A D J U S T M E N T S - includes siblings</t>
  </si>
  <si>
    <t xml:space="preserve">P R I O R     Y R    S I B L I N G    O N L Y    A D J </t>
  </si>
  <si>
    <t>LEA</t>
  </si>
  <si>
    <t>CHARTER SCHOOL</t>
  </si>
  <si>
    <t>PROJECTED
(MAXIMUM)
FTE</t>
  </si>
  <si>
    <t>FTE IN 
EXCESS OF 
PROJECTION
MAX</t>
  </si>
  <si>
    <t>TRANS-
POR-
TATION
FTE</t>
  </si>
  <si>
    <t>SIBLING
FTE</t>
  </si>
  <si>
    <t>REPORTED
FTE</t>
  </si>
  <si>
    <t>FOUNDATION &amp; ABOVE FOUND TUITION</t>
  </si>
  <si>
    <t>TRANSPOR-
TATION
TUITION</t>
  </si>
  <si>
    <t>FACILITILES TUITION</t>
  </si>
  <si>
    <t>TOTAL
PAYMENT
TO
CHARTER</t>
  </si>
  <si>
    <t>Lea</t>
  </si>
  <si>
    <t>Total FTE</t>
  </si>
  <si>
    <t>Cap'd FTE</t>
  </si>
  <si>
    <t>Transp FTE</t>
  </si>
  <si>
    <t>State Tuit 
Sib FTE</t>
  </si>
  <si>
    <t>Unadj
Local Tuition</t>
  </si>
  <si>
    <t>Sibling Reduction</t>
  </si>
  <si>
    <t>NSS Reduction</t>
  </si>
  <si>
    <t>Local Base Tuition Payment</t>
  </si>
  <si>
    <t>Unadj Local Transp</t>
  </si>
  <si>
    <t>Local Facilities Tuition</t>
  </si>
  <si>
    <t>Total Local Payment</t>
  </si>
  <si>
    <t>State Found &amp; Above Found Tuition (sibs)</t>
  </si>
  <si>
    <t>State Transp</t>
  </si>
  <si>
    <t>State Facilities Tuition</t>
  </si>
  <si>
    <t>Total State Payment</t>
  </si>
  <si>
    <t>Total Payment to Charter</t>
  </si>
  <si>
    <t>Matched Sibling Headct</t>
  </si>
  <si>
    <t>Foundation
Tuition</t>
  </si>
  <si>
    <t>Trans-
portation</t>
  </si>
  <si>
    <t>Facilities Tuition</t>
  </si>
  <si>
    <t>Total
Sibling
Tuition</t>
  </si>
  <si>
    <t>Priv/HS FTE</t>
  </si>
  <si>
    <t>Priv/HS Base Payment</t>
  </si>
  <si>
    <t>Priv/HS Transp</t>
  </si>
  <si>
    <t>Priv/HS Facilities Tuition</t>
  </si>
  <si>
    <t>Total
Priv/HS
Tuition</t>
  </si>
  <si>
    <t>FTE</t>
  </si>
  <si>
    <t>Local
Found
Adj</t>
  </si>
  <si>
    <t>Local
Transp
Adj</t>
  </si>
  <si>
    <t>Local
Facilities
Adj</t>
  </si>
  <si>
    <t>TOTAL
LOCAL
Adj</t>
  </si>
  <si>
    <t>State
Found
Adj</t>
  </si>
  <si>
    <t>State
Transp
Adj</t>
  </si>
  <si>
    <t>State
Facilities
Adj</t>
  </si>
  <si>
    <t>TOTAL
STATE
Adj</t>
  </si>
  <si>
    <t>TOTAL
PRIOR
YEAR
ADJ</t>
  </si>
  <si>
    <t>Sibling
Found
Adj</t>
  </si>
  <si>
    <t>Sibling
Transp
Adj</t>
  </si>
  <si>
    <t>Sibling
Facilities
Adj</t>
  </si>
  <si>
    <t>TOTAL
Sibling
Adj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</si>
  <si>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</si>
  <si>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</si>
  <si>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</si>
  <si>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</si>
  <si>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</si>
  <si>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</si>
  <si>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</si>
  <si>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</si>
  <si>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</si>
  <si>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</si>
  <si>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BROOKE</t>
  </si>
  <si>
    <t>KIPP ACADEMY LYNN</t>
  </si>
  <si>
    <t>ADVANCED MATH AND SCIENCE ACADEMY</t>
  </si>
  <si>
    <t>CAPE COD LIGHTHOUSE</t>
  </si>
  <si>
    <t>INNOVATION ACADEMY</t>
  </si>
  <si>
    <t>COMMUNITY CS OF CAMBRIDGE</t>
  </si>
  <si>
    <t>CITY ON A HILL</t>
  </si>
  <si>
    <t>CODMAN ACADEMY</t>
  </si>
  <si>
    <t>CONSERVATORY LAB</t>
  </si>
  <si>
    <t>COMMUNITY DAY</t>
  </si>
  <si>
    <t>SPRINGFIELD INTERNATIONAL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</si>
  <si>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</si>
  <si>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</si>
  <si>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</si>
  <si>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</si>
  <si>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</si>
  <si>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</si>
  <si>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</si>
  <si>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</si>
  <si>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</si>
  <si>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</si>
  <si>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</si>
  <si>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</si>
  <si>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</si>
  <si>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</si>
  <si>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</si>
  <si>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</si>
  <si>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</si>
  <si>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</si>
  <si>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</si>
  <si>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</si>
  <si>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</si>
  <si>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</si>
  <si>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</si>
  <si>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</si>
  <si>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LEARNING FIRST</t>
  </si>
  <si>
    <t>PROSPECT HILL ACADEMY</t>
  </si>
  <si>
    <t>SOUTH SHORE</t>
  </si>
  <si>
    <t>STURGIS</t>
  </si>
  <si>
    <t>ATLANTIS</t>
  </si>
  <si>
    <t>MARTIN LUTHER KING JR CS OF EXCELLENCE</t>
  </si>
  <si>
    <t>PHOENIX ACADEMY CHELSEA</t>
  </si>
  <si>
    <t>PIONEER CS OF SCIENCE</t>
  </si>
  <si>
    <t>GLOBAL LEARNING</t>
  </si>
  <si>
    <t>PIONEER VALLEY CHINESE IMMERSION</t>
  </si>
  <si>
    <t>VERITAS PREPARATORY</t>
  </si>
  <si>
    <t>HAMPDEN CS OF SCIENCE EAST</t>
  </si>
  <si>
    <t>BAYSTATE ACADEMY</t>
  </si>
  <si>
    <t>COLLEGIATE CS OF LOWELL</t>
  </si>
  <si>
    <t>PIONEER CS OF SCIENCE II</t>
  </si>
  <si>
    <t>PHOENIX ACADEMY SPRINGFIELD</t>
  </si>
  <si>
    <t>ARGOSY COLLEGIATE</t>
  </si>
  <si>
    <t>SPRINGFIELD PREPARATORY</t>
  </si>
  <si>
    <t>NEW HEIGHTS CS OF BROCKTON</t>
  </si>
  <si>
    <t>LIBERTAS ACADEMY</t>
  </si>
  <si>
    <t>OLD STURBRIDGE ACADEMY</t>
  </si>
  <si>
    <t>HAMPDEN CS OF SCIENCE WEST</t>
  </si>
  <si>
    <t>MAP ACADEMY</t>
  </si>
  <si>
    <t>PHOENIX ACADEMY LAWRENCE</t>
  </si>
  <si>
    <t>WORCESTER CULTURAL ACADEMY</t>
  </si>
  <si>
    <t>STATE TOTAL</t>
  </si>
  <si>
    <t>district only</t>
  </si>
  <si>
    <t>plus state</t>
  </si>
  <si>
    <t>TRANSPOR-
TATION
TUITION OVERPAYMENT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</si>
</sst>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.0"/>
    <numFmt numFmtId="165" formatCode="#,##0.0_);\(#,##0.0\)"/>
    <numFmt numFmtId="166" formatCode="0_);[Red]\(0\)"/>
    <numFmt numFmtId="167" formatCode="0.0"/>
    <numFmt numFmtId="168" formatCode="#,##0.0_);[Red]\(#,##0.0\)"/>
    <numFmt numFmtId="169" formatCode="0_);\(0\)"/>
    <numFmt numFmtId="170" formatCode="_(* #,##0_);_(* \(#,##0\);_(* &quot;-&quot;??_);_(@_)"/>
  </numFmts>
  <fonts count="4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6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7"/>
      <color rgb="FF404040"/>
      <name val="Calibri"/>
      <family val="2"/>
    </font>
    <font>
      <sz val="9"/>
      <name val="Calibri"/>
      <family val="2"/>
    </font>
    <font>
      <sz val="9"/>
      <color rgb="FF404040"/>
      <name val="Calibri"/>
      <family val="2"/>
    </font>
    <font>
      <sz val="10"/>
      <color rgb="FF000000"/>
      <name val="Calibri"/>
      <family val="2"/>
    </font>
    <font>
      <b/>
      <sz val="9"/>
      <name val="Calibri"/>
      <family val="2"/>
    </font>
    <font>
      <sz val="12"/>
      <name val="Times New Roman"/>
      <family val="1"/>
    </font>
    <font>
      <sz val="9"/>
      <color rgb="FFFFFFFF"/>
      <name val="Calibri"/>
      <family val="2"/>
    </font>
    <font>
      <b/>
      <sz val="9"/>
      <name val="Arial"/>
      <family val="2"/>
    </font>
    <font>
      <sz val="12"/>
      <color rgb="FFFFFFFF"/>
      <name val="Calibri"/>
      <family val="2"/>
    </font>
    <font>
      <b/>
      <sz val="18"/>
      <color rgb="FFDDD9C4"/>
      <name val="Calibri"/>
      <family val="2"/>
    </font>
    <font>
      <b/>
      <sz val="18"/>
      <color rgb="FFEEECE1"/>
      <name val="Calibri"/>
      <family val="2"/>
    </font>
    <font>
      <b/>
      <sz val="18"/>
      <color rgb="FF80808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b/>
      <sz val="14"/>
      <color rgb="FFFFFFFF"/>
      <name val="Calibri"/>
      <family val="2"/>
    </font>
    <font>
      <sz val="10"/>
      <name val="Calibri"/>
      <family val="2"/>
    </font>
    <font>
      <b/>
      <sz val="12"/>
      <name val="Arial"/>
      <family val="2"/>
    </font>
    <font>
      <b/>
      <sz val="12"/>
      <color rgb="FFDCE6F1"/>
      <name val="Calibri"/>
      <family val="2"/>
    </font>
    <font>
      <sz val="12"/>
      <color rgb="FFDCE6F1"/>
      <name val="Calibri"/>
      <family val="2"/>
    </font>
    <font>
      <sz val="10"/>
      <color rgb="FFFFFFFF"/>
      <name val="Calibri"/>
      <family val="2"/>
    </font>
    <font>
      <b/>
      <sz val="10"/>
      <name val="Calibri"/>
      <family val="2"/>
    </font>
    <font>
      <sz val="10"/>
      <color rgb="FF333333"/>
      <name val="Calibri"/>
      <family val="2"/>
    </font>
    <font>
      <sz val="9"/>
      <color rgb="FF333333"/>
      <name val="Calibri"/>
      <family val="2"/>
    </font>
    <font>
      <b/>
      <sz val="10"/>
      <name val="Arial"/>
      <family val="2"/>
    </font>
    <font>
      <sz val="10"/>
      <color rgb="FFEEECE1"/>
      <name val="Calibri"/>
      <family val="2"/>
    </font>
    <font>
      <sz val="9"/>
      <color rgb="FFEEECE1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  <font>
      <sz val="11"/>
      <color rgb="FF000000"/>
      <name val="Calibri"/>
      <family val="2"/>
    </font>
    <font>
      <sz val="11"/>
      <color rgb="FFEEECE1"/>
      <name val="Calibri"/>
      <family val="2"/>
    </font>
    <font>
      <sz val="8"/>
      <name val="Calibri"/>
      <family val="2"/>
    </font>
    <font>
      <sz val="9"/>
      <color rgb="FFBFBFBF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  <fill>
      <patternFill patternType="solid">
        <fgColor rgb="FF08A8DA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EEEED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948A54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11" fillId="0" borderId="0"/>
    <xf numFmtId="43" fontId="1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2" applyFont="1" applyAlignment="1">
      <alignment horizontal="left" vertical="center"/>
    </xf>
    <xf numFmtId="0" fontId="5" fillId="0" borderId="0" xfId="3" applyFont="1"/>
    <xf numFmtId="0" fontId="5" fillId="0" borderId="0" xfId="3" applyFont="1" applyAlignment="1">
      <alignment horizontal="center"/>
    </xf>
    <xf numFmtId="0" fontId="6" fillId="0" borderId="0" xfId="0" quotePrefix="1" applyFont="1" applyAlignment="1">
      <alignment horizontal="center" vertical="top" wrapText="1"/>
    </xf>
    <xf numFmtId="0" fontId="7" fillId="0" borderId="0" xfId="3" applyFont="1"/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center" vertical="top" wrapText="1"/>
    </xf>
    <xf numFmtId="0" fontId="7" fillId="0" borderId="0" xfId="0" quotePrefix="1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9" fillId="0" borderId="0" xfId="0" applyFont="1"/>
    <xf numFmtId="0" fontId="7" fillId="2" borderId="0" xfId="0" applyFont="1" applyFill="1" applyAlignment="1">
      <alignment horizontal="center"/>
    </xf>
    <xf numFmtId="0" fontId="10" fillId="0" borderId="0" xfId="4" applyFont="1" applyAlignment="1">
      <alignment horizontal="left"/>
    </xf>
    <xf numFmtId="0" fontId="5" fillId="0" borderId="0" xfId="5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/>
    <xf numFmtId="0" fontId="12" fillId="0" borderId="0" xfId="4" applyFont="1" applyAlignment="1">
      <alignment horizontal="center" vertical="center"/>
    </xf>
    <xf numFmtId="0" fontId="10" fillId="0" borderId="0" xfId="3" applyFont="1"/>
    <xf numFmtId="0" fontId="13" fillId="0" borderId="0" xfId="3" applyFont="1"/>
    <xf numFmtId="0" fontId="13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16" fillId="3" borderId="2" xfId="2" applyFont="1" applyFill="1" applyBorder="1" applyAlignment="1">
      <alignment horizontal="left" vertical="center" indent="8"/>
    </xf>
    <xf numFmtId="0" fontId="16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6" fillId="3" borderId="5" xfId="2" applyFont="1" applyFill="1" applyBorder="1" applyAlignment="1">
      <alignment horizontal="left" vertical="center" indent="3"/>
    </xf>
    <xf numFmtId="0" fontId="16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9" fillId="4" borderId="4" xfId="0" applyFont="1" applyFill="1" applyBorder="1" applyAlignment="1">
      <alignment horizontal="left" vertical="center" indent="1"/>
    </xf>
    <xf numFmtId="0" fontId="20" fillId="4" borderId="5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0" borderId="0" xfId="0" applyFont="1"/>
    <xf numFmtId="0" fontId="21" fillId="4" borderId="4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3" fillId="0" borderId="0" xfId="3" applyFont="1" applyAlignment="1">
      <alignment horizontal="center"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6" fillId="4" borderId="1" xfId="4" applyFont="1" applyFill="1" applyBorder="1" applyAlignment="1">
      <alignment horizontal="center" wrapText="1"/>
    </xf>
    <xf numFmtId="0" fontId="26" fillId="4" borderId="2" xfId="4" applyFont="1" applyFill="1" applyBorder="1" applyAlignment="1">
      <alignment horizontal="left"/>
    </xf>
    <xf numFmtId="0" fontId="26" fillId="4" borderId="1" xfId="4" applyFont="1" applyFill="1" applyBorder="1" applyAlignment="1">
      <alignment horizontal="right" wrapText="1"/>
    </xf>
    <xf numFmtId="0" fontId="12" fillId="4" borderId="2" xfId="4" applyFont="1" applyFill="1" applyBorder="1" applyAlignment="1">
      <alignment horizontal="right" wrapText="1"/>
    </xf>
    <xf numFmtId="0" fontId="26" fillId="4" borderId="2" xfId="4" applyFont="1" applyFill="1" applyBorder="1" applyAlignment="1">
      <alignment horizontal="right" wrapText="1"/>
    </xf>
    <xf numFmtId="0" fontId="26" fillId="4" borderId="3" xfId="4" applyFont="1" applyFill="1" applyBorder="1" applyAlignment="1">
      <alignment horizontal="right" wrapText="1" indent="1"/>
    </xf>
    <xf numFmtId="0" fontId="26" fillId="0" borderId="0" xfId="4" applyFont="1" applyAlignment="1">
      <alignment horizontal="right" wrapText="1"/>
    </xf>
    <xf numFmtId="0" fontId="12" fillId="4" borderId="3" xfId="4" applyFont="1" applyFill="1" applyBorder="1" applyAlignment="1">
      <alignment horizontal="right" wrapText="1" indent="1"/>
    </xf>
    <xf numFmtId="0" fontId="27" fillId="0" borderId="0" xfId="3" applyFont="1" applyAlignment="1">
      <alignment horizontal="center" vertical="center"/>
    </xf>
    <xf numFmtId="0" fontId="28" fillId="5" borderId="4" xfId="0" applyFont="1" applyFill="1" applyBorder="1" applyAlignment="1">
      <alignment horizontal="center" wrapText="1"/>
    </xf>
    <xf numFmtId="0" fontId="28" fillId="5" borderId="5" xfId="0" applyFont="1" applyFill="1" applyBorder="1" applyAlignment="1">
      <alignment horizontal="center" wrapText="1"/>
    </xf>
    <xf numFmtId="0" fontId="29" fillId="5" borderId="5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right" wrapText="1"/>
    </xf>
    <xf numFmtId="0" fontId="22" fillId="0" borderId="0" xfId="0" applyFont="1"/>
    <xf numFmtId="0" fontId="28" fillId="5" borderId="6" xfId="0" applyFont="1" applyFill="1" applyBorder="1" applyAlignment="1">
      <alignment horizontal="center" wrapText="1"/>
    </xf>
    <xf numFmtId="0" fontId="30" fillId="0" borderId="0" xfId="3" applyFont="1" applyAlignment="1">
      <alignment horizontal="center" vertical="center"/>
    </xf>
    <xf numFmtId="0" fontId="31" fillId="6" borderId="4" xfId="0" applyFont="1" applyFill="1" applyBorder="1" applyAlignment="1">
      <alignment horizontal="center" wrapText="1"/>
    </xf>
    <xf numFmtId="0" fontId="31" fillId="6" borderId="5" xfId="0" applyFont="1" applyFill="1" applyBorder="1" applyAlignment="1">
      <alignment horizontal="right" wrapText="1" indent="1"/>
    </xf>
    <xf numFmtId="0" fontId="31" fillId="7" borderId="7" xfId="0" applyFont="1" applyFill="1" applyBorder="1" applyAlignment="1">
      <alignment horizontal="right" wrapText="1" indent="1"/>
    </xf>
    <xf numFmtId="0" fontId="31" fillId="6" borderId="5" xfId="0" applyFont="1" applyFill="1" applyBorder="1" applyAlignment="1">
      <alignment horizontal="center" wrapText="1"/>
    </xf>
    <xf numFmtId="0" fontId="31" fillId="6" borderId="6" xfId="0" applyFont="1" applyFill="1" applyBorder="1" applyAlignment="1">
      <alignment horizontal="right" wrapText="1" indent="1"/>
    </xf>
    <xf numFmtId="0" fontId="12" fillId="4" borderId="8" xfId="4" applyFont="1" applyFill="1" applyBorder="1" applyAlignment="1">
      <alignment horizontal="center" wrapText="1"/>
    </xf>
    <xf numFmtId="0" fontId="12" fillId="4" borderId="9" xfId="4" applyFont="1" applyFill="1" applyBorder="1"/>
    <xf numFmtId="0" fontId="12" fillId="4" borderId="8" xfId="4" applyFont="1" applyFill="1" applyBorder="1"/>
    <xf numFmtId="0" fontId="12" fillId="4" borderId="9" xfId="4" applyFont="1" applyFill="1" applyBorder="1" applyAlignment="1">
      <alignment horizontal="center"/>
    </xf>
    <xf numFmtId="0" fontId="12" fillId="4" borderId="10" xfId="4" applyFont="1" applyFill="1" applyBorder="1" applyAlignment="1">
      <alignment horizontal="right" indent="1"/>
    </xf>
    <xf numFmtId="0" fontId="12" fillId="0" borderId="0" xfId="4" applyFont="1" applyAlignment="1">
      <alignment horizontal="center"/>
    </xf>
    <xf numFmtId="0" fontId="12" fillId="4" borderId="8" xfId="4" applyFont="1" applyFill="1" applyBorder="1" applyAlignment="1">
      <alignment horizontal="center"/>
    </xf>
    <xf numFmtId="0" fontId="7" fillId="5" borderId="11" xfId="0" applyFont="1" applyFill="1" applyBorder="1"/>
    <xf numFmtId="0" fontId="7" fillId="5" borderId="0" xfId="0" applyFont="1" applyFill="1"/>
    <xf numFmtId="0" fontId="7" fillId="5" borderId="6" xfId="0" applyFont="1" applyFill="1" applyBorder="1" applyAlignment="1">
      <alignment horizontal="right" wrapText="1"/>
    </xf>
    <xf numFmtId="0" fontId="5" fillId="5" borderId="12" xfId="3" applyFont="1" applyFill="1" applyBorder="1"/>
    <xf numFmtId="0" fontId="28" fillId="5" borderId="1" xfId="0" applyFont="1" applyFill="1" applyBorder="1" applyAlignment="1">
      <alignment horizontal="center" wrapText="1"/>
    </xf>
    <xf numFmtId="0" fontId="28" fillId="5" borderId="2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center" wrapText="1"/>
    </xf>
    <xf numFmtId="0" fontId="32" fillId="6" borderId="4" xfId="0" applyFont="1" applyFill="1" applyBorder="1" applyAlignment="1">
      <alignment horizontal="center" wrapText="1"/>
    </xf>
    <xf numFmtId="0" fontId="32" fillId="6" borderId="5" xfId="0" applyFont="1" applyFill="1" applyBorder="1" applyAlignment="1">
      <alignment horizontal="right" wrapText="1" indent="1"/>
    </xf>
    <xf numFmtId="0" fontId="32" fillId="7" borderId="7" xfId="0" applyFont="1" applyFill="1" applyBorder="1" applyAlignment="1">
      <alignment horizontal="right" wrapText="1" indent="1"/>
    </xf>
    <xf numFmtId="0" fontId="32" fillId="6" borderId="5" xfId="0" applyFont="1" applyFill="1" applyBorder="1" applyAlignment="1">
      <alignment horizontal="center" wrapText="1"/>
    </xf>
    <xf numFmtId="0" fontId="32" fillId="6" borderId="6" xfId="0" applyFont="1" applyFill="1" applyBorder="1" applyAlignment="1">
      <alignment horizontal="right" wrapText="1" indent="1"/>
    </xf>
    <xf numFmtId="0" fontId="7" fillId="0" borderId="0" xfId="4" applyFont="1" applyAlignment="1">
      <alignment horizontal="center"/>
    </xf>
    <xf numFmtId="0" fontId="7" fillId="0" borderId="0" xfId="4" applyFont="1"/>
    <xf numFmtId="164" fontId="7" fillId="0" borderId="11" xfId="4" applyNumberFormat="1" applyFont="1" applyBorder="1" applyAlignment="1">
      <alignment horizontal="right" indent="1"/>
    </xf>
    <xf numFmtId="164" fontId="7" fillId="0" borderId="0" xfId="4" applyNumberFormat="1" applyFont="1" applyAlignment="1">
      <alignment horizontal="right" indent="1"/>
    </xf>
    <xf numFmtId="164" fontId="7" fillId="0" borderId="12" xfId="4" applyNumberFormat="1" applyFont="1" applyBorder="1" applyAlignment="1">
      <alignment horizontal="right" indent="2"/>
    </xf>
    <xf numFmtId="40" fontId="7" fillId="0" borderId="0" xfId="4" applyNumberFormat="1" applyFont="1" applyAlignment="1">
      <alignment horizontal="center"/>
    </xf>
    <xf numFmtId="38" fontId="7" fillId="0" borderId="11" xfId="4" applyNumberFormat="1" applyFont="1" applyBorder="1" applyAlignment="1">
      <alignment horizontal="right" indent="1"/>
    </xf>
    <xf numFmtId="38" fontId="7" fillId="0" borderId="0" xfId="4" applyNumberFormat="1" applyFont="1" applyAlignment="1">
      <alignment horizontal="right" indent="1"/>
    </xf>
    <xf numFmtId="38" fontId="7" fillId="0" borderId="12" xfId="4" applyNumberFormat="1" applyFont="1" applyBorder="1" applyAlignment="1">
      <alignment horizontal="right" indent="1"/>
    </xf>
    <xf numFmtId="0" fontId="7" fillId="0" borderId="11" xfId="0" applyFont="1" applyBorder="1" applyAlignment="1">
      <alignment horizontal="center"/>
    </xf>
    <xf numFmtId="39" fontId="7" fillId="0" borderId="0" xfId="0" applyNumberFormat="1" applyFont="1"/>
    <xf numFmtId="37" fontId="7" fillId="0" borderId="0" xfId="0" applyNumberFormat="1" applyFont="1"/>
    <xf numFmtId="37" fontId="7" fillId="0" borderId="12" xfId="0" applyNumberFormat="1" applyFont="1" applyBorder="1"/>
    <xf numFmtId="37" fontId="33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37" fontId="33" fillId="0" borderId="12" xfId="0" applyNumberFormat="1" applyFont="1" applyBorder="1" applyAlignment="1">
      <alignment horizontal="center" vertical="center"/>
    </xf>
    <xf numFmtId="0" fontId="34" fillId="0" borderId="0" xfId="0" applyFont="1"/>
    <xf numFmtId="39" fontId="33" fillId="0" borderId="1" xfId="0" applyNumberFormat="1" applyFont="1" applyBorder="1" applyAlignment="1">
      <alignment horizontal="center" vertical="center"/>
    </xf>
    <xf numFmtId="37" fontId="33" fillId="0" borderId="2" xfId="0" applyNumberFormat="1" applyFont="1" applyBorder="1" applyAlignment="1">
      <alignment horizontal="center" vertical="center"/>
    </xf>
    <xf numFmtId="37" fontId="33" fillId="0" borderId="3" xfId="0" applyNumberFormat="1" applyFont="1" applyBorder="1" applyAlignment="1">
      <alignment horizontal="center" vertical="center"/>
    </xf>
    <xf numFmtId="0" fontId="7" fillId="0" borderId="11" xfId="4" applyFont="1" applyBorder="1" applyAlignment="1">
      <alignment horizontal="center"/>
    </xf>
    <xf numFmtId="38" fontId="7" fillId="0" borderId="0" xfId="0" applyNumberFormat="1" applyFont="1" applyAlignment="1">
      <alignment horizontal="right" indent="1"/>
    </xf>
    <xf numFmtId="38" fontId="7" fillId="2" borderId="0" xfId="0" applyNumberFormat="1" applyFont="1" applyFill="1" applyAlignment="1">
      <alignment horizontal="right" indent="1"/>
    </xf>
    <xf numFmtId="38" fontId="7" fillId="2" borderId="13" xfId="0" applyNumberFormat="1" applyFont="1" applyFill="1" applyBorder="1" applyAlignment="1">
      <alignment horizontal="right" indent="1"/>
    </xf>
    <xf numFmtId="39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right" indent="1"/>
    </xf>
    <xf numFmtId="38" fontId="7" fillId="2" borderId="12" xfId="0" applyNumberFormat="1" applyFont="1" applyFill="1" applyBorder="1" applyAlignment="1">
      <alignment horizontal="right" indent="1"/>
    </xf>
    <xf numFmtId="38" fontId="5" fillId="0" borderId="0" xfId="3" applyNumberFormat="1" applyFont="1"/>
    <xf numFmtId="39" fontId="33" fillId="0" borderId="11" xfId="0" applyNumberFormat="1" applyFont="1" applyBorder="1" applyAlignment="1">
      <alignment horizontal="center" vertical="center"/>
    </xf>
    <xf numFmtId="0" fontId="35" fillId="0" borderId="0" xfId="3" applyFont="1"/>
    <xf numFmtId="166" fontId="7" fillId="0" borderId="11" xfId="0" applyNumberFormat="1" applyFont="1" applyBorder="1" applyAlignment="1">
      <alignment horizontal="center"/>
    </xf>
    <xf numFmtId="167" fontId="7" fillId="0" borderId="11" xfId="4" applyNumberFormat="1" applyFont="1" applyBorder="1" applyAlignment="1">
      <alignment horizontal="right" indent="1"/>
    </xf>
    <xf numFmtId="167" fontId="7" fillId="0" borderId="0" xfId="4" applyNumberFormat="1" applyFont="1" applyAlignment="1">
      <alignment horizontal="right" indent="1"/>
    </xf>
    <xf numFmtId="167" fontId="7" fillId="0" borderId="12" xfId="4" applyNumberFormat="1" applyFont="1" applyBorder="1" applyAlignment="1">
      <alignment horizontal="right" indent="2"/>
    </xf>
    <xf numFmtId="168" fontId="7" fillId="0" borderId="0" xfId="0" applyNumberFormat="1" applyFont="1"/>
    <xf numFmtId="38" fontId="7" fillId="0" borderId="0" xfId="0" applyNumberFormat="1" applyFont="1"/>
    <xf numFmtId="38" fontId="7" fillId="0" borderId="12" xfId="0" applyNumberFormat="1" applyFont="1" applyBorder="1"/>
    <xf numFmtId="39" fontId="33" fillId="0" borderId="0" xfId="0" applyNumberFormat="1" applyFont="1" applyAlignment="1">
      <alignment horizontal="center" vertical="center"/>
    </xf>
    <xf numFmtId="39" fontId="34" fillId="0" borderId="11" xfId="0" applyNumberFormat="1" applyFont="1" applyBorder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4" fillId="0" borderId="12" xfId="0" applyNumberFormat="1" applyFont="1" applyBorder="1" applyAlignment="1">
      <alignment horizontal="center" vertical="center"/>
    </xf>
    <xf numFmtId="169" fontId="36" fillId="4" borderId="14" xfId="1" quotePrefix="1" applyNumberFormat="1" applyFont="1" applyFill="1" applyBorder="1" applyAlignment="1">
      <alignment horizontal="center"/>
    </xf>
    <xf numFmtId="0" fontId="36" fillId="4" borderId="15" xfId="4" applyFont="1" applyFill="1" applyBorder="1"/>
    <xf numFmtId="168" fontId="36" fillId="4" borderId="14" xfId="4" applyNumberFormat="1" applyFont="1" applyFill="1" applyBorder="1" applyAlignment="1">
      <alignment horizontal="right"/>
    </xf>
    <xf numFmtId="168" fontId="36" fillId="4" borderId="15" xfId="4" applyNumberFormat="1" applyFont="1" applyFill="1" applyBorder="1" applyAlignment="1">
      <alignment horizontal="right"/>
    </xf>
    <xf numFmtId="168" fontId="36" fillId="4" borderId="16" xfId="4" applyNumberFormat="1" applyFont="1" applyFill="1" applyBorder="1" applyAlignment="1">
      <alignment horizontal="right" indent="1"/>
    </xf>
    <xf numFmtId="40" fontId="36" fillId="0" borderId="0" xfId="4" applyNumberFormat="1" applyFont="1" applyAlignment="1">
      <alignment horizontal="center"/>
    </xf>
    <xf numFmtId="38" fontId="36" fillId="4" borderId="14" xfId="4" applyNumberFormat="1" applyFont="1" applyFill="1" applyBorder="1" applyAlignment="1">
      <alignment horizontal="right"/>
    </xf>
    <xf numFmtId="38" fontId="36" fillId="4" borderId="15" xfId="4" applyNumberFormat="1" applyFont="1" applyFill="1" applyBorder="1" applyAlignment="1">
      <alignment horizontal="right"/>
    </xf>
    <xf numFmtId="38" fontId="36" fillId="4" borderId="16" xfId="4" applyNumberFormat="1" applyFont="1" applyFill="1" applyBorder="1" applyAlignment="1">
      <alignment horizontal="right" indent="1"/>
    </xf>
    <xf numFmtId="38" fontId="34" fillId="0" borderId="0" xfId="4" applyNumberFormat="1" applyFont="1" applyAlignment="1">
      <alignment horizontal="right" indent="1"/>
    </xf>
    <xf numFmtId="0" fontId="37" fillId="5" borderId="4" xfId="0" applyFont="1" applyFill="1" applyBorder="1" applyAlignment="1">
      <alignment horizontal="center"/>
    </xf>
    <xf numFmtId="40" fontId="37" fillId="5" borderId="5" xfId="0" applyNumberFormat="1" applyFont="1" applyFill="1" applyBorder="1" applyAlignment="1">
      <alignment horizontal="right"/>
    </xf>
    <xf numFmtId="38" fontId="37" fillId="5" borderId="5" xfId="0" applyNumberFormat="1" applyFont="1" applyFill="1" applyBorder="1" applyAlignment="1">
      <alignment horizontal="right"/>
    </xf>
    <xf numFmtId="38" fontId="37" fillId="5" borderId="6" xfId="0" applyNumberFormat="1" applyFont="1" applyFill="1" applyBorder="1" applyAlignment="1">
      <alignment horizontal="right"/>
    </xf>
    <xf numFmtId="0" fontId="38" fillId="5" borderId="4" xfId="0" applyFont="1" applyFill="1" applyBorder="1" applyAlignment="1">
      <alignment horizontal="center"/>
    </xf>
    <xf numFmtId="39" fontId="38" fillId="5" borderId="5" xfId="0" applyNumberFormat="1" applyFont="1" applyFill="1" applyBorder="1" applyAlignment="1">
      <alignment horizontal="center" vertical="center"/>
    </xf>
    <xf numFmtId="37" fontId="38" fillId="5" borderId="5" xfId="0" applyNumberFormat="1" applyFont="1" applyFill="1" applyBorder="1" applyAlignment="1">
      <alignment horizontal="center" vertical="center"/>
    </xf>
    <xf numFmtId="37" fontId="38" fillId="5" borderId="6" xfId="0" applyNumberFormat="1" applyFont="1" applyFill="1" applyBorder="1" applyAlignment="1">
      <alignment horizontal="center" vertical="center"/>
    </xf>
    <xf numFmtId="39" fontId="34" fillId="5" borderId="4" xfId="0" applyNumberFormat="1" applyFont="1" applyFill="1" applyBorder="1" applyAlignment="1">
      <alignment horizontal="center"/>
    </xf>
    <xf numFmtId="37" fontId="34" fillId="5" borderId="5" xfId="0" applyNumberFormat="1" applyFont="1" applyFill="1" applyBorder="1" applyAlignment="1">
      <alignment horizontal="center" vertical="center"/>
    </xf>
    <xf numFmtId="37" fontId="34" fillId="5" borderId="6" xfId="0" applyNumberFormat="1" applyFont="1" applyFill="1" applyBorder="1" applyAlignment="1">
      <alignment horizontal="center" vertical="center"/>
    </xf>
    <xf numFmtId="0" fontId="38" fillId="0" borderId="0" xfId="0" applyFont="1"/>
    <xf numFmtId="0" fontId="39" fillId="6" borderId="4" xfId="6" applyNumberFormat="1" applyFont="1" applyFill="1" applyBorder="1" applyAlignment="1">
      <alignment horizontal="center" vertical="center"/>
    </xf>
    <xf numFmtId="43" fontId="39" fillId="6" borderId="5" xfId="6" applyFont="1" applyFill="1" applyBorder="1"/>
    <xf numFmtId="170" fontId="39" fillId="6" borderId="5" xfId="6" applyNumberFormat="1" applyFont="1" applyFill="1" applyBorder="1"/>
    <xf numFmtId="170" fontId="39" fillId="7" borderId="7" xfId="6" applyNumberFormat="1" applyFont="1" applyFill="1" applyBorder="1"/>
    <xf numFmtId="39" fontId="39" fillId="6" borderId="5" xfId="6" applyNumberFormat="1" applyFont="1" applyFill="1" applyBorder="1" applyAlignment="1">
      <alignment horizontal="center"/>
    </xf>
    <xf numFmtId="170" fontId="39" fillId="6" borderId="6" xfId="6" applyNumberFormat="1" applyFont="1" applyFill="1" applyBorder="1"/>
    <xf numFmtId="0" fontId="5" fillId="0" borderId="0" xfId="4" applyFont="1"/>
    <xf numFmtId="0" fontId="5" fillId="0" borderId="0" xfId="4" applyFont="1" applyAlignment="1">
      <alignment horizontal="center"/>
    </xf>
    <xf numFmtId="38" fontId="5" fillId="0" borderId="0" xfId="4" applyNumberFormat="1" applyFont="1" applyAlignment="1">
      <alignment horizontal="center"/>
    </xf>
    <xf numFmtId="40" fontId="7" fillId="0" borderId="0" xfId="3" applyNumberFormat="1" applyFont="1"/>
    <xf numFmtId="38" fontId="40" fillId="0" borderId="0" xfId="4" applyNumberFormat="1" applyFont="1" applyAlignment="1">
      <alignment horizontal="right"/>
    </xf>
    <xf numFmtId="38" fontId="7" fillId="0" borderId="0" xfId="3" applyNumberFormat="1" applyFont="1"/>
    <xf numFmtId="170" fontId="7" fillId="0" borderId="0" xfId="0" applyNumberFormat="1" applyFont="1"/>
    <xf numFmtId="0" fontId="40" fillId="0" borderId="0" xfId="4" applyFont="1" applyAlignment="1">
      <alignment horizontal="right"/>
    </xf>
    <xf numFmtId="0" fontId="12" fillId="0" borderId="0" xfId="4" applyFont="1"/>
    <xf numFmtId="0" fontId="41" fillId="0" borderId="0" xfId="4" applyFont="1"/>
    <xf numFmtId="40" fontId="5" fillId="0" borderId="0" xfId="3" applyNumberFormat="1" applyFont="1"/>
    <xf numFmtId="38" fontId="5" fillId="0" borderId="0" xfId="3" applyNumberFormat="1" applyFont="1" applyAlignment="1">
      <alignment horizontal="center"/>
    </xf>
    <xf numFmtId="0" fontId="7" fillId="0" borderId="0" xfId="0" applyFont="1" applyAlignment="1">
      <alignment horizontal="left"/>
    </xf>
  </cellXfs>
  <cellStyles count="7">
    <cellStyle name="Comma" xfId="1" builtinId="3"/>
    <cellStyle name="Comma 2" xfId="6" xr:uid="{7C3D8766-D4F5-470C-8514-A1DA7D264116}"/>
    <cellStyle name="Normal" xfId="0" builtinId="0"/>
    <cellStyle name="Normal_01 - FIN chasum" xfId="4" xr:uid="{0281F5D5-8B75-4B0F-A052-26CD94B89F5A}"/>
    <cellStyle name="Normal_11 - Q2  chasum old" xfId="3" xr:uid="{9AEF2EC7-EAD6-4794-B978-AF97A879C65A}"/>
    <cellStyle name="Normal_11 - Q2  summaries 2" xfId="2" xr:uid="{FEF5DCE2-CA4D-4D61-B83F-DC1516592A0A}"/>
    <cellStyle name="Normal_CHA99OCT" xfId="5" xr:uid="{F7B54F0F-48AC-40B2-9801-8E2579A187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2348A-FB21-4EA0-9C76-EAD55E44404E}">
  <dimension ref="A1:DK460"/>
  <sheetViews>
    <sheetView showGridLines="0" tabSelected="1" zoomScaleNormal="100" workbookViewId="0"/>
  </sheetViews>
  <sheetFormatPr defaultRowHeight="12" x14ac:dyDescent="0.2"/>
  <cols>
    <col min="1" max="1" width="6.42578125" style="2" customWidth="1"/>
    <col min="2" max="2" width="30.42578125" style="2" customWidth="1"/>
    <col min="3" max="3" width="12.140625" style="2" customWidth="1"/>
    <col min="4" max="7" width="12.140625" style="3" customWidth="1"/>
    <col min="8" max="8" width="0.85546875" style="3" customWidth="1"/>
    <col min="9" max="13" width="14.140625" style="3" customWidth="1"/>
    <col min="14" max="14" width="37.42578125" style="5" customWidth="1"/>
    <col min="15" max="27" width="8.7109375" style="5" hidden="1" customWidth="1"/>
    <col min="28" max="28" width="6.42578125" style="5" customWidth="1"/>
    <col min="29" max="29" width="10.42578125" style="5" customWidth="1"/>
    <col min="30" max="30" width="8.42578125" style="5" customWidth="1"/>
    <col min="31" max="31" width="9.28515625" style="5" bestFit="1" customWidth="1"/>
    <col min="32" max="32" width="10.85546875" style="5" customWidth="1"/>
    <col min="33" max="33" width="13.28515625" style="5" customWidth="1"/>
    <col min="34" max="34" width="13.85546875" style="5" customWidth="1"/>
    <col min="35" max="35" width="12" style="5" customWidth="1"/>
    <col min="36" max="36" width="13.28515625" style="5" customWidth="1"/>
    <col min="37" max="37" width="14.140625" style="5" customWidth="1"/>
    <col min="38" max="38" width="11.42578125" style="5" customWidth="1"/>
    <col min="39" max="39" width="12.42578125" style="9" customWidth="1"/>
    <col min="40" max="40" width="13" style="9" customWidth="1"/>
    <col min="41" max="41" width="9.42578125" style="9" customWidth="1"/>
    <col min="42" max="42" width="10.7109375" style="9" customWidth="1"/>
    <col min="43" max="43" width="13.140625" style="9" customWidth="1"/>
    <col min="44" max="44" width="13.28515625" style="9" customWidth="1"/>
    <col min="45" max="45" width="1.7109375" style="9" customWidth="1"/>
    <col min="46" max="46" width="9.140625" style="9"/>
    <col min="47" max="47" width="11.140625" style="9" customWidth="1"/>
    <col min="48" max="48" width="9.140625" style="9"/>
    <col min="49" max="49" width="12.42578125" style="9" customWidth="1"/>
    <col min="50" max="51" width="9.140625" style="9"/>
    <col min="52" max="52" width="14.140625" style="9" customWidth="1"/>
    <col min="53" max="53" width="0.7109375" style="9" customWidth="1"/>
    <col min="54" max="54" width="7.42578125" style="9" customWidth="1"/>
    <col min="55" max="55" width="11" style="9" customWidth="1"/>
    <col min="56" max="56" width="8.28515625" style="9" bestFit="1" customWidth="1"/>
    <col min="57" max="57" width="9.5703125" style="9" customWidth="1"/>
    <col min="58" max="58" width="11.42578125" style="9" customWidth="1"/>
    <col min="59" max="59" width="8.140625" style="9" hidden="1" customWidth="1"/>
    <col min="60" max="62" width="8.7109375" style="9" hidden="1" customWidth="1"/>
    <col min="63" max="71" width="7.140625" style="9" hidden="1" customWidth="1"/>
    <col min="72" max="74" width="7.140625" style="2" hidden="1" customWidth="1"/>
    <col min="75" max="79" width="7.140625" style="2" customWidth="1"/>
    <col min="80" max="81" width="6.28515625" style="9" customWidth="1"/>
    <col min="82" max="82" width="10.7109375" style="9" customWidth="1"/>
    <col min="83" max="83" width="11.28515625" style="9" customWidth="1"/>
    <col min="84" max="84" width="10.7109375" style="9" customWidth="1"/>
    <col min="85" max="85" width="11.7109375" style="9" customWidth="1"/>
    <col min="86" max="88" width="9.85546875" style="9" customWidth="1"/>
    <col min="89" max="89" width="11.85546875" style="9" customWidth="1"/>
    <col min="90" max="90" width="11.42578125" style="9" customWidth="1"/>
    <col min="91" max="91" width="2.42578125" style="2" customWidth="1"/>
    <col min="92" max="92" width="9.28515625" style="2" customWidth="1"/>
    <col min="93" max="93" width="10.140625" style="3" customWidth="1"/>
    <col min="94" max="94" width="10.7109375" style="2" customWidth="1"/>
    <col min="95" max="95" width="9.140625" style="2"/>
    <col min="96" max="96" width="10.140625" style="2" customWidth="1"/>
    <col min="97" max="97" width="11" style="9" customWidth="1"/>
    <col min="98" max="98" width="2" style="2" customWidth="1"/>
    <col min="99" max="99" width="8.7109375" style="2" customWidth="1"/>
    <col min="100" max="307" width="9.140625" style="2"/>
    <col min="308" max="308" width="6" style="2" customWidth="1"/>
    <col min="309" max="309" width="40.42578125" style="2" customWidth="1"/>
    <col min="310" max="310" width="12" style="2" customWidth="1"/>
    <col min="311" max="311" width="15" style="2" customWidth="1"/>
    <col min="312" max="312" width="13" style="2" customWidth="1"/>
    <col min="313" max="313" width="13.42578125" style="2" customWidth="1"/>
    <col min="314" max="314" width="1.42578125" style="2" customWidth="1"/>
    <col min="315" max="315" width="15.85546875" style="2" customWidth="1"/>
    <col min="316" max="316" width="13.85546875" style="2" customWidth="1"/>
    <col min="317" max="317" width="12.42578125" style="2" customWidth="1"/>
    <col min="318" max="318" width="16.140625" style="2" customWidth="1"/>
    <col min="319" max="319" width="9.140625" style="2"/>
    <col min="320" max="320" width="4.42578125" style="2" customWidth="1"/>
    <col min="321" max="321" width="10" style="2" customWidth="1"/>
    <col min="322" max="322" width="9.140625" style="2"/>
    <col min="323" max="323" width="16.42578125" style="2" customWidth="1"/>
    <col min="324" max="324" width="22.42578125" style="2" customWidth="1"/>
    <col min="325" max="325" width="10.42578125" style="2" bestFit="1" customWidth="1"/>
    <col min="326" max="327" width="9.42578125" style="2" bestFit="1" customWidth="1"/>
    <col min="328" max="328" width="10.42578125" style="2" bestFit="1" customWidth="1"/>
    <col min="329" max="563" width="9.140625" style="2"/>
    <col min="564" max="564" width="6" style="2" customWidth="1"/>
    <col min="565" max="565" width="40.42578125" style="2" customWidth="1"/>
    <col min="566" max="566" width="12" style="2" customWidth="1"/>
    <col min="567" max="567" width="15" style="2" customWidth="1"/>
    <col min="568" max="568" width="13" style="2" customWidth="1"/>
    <col min="569" max="569" width="13.42578125" style="2" customWidth="1"/>
    <col min="570" max="570" width="1.42578125" style="2" customWidth="1"/>
    <col min="571" max="571" width="15.85546875" style="2" customWidth="1"/>
    <col min="572" max="572" width="13.85546875" style="2" customWidth="1"/>
    <col min="573" max="573" width="12.42578125" style="2" customWidth="1"/>
    <col min="574" max="574" width="16.140625" style="2" customWidth="1"/>
    <col min="575" max="575" width="9.140625" style="2"/>
    <col min="576" max="576" width="4.42578125" style="2" customWidth="1"/>
    <col min="577" max="577" width="10" style="2" customWidth="1"/>
    <col min="578" max="578" width="9.140625" style="2"/>
    <col min="579" max="579" width="16.42578125" style="2" customWidth="1"/>
    <col min="580" max="580" width="22.42578125" style="2" customWidth="1"/>
    <col min="581" max="581" width="10.42578125" style="2" bestFit="1" customWidth="1"/>
    <col min="582" max="583" width="9.42578125" style="2" bestFit="1" customWidth="1"/>
    <col min="584" max="584" width="10.42578125" style="2" bestFit="1" customWidth="1"/>
    <col min="585" max="819" width="9.140625" style="2"/>
    <col min="820" max="820" width="6" style="2" customWidth="1"/>
    <col min="821" max="821" width="40.42578125" style="2" customWidth="1"/>
    <col min="822" max="822" width="12" style="2" customWidth="1"/>
    <col min="823" max="823" width="15" style="2" customWidth="1"/>
    <col min="824" max="824" width="13" style="2" customWidth="1"/>
    <col min="825" max="825" width="13.42578125" style="2" customWidth="1"/>
    <col min="826" max="826" width="1.42578125" style="2" customWidth="1"/>
    <col min="827" max="827" width="15.85546875" style="2" customWidth="1"/>
    <col min="828" max="828" width="13.85546875" style="2" customWidth="1"/>
    <col min="829" max="829" width="12.42578125" style="2" customWidth="1"/>
    <col min="830" max="830" width="16.140625" style="2" customWidth="1"/>
    <col min="831" max="831" width="9.140625" style="2"/>
    <col min="832" max="832" width="4.42578125" style="2" customWidth="1"/>
    <col min="833" max="833" width="10" style="2" customWidth="1"/>
    <col min="834" max="834" width="9.140625" style="2"/>
    <col min="835" max="835" width="16.42578125" style="2" customWidth="1"/>
    <col min="836" max="836" width="22.42578125" style="2" customWidth="1"/>
    <col min="837" max="837" width="10.42578125" style="2" bestFit="1" customWidth="1"/>
    <col min="838" max="839" width="9.42578125" style="2" bestFit="1" customWidth="1"/>
    <col min="840" max="840" width="10.42578125" style="2" bestFit="1" customWidth="1"/>
    <col min="841" max="1075" width="9.140625" style="2"/>
    <col min="1076" max="1076" width="6" style="2" customWidth="1"/>
    <col min="1077" max="1077" width="40.42578125" style="2" customWidth="1"/>
    <col min="1078" max="1078" width="12" style="2" customWidth="1"/>
    <col min="1079" max="1079" width="15" style="2" customWidth="1"/>
    <col min="1080" max="1080" width="13" style="2" customWidth="1"/>
    <col min="1081" max="1081" width="13.42578125" style="2" customWidth="1"/>
    <col min="1082" max="1082" width="1.42578125" style="2" customWidth="1"/>
    <col min="1083" max="1083" width="15.85546875" style="2" customWidth="1"/>
    <col min="1084" max="1084" width="13.85546875" style="2" customWidth="1"/>
    <col min="1085" max="1085" width="12.42578125" style="2" customWidth="1"/>
    <col min="1086" max="1086" width="16.140625" style="2" customWidth="1"/>
    <col min="1087" max="1087" width="9.140625" style="2"/>
    <col min="1088" max="1088" width="4.42578125" style="2" customWidth="1"/>
    <col min="1089" max="1089" width="10" style="2" customWidth="1"/>
    <col min="1090" max="1090" width="9.140625" style="2"/>
    <col min="1091" max="1091" width="16.42578125" style="2" customWidth="1"/>
    <col min="1092" max="1092" width="22.42578125" style="2" customWidth="1"/>
    <col min="1093" max="1093" width="10.42578125" style="2" bestFit="1" customWidth="1"/>
    <col min="1094" max="1095" width="9.42578125" style="2" bestFit="1" customWidth="1"/>
    <col min="1096" max="1096" width="10.42578125" style="2" bestFit="1" customWidth="1"/>
    <col min="1097" max="1331" width="9.140625" style="2"/>
    <col min="1332" max="1332" width="6" style="2" customWidth="1"/>
    <col min="1333" max="1333" width="40.42578125" style="2" customWidth="1"/>
    <col min="1334" max="1334" width="12" style="2" customWidth="1"/>
    <col min="1335" max="1335" width="15" style="2" customWidth="1"/>
    <col min="1336" max="1336" width="13" style="2" customWidth="1"/>
    <col min="1337" max="1337" width="13.42578125" style="2" customWidth="1"/>
    <col min="1338" max="1338" width="1.42578125" style="2" customWidth="1"/>
    <col min="1339" max="1339" width="15.85546875" style="2" customWidth="1"/>
    <col min="1340" max="1340" width="13.85546875" style="2" customWidth="1"/>
    <col min="1341" max="1341" width="12.42578125" style="2" customWidth="1"/>
    <col min="1342" max="1342" width="16.140625" style="2" customWidth="1"/>
    <col min="1343" max="1343" width="9.140625" style="2"/>
    <col min="1344" max="1344" width="4.42578125" style="2" customWidth="1"/>
    <col min="1345" max="1345" width="10" style="2" customWidth="1"/>
    <col min="1346" max="1346" width="9.140625" style="2"/>
    <col min="1347" max="1347" width="16.42578125" style="2" customWidth="1"/>
    <col min="1348" max="1348" width="22.42578125" style="2" customWidth="1"/>
    <col min="1349" max="1349" width="10.42578125" style="2" bestFit="1" customWidth="1"/>
    <col min="1350" max="1351" width="9.42578125" style="2" bestFit="1" customWidth="1"/>
    <col min="1352" max="1352" width="10.42578125" style="2" bestFit="1" customWidth="1"/>
    <col min="1353" max="1587" width="9.140625" style="2"/>
    <col min="1588" max="1588" width="6" style="2" customWidth="1"/>
    <col min="1589" max="1589" width="40.42578125" style="2" customWidth="1"/>
    <col min="1590" max="1590" width="12" style="2" customWidth="1"/>
    <col min="1591" max="1591" width="15" style="2" customWidth="1"/>
    <col min="1592" max="1592" width="13" style="2" customWidth="1"/>
    <col min="1593" max="1593" width="13.42578125" style="2" customWidth="1"/>
    <col min="1594" max="1594" width="1.42578125" style="2" customWidth="1"/>
    <col min="1595" max="1595" width="15.85546875" style="2" customWidth="1"/>
    <col min="1596" max="1596" width="13.85546875" style="2" customWidth="1"/>
    <col min="1597" max="1597" width="12.42578125" style="2" customWidth="1"/>
    <col min="1598" max="1598" width="16.140625" style="2" customWidth="1"/>
    <col min="1599" max="1599" width="9.140625" style="2"/>
    <col min="1600" max="1600" width="4.42578125" style="2" customWidth="1"/>
    <col min="1601" max="1601" width="10" style="2" customWidth="1"/>
    <col min="1602" max="1602" width="9.140625" style="2"/>
    <col min="1603" max="1603" width="16.42578125" style="2" customWidth="1"/>
    <col min="1604" max="1604" width="22.42578125" style="2" customWidth="1"/>
    <col min="1605" max="1605" width="10.42578125" style="2" bestFit="1" customWidth="1"/>
    <col min="1606" max="1607" width="9.42578125" style="2" bestFit="1" customWidth="1"/>
    <col min="1608" max="1608" width="10.42578125" style="2" bestFit="1" customWidth="1"/>
    <col min="1609" max="1843" width="9.140625" style="2"/>
    <col min="1844" max="1844" width="6" style="2" customWidth="1"/>
    <col min="1845" max="1845" width="40.42578125" style="2" customWidth="1"/>
    <col min="1846" max="1846" width="12" style="2" customWidth="1"/>
    <col min="1847" max="1847" width="15" style="2" customWidth="1"/>
    <col min="1848" max="1848" width="13" style="2" customWidth="1"/>
    <col min="1849" max="1849" width="13.42578125" style="2" customWidth="1"/>
    <col min="1850" max="1850" width="1.42578125" style="2" customWidth="1"/>
    <col min="1851" max="1851" width="15.85546875" style="2" customWidth="1"/>
    <col min="1852" max="1852" width="13.85546875" style="2" customWidth="1"/>
    <col min="1853" max="1853" width="12.42578125" style="2" customWidth="1"/>
    <col min="1854" max="1854" width="16.140625" style="2" customWidth="1"/>
    <col min="1855" max="1855" width="9.140625" style="2"/>
    <col min="1856" max="1856" width="4.42578125" style="2" customWidth="1"/>
    <col min="1857" max="1857" width="10" style="2" customWidth="1"/>
    <col min="1858" max="1858" width="9.140625" style="2"/>
    <col min="1859" max="1859" width="16.42578125" style="2" customWidth="1"/>
    <col min="1860" max="1860" width="22.42578125" style="2" customWidth="1"/>
    <col min="1861" max="1861" width="10.42578125" style="2" bestFit="1" customWidth="1"/>
    <col min="1862" max="1863" width="9.42578125" style="2" bestFit="1" customWidth="1"/>
    <col min="1864" max="1864" width="10.42578125" style="2" bestFit="1" customWidth="1"/>
    <col min="1865" max="2099" width="9.140625" style="2"/>
    <col min="2100" max="2100" width="6" style="2" customWidth="1"/>
    <col min="2101" max="2101" width="40.42578125" style="2" customWidth="1"/>
    <col min="2102" max="2102" width="12" style="2" customWidth="1"/>
    <col min="2103" max="2103" width="15" style="2" customWidth="1"/>
    <col min="2104" max="2104" width="13" style="2" customWidth="1"/>
    <col min="2105" max="2105" width="13.42578125" style="2" customWidth="1"/>
    <col min="2106" max="2106" width="1.42578125" style="2" customWidth="1"/>
    <col min="2107" max="2107" width="15.85546875" style="2" customWidth="1"/>
    <col min="2108" max="2108" width="13.85546875" style="2" customWidth="1"/>
    <col min="2109" max="2109" width="12.42578125" style="2" customWidth="1"/>
    <col min="2110" max="2110" width="16.140625" style="2" customWidth="1"/>
    <col min="2111" max="2111" width="9.140625" style="2"/>
    <col min="2112" max="2112" width="4.42578125" style="2" customWidth="1"/>
    <col min="2113" max="2113" width="10" style="2" customWidth="1"/>
    <col min="2114" max="2114" width="9.140625" style="2"/>
    <col min="2115" max="2115" width="16.42578125" style="2" customWidth="1"/>
    <col min="2116" max="2116" width="22.42578125" style="2" customWidth="1"/>
    <col min="2117" max="2117" width="10.42578125" style="2" bestFit="1" customWidth="1"/>
    <col min="2118" max="2119" width="9.42578125" style="2" bestFit="1" customWidth="1"/>
    <col min="2120" max="2120" width="10.42578125" style="2" bestFit="1" customWidth="1"/>
    <col min="2121" max="2355" width="9.140625" style="2"/>
    <col min="2356" max="2356" width="6" style="2" customWidth="1"/>
    <col min="2357" max="2357" width="40.42578125" style="2" customWidth="1"/>
    <col min="2358" max="2358" width="12" style="2" customWidth="1"/>
    <col min="2359" max="2359" width="15" style="2" customWidth="1"/>
    <col min="2360" max="2360" width="13" style="2" customWidth="1"/>
    <col min="2361" max="2361" width="13.42578125" style="2" customWidth="1"/>
    <col min="2362" max="2362" width="1.42578125" style="2" customWidth="1"/>
    <col min="2363" max="2363" width="15.85546875" style="2" customWidth="1"/>
    <col min="2364" max="2364" width="13.85546875" style="2" customWidth="1"/>
    <col min="2365" max="2365" width="12.42578125" style="2" customWidth="1"/>
    <col min="2366" max="2366" width="16.140625" style="2" customWidth="1"/>
    <col min="2367" max="2367" width="9.140625" style="2"/>
    <col min="2368" max="2368" width="4.42578125" style="2" customWidth="1"/>
    <col min="2369" max="2369" width="10" style="2" customWidth="1"/>
    <col min="2370" max="2370" width="9.140625" style="2"/>
    <col min="2371" max="2371" width="16.42578125" style="2" customWidth="1"/>
    <col min="2372" max="2372" width="22.42578125" style="2" customWidth="1"/>
    <col min="2373" max="2373" width="10.42578125" style="2" bestFit="1" customWidth="1"/>
    <col min="2374" max="2375" width="9.42578125" style="2" bestFit="1" customWidth="1"/>
    <col min="2376" max="2376" width="10.42578125" style="2" bestFit="1" customWidth="1"/>
    <col min="2377" max="2611" width="9.140625" style="2"/>
    <col min="2612" max="2612" width="6" style="2" customWidth="1"/>
    <col min="2613" max="2613" width="40.42578125" style="2" customWidth="1"/>
    <col min="2614" max="2614" width="12" style="2" customWidth="1"/>
    <col min="2615" max="2615" width="15" style="2" customWidth="1"/>
    <col min="2616" max="2616" width="13" style="2" customWidth="1"/>
    <col min="2617" max="2617" width="13.42578125" style="2" customWidth="1"/>
    <col min="2618" max="2618" width="1.42578125" style="2" customWidth="1"/>
    <col min="2619" max="2619" width="15.85546875" style="2" customWidth="1"/>
    <col min="2620" max="2620" width="13.85546875" style="2" customWidth="1"/>
    <col min="2621" max="2621" width="12.42578125" style="2" customWidth="1"/>
    <col min="2622" max="2622" width="16.140625" style="2" customWidth="1"/>
    <col min="2623" max="2623" width="9.140625" style="2"/>
    <col min="2624" max="2624" width="4.42578125" style="2" customWidth="1"/>
    <col min="2625" max="2625" width="10" style="2" customWidth="1"/>
    <col min="2626" max="2626" width="9.140625" style="2"/>
    <col min="2627" max="2627" width="16.42578125" style="2" customWidth="1"/>
    <col min="2628" max="2628" width="22.42578125" style="2" customWidth="1"/>
    <col min="2629" max="2629" width="10.42578125" style="2" bestFit="1" customWidth="1"/>
    <col min="2630" max="2631" width="9.42578125" style="2" bestFit="1" customWidth="1"/>
    <col min="2632" max="2632" width="10.42578125" style="2" bestFit="1" customWidth="1"/>
    <col min="2633" max="2867" width="9.140625" style="2"/>
    <col min="2868" max="2868" width="6" style="2" customWidth="1"/>
    <col min="2869" max="2869" width="40.42578125" style="2" customWidth="1"/>
    <col min="2870" max="2870" width="12" style="2" customWidth="1"/>
    <col min="2871" max="2871" width="15" style="2" customWidth="1"/>
    <col min="2872" max="2872" width="13" style="2" customWidth="1"/>
    <col min="2873" max="2873" width="13.42578125" style="2" customWidth="1"/>
    <col min="2874" max="2874" width="1.42578125" style="2" customWidth="1"/>
    <col min="2875" max="2875" width="15.85546875" style="2" customWidth="1"/>
    <col min="2876" max="2876" width="13.85546875" style="2" customWidth="1"/>
    <col min="2877" max="2877" width="12.42578125" style="2" customWidth="1"/>
    <col min="2878" max="2878" width="16.140625" style="2" customWidth="1"/>
    <col min="2879" max="2879" width="9.140625" style="2"/>
    <col min="2880" max="2880" width="4.42578125" style="2" customWidth="1"/>
    <col min="2881" max="2881" width="10" style="2" customWidth="1"/>
    <col min="2882" max="2882" width="9.140625" style="2"/>
    <col min="2883" max="2883" width="16.42578125" style="2" customWidth="1"/>
    <col min="2884" max="2884" width="22.42578125" style="2" customWidth="1"/>
    <col min="2885" max="2885" width="10.42578125" style="2" bestFit="1" customWidth="1"/>
    <col min="2886" max="2887" width="9.42578125" style="2" bestFit="1" customWidth="1"/>
    <col min="2888" max="2888" width="10.42578125" style="2" bestFit="1" customWidth="1"/>
    <col min="2889" max="3123" width="9.140625" style="2"/>
    <col min="3124" max="3124" width="6" style="2" customWidth="1"/>
    <col min="3125" max="3125" width="40.42578125" style="2" customWidth="1"/>
    <col min="3126" max="3126" width="12" style="2" customWidth="1"/>
    <col min="3127" max="3127" width="15" style="2" customWidth="1"/>
    <col min="3128" max="3128" width="13" style="2" customWidth="1"/>
    <col min="3129" max="3129" width="13.42578125" style="2" customWidth="1"/>
    <col min="3130" max="3130" width="1.42578125" style="2" customWidth="1"/>
    <col min="3131" max="3131" width="15.85546875" style="2" customWidth="1"/>
    <col min="3132" max="3132" width="13.85546875" style="2" customWidth="1"/>
    <col min="3133" max="3133" width="12.42578125" style="2" customWidth="1"/>
    <col min="3134" max="3134" width="16.140625" style="2" customWidth="1"/>
    <col min="3135" max="3135" width="9.140625" style="2"/>
    <col min="3136" max="3136" width="4.42578125" style="2" customWidth="1"/>
    <col min="3137" max="3137" width="10" style="2" customWidth="1"/>
    <col min="3138" max="3138" width="9.140625" style="2"/>
    <col min="3139" max="3139" width="16.42578125" style="2" customWidth="1"/>
    <col min="3140" max="3140" width="22.42578125" style="2" customWidth="1"/>
    <col min="3141" max="3141" width="10.42578125" style="2" bestFit="1" customWidth="1"/>
    <col min="3142" max="3143" width="9.42578125" style="2" bestFit="1" customWidth="1"/>
    <col min="3144" max="3144" width="10.42578125" style="2" bestFit="1" customWidth="1"/>
    <col min="3145" max="3379" width="9.140625" style="2"/>
    <col min="3380" max="3380" width="6" style="2" customWidth="1"/>
    <col min="3381" max="3381" width="40.42578125" style="2" customWidth="1"/>
    <col min="3382" max="3382" width="12" style="2" customWidth="1"/>
    <col min="3383" max="3383" width="15" style="2" customWidth="1"/>
    <col min="3384" max="3384" width="13" style="2" customWidth="1"/>
    <col min="3385" max="3385" width="13.42578125" style="2" customWidth="1"/>
    <col min="3386" max="3386" width="1.42578125" style="2" customWidth="1"/>
    <col min="3387" max="3387" width="15.85546875" style="2" customWidth="1"/>
    <col min="3388" max="3388" width="13.85546875" style="2" customWidth="1"/>
    <col min="3389" max="3389" width="12.42578125" style="2" customWidth="1"/>
    <col min="3390" max="3390" width="16.140625" style="2" customWidth="1"/>
    <col min="3391" max="3391" width="9.140625" style="2"/>
    <col min="3392" max="3392" width="4.42578125" style="2" customWidth="1"/>
    <col min="3393" max="3393" width="10" style="2" customWidth="1"/>
    <col min="3394" max="3394" width="9.140625" style="2"/>
    <col min="3395" max="3395" width="16.42578125" style="2" customWidth="1"/>
    <col min="3396" max="3396" width="22.42578125" style="2" customWidth="1"/>
    <col min="3397" max="3397" width="10.42578125" style="2" bestFit="1" customWidth="1"/>
    <col min="3398" max="3399" width="9.42578125" style="2" bestFit="1" customWidth="1"/>
    <col min="3400" max="3400" width="10.42578125" style="2" bestFit="1" customWidth="1"/>
    <col min="3401" max="3635" width="9.140625" style="2"/>
    <col min="3636" max="3636" width="6" style="2" customWidth="1"/>
    <col min="3637" max="3637" width="40.42578125" style="2" customWidth="1"/>
    <col min="3638" max="3638" width="12" style="2" customWidth="1"/>
    <col min="3639" max="3639" width="15" style="2" customWidth="1"/>
    <col min="3640" max="3640" width="13" style="2" customWidth="1"/>
    <col min="3641" max="3641" width="13.42578125" style="2" customWidth="1"/>
    <col min="3642" max="3642" width="1.42578125" style="2" customWidth="1"/>
    <col min="3643" max="3643" width="15.85546875" style="2" customWidth="1"/>
    <col min="3644" max="3644" width="13.85546875" style="2" customWidth="1"/>
    <col min="3645" max="3645" width="12.42578125" style="2" customWidth="1"/>
    <col min="3646" max="3646" width="16.140625" style="2" customWidth="1"/>
    <col min="3647" max="3647" width="9.140625" style="2"/>
    <col min="3648" max="3648" width="4.42578125" style="2" customWidth="1"/>
    <col min="3649" max="3649" width="10" style="2" customWidth="1"/>
    <col min="3650" max="3650" width="9.140625" style="2"/>
    <col min="3651" max="3651" width="16.42578125" style="2" customWidth="1"/>
    <col min="3652" max="3652" width="22.42578125" style="2" customWidth="1"/>
    <col min="3653" max="3653" width="10.42578125" style="2" bestFit="1" customWidth="1"/>
    <col min="3654" max="3655" width="9.42578125" style="2" bestFit="1" customWidth="1"/>
    <col min="3656" max="3656" width="10.42578125" style="2" bestFit="1" customWidth="1"/>
    <col min="3657" max="3891" width="9.140625" style="2"/>
    <col min="3892" max="3892" width="6" style="2" customWidth="1"/>
    <col min="3893" max="3893" width="40.42578125" style="2" customWidth="1"/>
    <col min="3894" max="3894" width="12" style="2" customWidth="1"/>
    <col min="3895" max="3895" width="15" style="2" customWidth="1"/>
    <col min="3896" max="3896" width="13" style="2" customWidth="1"/>
    <col min="3897" max="3897" width="13.42578125" style="2" customWidth="1"/>
    <col min="3898" max="3898" width="1.42578125" style="2" customWidth="1"/>
    <col min="3899" max="3899" width="15.85546875" style="2" customWidth="1"/>
    <col min="3900" max="3900" width="13.85546875" style="2" customWidth="1"/>
    <col min="3901" max="3901" width="12.42578125" style="2" customWidth="1"/>
    <col min="3902" max="3902" width="16.140625" style="2" customWidth="1"/>
    <col min="3903" max="3903" width="9.140625" style="2"/>
    <col min="3904" max="3904" width="4.42578125" style="2" customWidth="1"/>
    <col min="3905" max="3905" width="10" style="2" customWidth="1"/>
    <col min="3906" max="3906" width="9.140625" style="2"/>
    <col min="3907" max="3907" width="16.42578125" style="2" customWidth="1"/>
    <col min="3908" max="3908" width="22.42578125" style="2" customWidth="1"/>
    <col min="3909" max="3909" width="10.42578125" style="2" bestFit="1" customWidth="1"/>
    <col min="3910" max="3911" width="9.42578125" style="2" bestFit="1" customWidth="1"/>
    <col min="3912" max="3912" width="10.42578125" style="2" bestFit="1" customWidth="1"/>
    <col min="3913" max="4147" width="9.140625" style="2"/>
    <col min="4148" max="4148" width="6" style="2" customWidth="1"/>
    <col min="4149" max="4149" width="40.42578125" style="2" customWidth="1"/>
    <col min="4150" max="4150" width="12" style="2" customWidth="1"/>
    <col min="4151" max="4151" width="15" style="2" customWidth="1"/>
    <col min="4152" max="4152" width="13" style="2" customWidth="1"/>
    <col min="4153" max="4153" width="13.42578125" style="2" customWidth="1"/>
    <col min="4154" max="4154" width="1.42578125" style="2" customWidth="1"/>
    <col min="4155" max="4155" width="15.85546875" style="2" customWidth="1"/>
    <col min="4156" max="4156" width="13.85546875" style="2" customWidth="1"/>
    <col min="4157" max="4157" width="12.42578125" style="2" customWidth="1"/>
    <col min="4158" max="4158" width="16.140625" style="2" customWidth="1"/>
    <col min="4159" max="4159" width="9.140625" style="2"/>
    <col min="4160" max="4160" width="4.42578125" style="2" customWidth="1"/>
    <col min="4161" max="4161" width="10" style="2" customWidth="1"/>
    <col min="4162" max="4162" width="9.140625" style="2"/>
    <col min="4163" max="4163" width="16.42578125" style="2" customWidth="1"/>
    <col min="4164" max="4164" width="22.42578125" style="2" customWidth="1"/>
    <col min="4165" max="4165" width="10.42578125" style="2" bestFit="1" customWidth="1"/>
    <col min="4166" max="4167" width="9.42578125" style="2" bestFit="1" customWidth="1"/>
    <col min="4168" max="4168" width="10.42578125" style="2" bestFit="1" customWidth="1"/>
    <col min="4169" max="4403" width="9.140625" style="2"/>
    <col min="4404" max="4404" width="6" style="2" customWidth="1"/>
    <col min="4405" max="4405" width="40.42578125" style="2" customWidth="1"/>
    <col min="4406" max="4406" width="12" style="2" customWidth="1"/>
    <col min="4407" max="4407" width="15" style="2" customWidth="1"/>
    <col min="4408" max="4408" width="13" style="2" customWidth="1"/>
    <col min="4409" max="4409" width="13.42578125" style="2" customWidth="1"/>
    <col min="4410" max="4410" width="1.42578125" style="2" customWidth="1"/>
    <col min="4411" max="4411" width="15.85546875" style="2" customWidth="1"/>
    <col min="4412" max="4412" width="13.85546875" style="2" customWidth="1"/>
    <col min="4413" max="4413" width="12.42578125" style="2" customWidth="1"/>
    <col min="4414" max="4414" width="16.140625" style="2" customWidth="1"/>
    <col min="4415" max="4415" width="9.140625" style="2"/>
    <col min="4416" max="4416" width="4.42578125" style="2" customWidth="1"/>
    <col min="4417" max="4417" width="10" style="2" customWidth="1"/>
    <col min="4418" max="4418" width="9.140625" style="2"/>
    <col min="4419" max="4419" width="16.42578125" style="2" customWidth="1"/>
    <col min="4420" max="4420" width="22.42578125" style="2" customWidth="1"/>
    <col min="4421" max="4421" width="10.42578125" style="2" bestFit="1" customWidth="1"/>
    <col min="4422" max="4423" width="9.42578125" style="2" bestFit="1" customWidth="1"/>
    <col min="4424" max="4424" width="10.42578125" style="2" bestFit="1" customWidth="1"/>
    <col min="4425" max="4659" width="9.140625" style="2"/>
    <col min="4660" max="4660" width="6" style="2" customWidth="1"/>
    <col min="4661" max="4661" width="40.42578125" style="2" customWidth="1"/>
    <col min="4662" max="4662" width="12" style="2" customWidth="1"/>
    <col min="4663" max="4663" width="15" style="2" customWidth="1"/>
    <col min="4664" max="4664" width="13" style="2" customWidth="1"/>
    <col min="4665" max="4665" width="13.42578125" style="2" customWidth="1"/>
    <col min="4666" max="4666" width="1.42578125" style="2" customWidth="1"/>
    <col min="4667" max="4667" width="15.85546875" style="2" customWidth="1"/>
    <col min="4668" max="4668" width="13.85546875" style="2" customWidth="1"/>
    <col min="4669" max="4669" width="12.42578125" style="2" customWidth="1"/>
    <col min="4670" max="4670" width="16.140625" style="2" customWidth="1"/>
    <col min="4671" max="4671" width="9.140625" style="2"/>
    <col min="4672" max="4672" width="4.42578125" style="2" customWidth="1"/>
    <col min="4673" max="4673" width="10" style="2" customWidth="1"/>
    <col min="4674" max="4674" width="9.140625" style="2"/>
    <col min="4675" max="4675" width="16.42578125" style="2" customWidth="1"/>
    <col min="4676" max="4676" width="22.42578125" style="2" customWidth="1"/>
    <col min="4677" max="4677" width="10.42578125" style="2" bestFit="1" customWidth="1"/>
    <col min="4678" max="4679" width="9.42578125" style="2" bestFit="1" customWidth="1"/>
    <col min="4680" max="4680" width="10.42578125" style="2" bestFit="1" customWidth="1"/>
    <col min="4681" max="4915" width="9.140625" style="2"/>
    <col min="4916" max="4916" width="6" style="2" customWidth="1"/>
    <col min="4917" max="4917" width="40.42578125" style="2" customWidth="1"/>
    <col min="4918" max="4918" width="12" style="2" customWidth="1"/>
    <col min="4919" max="4919" width="15" style="2" customWidth="1"/>
    <col min="4920" max="4920" width="13" style="2" customWidth="1"/>
    <col min="4921" max="4921" width="13.42578125" style="2" customWidth="1"/>
    <col min="4922" max="4922" width="1.42578125" style="2" customWidth="1"/>
    <col min="4923" max="4923" width="15.85546875" style="2" customWidth="1"/>
    <col min="4924" max="4924" width="13.85546875" style="2" customWidth="1"/>
    <col min="4925" max="4925" width="12.42578125" style="2" customWidth="1"/>
    <col min="4926" max="4926" width="16.140625" style="2" customWidth="1"/>
    <col min="4927" max="4927" width="9.140625" style="2"/>
    <col min="4928" max="4928" width="4.42578125" style="2" customWidth="1"/>
    <col min="4929" max="4929" width="10" style="2" customWidth="1"/>
    <col min="4930" max="4930" width="9.140625" style="2"/>
    <col min="4931" max="4931" width="16.42578125" style="2" customWidth="1"/>
    <col min="4932" max="4932" width="22.42578125" style="2" customWidth="1"/>
    <col min="4933" max="4933" width="10.42578125" style="2" bestFit="1" customWidth="1"/>
    <col min="4934" max="4935" width="9.42578125" style="2" bestFit="1" customWidth="1"/>
    <col min="4936" max="4936" width="10.42578125" style="2" bestFit="1" customWidth="1"/>
    <col min="4937" max="5171" width="9.140625" style="2"/>
    <col min="5172" max="5172" width="6" style="2" customWidth="1"/>
    <col min="5173" max="5173" width="40.42578125" style="2" customWidth="1"/>
    <col min="5174" max="5174" width="12" style="2" customWidth="1"/>
    <col min="5175" max="5175" width="15" style="2" customWidth="1"/>
    <col min="5176" max="5176" width="13" style="2" customWidth="1"/>
    <col min="5177" max="5177" width="13.42578125" style="2" customWidth="1"/>
    <col min="5178" max="5178" width="1.42578125" style="2" customWidth="1"/>
    <col min="5179" max="5179" width="15.85546875" style="2" customWidth="1"/>
    <col min="5180" max="5180" width="13.85546875" style="2" customWidth="1"/>
    <col min="5181" max="5181" width="12.42578125" style="2" customWidth="1"/>
    <col min="5182" max="5182" width="16.140625" style="2" customWidth="1"/>
    <col min="5183" max="5183" width="9.140625" style="2"/>
    <col min="5184" max="5184" width="4.42578125" style="2" customWidth="1"/>
    <col min="5185" max="5185" width="10" style="2" customWidth="1"/>
    <col min="5186" max="5186" width="9.140625" style="2"/>
    <col min="5187" max="5187" width="16.42578125" style="2" customWidth="1"/>
    <col min="5188" max="5188" width="22.42578125" style="2" customWidth="1"/>
    <col min="5189" max="5189" width="10.42578125" style="2" bestFit="1" customWidth="1"/>
    <col min="5190" max="5191" width="9.42578125" style="2" bestFit="1" customWidth="1"/>
    <col min="5192" max="5192" width="10.42578125" style="2" bestFit="1" customWidth="1"/>
    <col min="5193" max="5427" width="9.140625" style="2"/>
    <col min="5428" max="5428" width="6" style="2" customWidth="1"/>
    <col min="5429" max="5429" width="40.42578125" style="2" customWidth="1"/>
    <col min="5430" max="5430" width="12" style="2" customWidth="1"/>
    <col min="5431" max="5431" width="15" style="2" customWidth="1"/>
    <col min="5432" max="5432" width="13" style="2" customWidth="1"/>
    <col min="5433" max="5433" width="13.42578125" style="2" customWidth="1"/>
    <col min="5434" max="5434" width="1.42578125" style="2" customWidth="1"/>
    <col min="5435" max="5435" width="15.85546875" style="2" customWidth="1"/>
    <col min="5436" max="5436" width="13.85546875" style="2" customWidth="1"/>
    <col min="5437" max="5437" width="12.42578125" style="2" customWidth="1"/>
    <col min="5438" max="5438" width="16.140625" style="2" customWidth="1"/>
    <col min="5439" max="5439" width="9.140625" style="2"/>
    <col min="5440" max="5440" width="4.42578125" style="2" customWidth="1"/>
    <col min="5441" max="5441" width="10" style="2" customWidth="1"/>
    <col min="5442" max="5442" width="9.140625" style="2"/>
    <col min="5443" max="5443" width="16.42578125" style="2" customWidth="1"/>
    <col min="5444" max="5444" width="22.42578125" style="2" customWidth="1"/>
    <col min="5445" max="5445" width="10.42578125" style="2" bestFit="1" customWidth="1"/>
    <col min="5446" max="5447" width="9.42578125" style="2" bestFit="1" customWidth="1"/>
    <col min="5448" max="5448" width="10.42578125" style="2" bestFit="1" customWidth="1"/>
    <col min="5449" max="5683" width="9.140625" style="2"/>
    <col min="5684" max="5684" width="6" style="2" customWidth="1"/>
    <col min="5685" max="5685" width="40.42578125" style="2" customWidth="1"/>
    <col min="5686" max="5686" width="12" style="2" customWidth="1"/>
    <col min="5687" max="5687" width="15" style="2" customWidth="1"/>
    <col min="5688" max="5688" width="13" style="2" customWidth="1"/>
    <col min="5689" max="5689" width="13.42578125" style="2" customWidth="1"/>
    <col min="5690" max="5690" width="1.42578125" style="2" customWidth="1"/>
    <col min="5691" max="5691" width="15.85546875" style="2" customWidth="1"/>
    <col min="5692" max="5692" width="13.85546875" style="2" customWidth="1"/>
    <col min="5693" max="5693" width="12.42578125" style="2" customWidth="1"/>
    <col min="5694" max="5694" width="16.140625" style="2" customWidth="1"/>
    <col min="5695" max="5695" width="9.140625" style="2"/>
    <col min="5696" max="5696" width="4.42578125" style="2" customWidth="1"/>
    <col min="5697" max="5697" width="10" style="2" customWidth="1"/>
    <col min="5698" max="5698" width="9.140625" style="2"/>
    <col min="5699" max="5699" width="16.42578125" style="2" customWidth="1"/>
    <col min="5700" max="5700" width="22.42578125" style="2" customWidth="1"/>
    <col min="5701" max="5701" width="10.42578125" style="2" bestFit="1" customWidth="1"/>
    <col min="5702" max="5703" width="9.42578125" style="2" bestFit="1" customWidth="1"/>
    <col min="5704" max="5704" width="10.42578125" style="2" bestFit="1" customWidth="1"/>
    <col min="5705" max="5939" width="9.140625" style="2"/>
    <col min="5940" max="5940" width="6" style="2" customWidth="1"/>
    <col min="5941" max="5941" width="40.42578125" style="2" customWidth="1"/>
    <col min="5942" max="5942" width="12" style="2" customWidth="1"/>
    <col min="5943" max="5943" width="15" style="2" customWidth="1"/>
    <col min="5944" max="5944" width="13" style="2" customWidth="1"/>
    <col min="5945" max="5945" width="13.42578125" style="2" customWidth="1"/>
    <col min="5946" max="5946" width="1.42578125" style="2" customWidth="1"/>
    <col min="5947" max="5947" width="15.85546875" style="2" customWidth="1"/>
    <col min="5948" max="5948" width="13.85546875" style="2" customWidth="1"/>
    <col min="5949" max="5949" width="12.42578125" style="2" customWidth="1"/>
    <col min="5950" max="5950" width="16.140625" style="2" customWidth="1"/>
    <col min="5951" max="5951" width="9.140625" style="2"/>
    <col min="5952" max="5952" width="4.42578125" style="2" customWidth="1"/>
    <col min="5953" max="5953" width="10" style="2" customWidth="1"/>
    <col min="5954" max="5954" width="9.140625" style="2"/>
    <col min="5955" max="5955" width="16.42578125" style="2" customWidth="1"/>
    <col min="5956" max="5956" width="22.42578125" style="2" customWidth="1"/>
    <col min="5957" max="5957" width="10.42578125" style="2" bestFit="1" customWidth="1"/>
    <col min="5958" max="5959" width="9.42578125" style="2" bestFit="1" customWidth="1"/>
    <col min="5960" max="5960" width="10.42578125" style="2" bestFit="1" customWidth="1"/>
    <col min="5961" max="6195" width="9.140625" style="2"/>
    <col min="6196" max="6196" width="6" style="2" customWidth="1"/>
    <col min="6197" max="6197" width="40.42578125" style="2" customWidth="1"/>
    <col min="6198" max="6198" width="12" style="2" customWidth="1"/>
    <col min="6199" max="6199" width="15" style="2" customWidth="1"/>
    <col min="6200" max="6200" width="13" style="2" customWidth="1"/>
    <col min="6201" max="6201" width="13.42578125" style="2" customWidth="1"/>
    <col min="6202" max="6202" width="1.42578125" style="2" customWidth="1"/>
    <col min="6203" max="6203" width="15.85546875" style="2" customWidth="1"/>
    <col min="6204" max="6204" width="13.85546875" style="2" customWidth="1"/>
    <col min="6205" max="6205" width="12.42578125" style="2" customWidth="1"/>
    <col min="6206" max="6206" width="16.140625" style="2" customWidth="1"/>
    <col min="6207" max="6207" width="9.140625" style="2"/>
    <col min="6208" max="6208" width="4.42578125" style="2" customWidth="1"/>
    <col min="6209" max="6209" width="10" style="2" customWidth="1"/>
    <col min="6210" max="6210" width="9.140625" style="2"/>
    <col min="6211" max="6211" width="16.42578125" style="2" customWidth="1"/>
    <col min="6212" max="6212" width="22.42578125" style="2" customWidth="1"/>
    <col min="6213" max="6213" width="10.42578125" style="2" bestFit="1" customWidth="1"/>
    <col min="6214" max="6215" width="9.42578125" style="2" bestFit="1" customWidth="1"/>
    <col min="6216" max="6216" width="10.42578125" style="2" bestFit="1" customWidth="1"/>
    <col min="6217" max="6451" width="9.140625" style="2"/>
    <col min="6452" max="6452" width="6" style="2" customWidth="1"/>
    <col min="6453" max="6453" width="40.42578125" style="2" customWidth="1"/>
    <col min="6454" max="6454" width="12" style="2" customWidth="1"/>
    <col min="6455" max="6455" width="15" style="2" customWidth="1"/>
    <col min="6456" max="6456" width="13" style="2" customWidth="1"/>
    <col min="6457" max="6457" width="13.42578125" style="2" customWidth="1"/>
    <col min="6458" max="6458" width="1.42578125" style="2" customWidth="1"/>
    <col min="6459" max="6459" width="15.85546875" style="2" customWidth="1"/>
    <col min="6460" max="6460" width="13.85546875" style="2" customWidth="1"/>
    <col min="6461" max="6461" width="12.42578125" style="2" customWidth="1"/>
    <col min="6462" max="6462" width="16.140625" style="2" customWidth="1"/>
    <col min="6463" max="6463" width="9.140625" style="2"/>
    <col min="6464" max="6464" width="4.42578125" style="2" customWidth="1"/>
    <col min="6465" max="6465" width="10" style="2" customWidth="1"/>
    <col min="6466" max="6466" width="9.140625" style="2"/>
    <col min="6467" max="6467" width="16.42578125" style="2" customWidth="1"/>
    <col min="6468" max="6468" width="22.42578125" style="2" customWidth="1"/>
    <col min="6469" max="6469" width="10.42578125" style="2" bestFit="1" customWidth="1"/>
    <col min="6470" max="6471" width="9.42578125" style="2" bestFit="1" customWidth="1"/>
    <col min="6472" max="6472" width="10.42578125" style="2" bestFit="1" customWidth="1"/>
    <col min="6473" max="6707" width="9.140625" style="2"/>
    <col min="6708" max="6708" width="6" style="2" customWidth="1"/>
    <col min="6709" max="6709" width="40.42578125" style="2" customWidth="1"/>
    <col min="6710" max="6710" width="12" style="2" customWidth="1"/>
    <col min="6711" max="6711" width="15" style="2" customWidth="1"/>
    <col min="6712" max="6712" width="13" style="2" customWidth="1"/>
    <col min="6713" max="6713" width="13.42578125" style="2" customWidth="1"/>
    <col min="6714" max="6714" width="1.42578125" style="2" customWidth="1"/>
    <col min="6715" max="6715" width="15.85546875" style="2" customWidth="1"/>
    <col min="6716" max="6716" width="13.85546875" style="2" customWidth="1"/>
    <col min="6717" max="6717" width="12.42578125" style="2" customWidth="1"/>
    <col min="6718" max="6718" width="16.140625" style="2" customWidth="1"/>
    <col min="6719" max="6719" width="9.140625" style="2"/>
    <col min="6720" max="6720" width="4.42578125" style="2" customWidth="1"/>
    <col min="6721" max="6721" width="10" style="2" customWidth="1"/>
    <col min="6722" max="6722" width="9.140625" style="2"/>
    <col min="6723" max="6723" width="16.42578125" style="2" customWidth="1"/>
    <col min="6724" max="6724" width="22.42578125" style="2" customWidth="1"/>
    <col min="6725" max="6725" width="10.42578125" style="2" bestFit="1" customWidth="1"/>
    <col min="6726" max="6727" width="9.42578125" style="2" bestFit="1" customWidth="1"/>
    <col min="6728" max="6728" width="10.42578125" style="2" bestFit="1" customWidth="1"/>
    <col min="6729" max="6963" width="9.140625" style="2"/>
    <col min="6964" max="6964" width="6" style="2" customWidth="1"/>
    <col min="6965" max="6965" width="40.42578125" style="2" customWidth="1"/>
    <col min="6966" max="6966" width="12" style="2" customWidth="1"/>
    <col min="6967" max="6967" width="15" style="2" customWidth="1"/>
    <col min="6968" max="6968" width="13" style="2" customWidth="1"/>
    <col min="6969" max="6969" width="13.42578125" style="2" customWidth="1"/>
    <col min="6970" max="6970" width="1.42578125" style="2" customWidth="1"/>
    <col min="6971" max="6971" width="15.85546875" style="2" customWidth="1"/>
    <col min="6972" max="6972" width="13.85546875" style="2" customWidth="1"/>
    <col min="6973" max="6973" width="12.42578125" style="2" customWidth="1"/>
    <col min="6974" max="6974" width="16.140625" style="2" customWidth="1"/>
    <col min="6975" max="6975" width="9.140625" style="2"/>
    <col min="6976" max="6976" width="4.42578125" style="2" customWidth="1"/>
    <col min="6977" max="6977" width="10" style="2" customWidth="1"/>
    <col min="6978" max="6978" width="9.140625" style="2"/>
    <col min="6979" max="6979" width="16.42578125" style="2" customWidth="1"/>
    <col min="6980" max="6980" width="22.42578125" style="2" customWidth="1"/>
    <col min="6981" max="6981" width="10.42578125" style="2" bestFit="1" customWidth="1"/>
    <col min="6982" max="6983" width="9.42578125" style="2" bestFit="1" customWidth="1"/>
    <col min="6984" max="6984" width="10.42578125" style="2" bestFit="1" customWidth="1"/>
    <col min="6985" max="7219" width="9.140625" style="2"/>
    <col min="7220" max="7220" width="6" style="2" customWidth="1"/>
    <col min="7221" max="7221" width="40.42578125" style="2" customWidth="1"/>
    <col min="7222" max="7222" width="12" style="2" customWidth="1"/>
    <col min="7223" max="7223" width="15" style="2" customWidth="1"/>
    <col min="7224" max="7224" width="13" style="2" customWidth="1"/>
    <col min="7225" max="7225" width="13.42578125" style="2" customWidth="1"/>
    <col min="7226" max="7226" width="1.42578125" style="2" customWidth="1"/>
    <col min="7227" max="7227" width="15.85546875" style="2" customWidth="1"/>
    <col min="7228" max="7228" width="13.85546875" style="2" customWidth="1"/>
    <col min="7229" max="7229" width="12.42578125" style="2" customWidth="1"/>
    <col min="7230" max="7230" width="16.140625" style="2" customWidth="1"/>
    <col min="7231" max="7231" width="9.140625" style="2"/>
    <col min="7232" max="7232" width="4.42578125" style="2" customWidth="1"/>
    <col min="7233" max="7233" width="10" style="2" customWidth="1"/>
    <col min="7234" max="7234" width="9.140625" style="2"/>
    <col min="7235" max="7235" width="16.42578125" style="2" customWidth="1"/>
    <col min="7236" max="7236" width="22.42578125" style="2" customWidth="1"/>
    <col min="7237" max="7237" width="10.42578125" style="2" bestFit="1" customWidth="1"/>
    <col min="7238" max="7239" width="9.42578125" style="2" bestFit="1" customWidth="1"/>
    <col min="7240" max="7240" width="10.42578125" style="2" bestFit="1" customWidth="1"/>
    <col min="7241" max="7475" width="9.140625" style="2"/>
    <col min="7476" max="7476" width="6" style="2" customWidth="1"/>
    <col min="7477" max="7477" width="40.42578125" style="2" customWidth="1"/>
    <col min="7478" max="7478" width="12" style="2" customWidth="1"/>
    <col min="7479" max="7479" width="15" style="2" customWidth="1"/>
    <col min="7480" max="7480" width="13" style="2" customWidth="1"/>
    <col min="7481" max="7481" width="13.42578125" style="2" customWidth="1"/>
    <col min="7482" max="7482" width="1.42578125" style="2" customWidth="1"/>
    <col min="7483" max="7483" width="15.85546875" style="2" customWidth="1"/>
    <col min="7484" max="7484" width="13.85546875" style="2" customWidth="1"/>
    <col min="7485" max="7485" width="12.42578125" style="2" customWidth="1"/>
    <col min="7486" max="7486" width="16.140625" style="2" customWidth="1"/>
    <col min="7487" max="7487" width="9.140625" style="2"/>
    <col min="7488" max="7488" width="4.42578125" style="2" customWidth="1"/>
    <col min="7489" max="7489" width="10" style="2" customWidth="1"/>
    <col min="7490" max="7490" width="9.140625" style="2"/>
    <col min="7491" max="7491" width="16.42578125" style="2" customWidth="1"/>
    <col min="7492" max="7492" width="22.42578125" style="2" customWidth="1"/>
    <col min="7493" max="7493" width="10.42578125" style="2" bestFit="1" customWidth="1"/>
    <col min="7494" max="7495" width="9.42578125" style="2" bestFit="1" customWidth="1"/>
    <col min="7496" max="7496" width="10.42578125" style="2" bestFit="1" customWidth="1"/>
    <col min="7497" max="7731" width="9.140625" style="2"/>
    <col min="7732" max="7732" width="6" style="2" customWidth="1"/>
    <col min="7733" max="7733" width="40.42578125" style="2" customWidth="1"/>
    <col min="7734" max="7734" width="12" style="2" customWidth="1"/>
    <col min="7735" max="7735" width="15" style="2" customWidth="1"/>
    <col min="7736" max="7736" width="13" style="2" customWidth="1"/>
    <col min="7737" max="7737" width="13.42578125" style="2" customWidth="1"/>
    <col min="7738" max="7738" width="1.42578125" style="2" customWidth="1"/>
    <col min="7739" max="7739" width="15.85546875" style="2" customWidth="1"/>
    <col min="7740" max="7740" width="13.85546875" style="2" customWidth="1"/>
    <col min="7741" max="7741" width="12.42578125" style="2" customWidth="1"/>
    <col min="7742" max="7742" width="16.140625" style="2" customWidth="1"/>
    <col min="7743" max="7743" width="9.140625" style="2"/>
    <col min="7744" max="7744" width="4.42578125" style="2" customWidth="1"/>
    <col min="7745" max="7745" width="10" style="2" customWidth="1"/>
    <col min="7746" max="7746" width="9.140625" style="2"/>
    <col min="7747" max="7747" width="16.42578125" style="2" customWidth="1"/>
    <col min="7748" max="7748" width="22.42578125" style="2" customWidth="1"/>
    <col min="7749" max="7749" width="10.42578125" style="2" bestFit="1" customWidth="1"/>
    <col min="7750" max="7751" width="9.42578125" style="2" bestFit="1" customWidth="1"/>
    <col min="7752" max="7752" width="10.42578125" style="2" bestFit="1" customWidth="1"/>
    <col min="7753" max="7987" width="9.140625" style="2"/>
    <col min="7988" max="7988" width="6" style="2" customWidth="1"/>
    <col min="7989" max="7989" width="40.42578125" style="2" customWidth="1"/>
    <col min="7990" max="7990" width="12" style="2" customWidth="1"/>
    <col min="7991" max="7991" width="15" style="2" customWidth="1"/>
    <col min="7992" max="7992" width="13" style="2" customWidth="1"/>
    <col min="7993" max="7993" width="13.42578125" style="2" customWidth="1"/>
    <col min="7994" max="7994" width="1.42578125" style="2" customWidth="1"/>
    <col min="7995" max="7995" width="15.85546875" style="2" customWidth="1"/>
    <col min="7996" max="7996" width="13.85546875" style="2" customWidth="1"/>
    <col min="7997" max="7997" width="12.42578125" style="2" customWidth="1"/>
    <col min="7998" max="7998" width="16.140625" style="2" customWidth="1"/>
    <col min="7999" max="7999" width="9.140625" style="2"/>
    <col min="8000" max="8000" width="4.42578125" style="2" customWidth="1"/>
    <col min="8001" max="8001" width="10" style="2" customWidth="1"/>
    <col min="8002" max="8002" width="9.140625" style="2"/>
    <col min="8003" max="8003" width="16.42578125" style="2" customWidth="1"/>
    <col min="8004" max="8004" width="22.42578125" style="2" customWidth="1"/>
    <col min="8005" max="8005" width="10.42578125" style="2" bestFit="1" customWidth="1"/>
    <col min="8006" max="8007" width="9.42578125" style="2" bestFit="1" customWidth="1"/>
    <col min="8008" max="8008" width="10.42578125" style="2" bestFit="1" customWidth="1"/>
    <col min="8009" max="8243" width="9.140625" style="2"/>
    <col min="8244" max="8244" width="6" style="2" customWidth="1"/>
    <col min="8245" max="8245" width="40.42578125" style="2" customWidth="1"/>
    <col min="8246" max="8246" width="12" style="2" customWidth="1"/>
    <col min="8247" max="8247" width="15" style="2" customWidth="1"/>
    <col min="8248" max="8248" width="13" style="2" customWidth="1"/>
    <col min="8249" max="8249" width="13.42578125" style="2" customWidth="1"/>
    <col min="8250" max="8250" width="1.42578125" style="2" customWidth="1"/>
    <col min="8251" max="8251" width="15.85546875" style="2" customWidth="1"/>
    <col min="8252" max="8252" width="13.85546875" style="2" customWidth="1"/>
    <col min="8253" max="8253" width="12.42578125" style="2" customWidth="1"/>
    <col min="8254" max="8254" width="16.140625" style="2" customWidth="1"/>
    <col min="8255" max="8255" width="9.140625" style="2"/>
    <col min="8256" max="8256" width="4.42578125" style="2" customWidth="1"/>
    <col min="8257" max="8257" width="10" style="2" customWidth="1"/>
    <col min="8258" max="8258" width="9.140625" style="2"/>
    <col min="8259" max="8259" width="16.42578125" style="2" customWidth="1"/>
    <col min="8260" max="8260" width="22.42578125" style="2" customWidth="1"/>
    <col min="8261" max="8261" width="10.42578125" style="2" bestFit="1" customWidth="1"/>
    <col min="8262" max="8263" width="9.42578125" style="2" bestFit="1" customWidth="1"/>
    <col min="8264" max="8264" width="10.42578125" style="2" bestFit="1" customWidth="1"/>
    <col min="8265" max="8499" width="9.140625" style="2"/>
    <col min="8500" max="8500" width="6" style="2" customWidth="1"/>
    <col min="8501" max="8501" width="40.42578125" style="2" customWidth="1"/>
    <col min="8502" max="8502" width="12" style="2" customWidth="1"/>
    <col min="8503" max="8503" width="15" style="2" customWidth="1"/>
    <col min="8504" max="8504" width="13" style="2" customWidth="1"/>
    <col min="8505" max="8505" width="13.42578125" style="2" customWidth="1"/>
    <col min="8506" max="8506" width="1.42578125" style="2" customWidth="1"/>
    <col min="8507" max="8507" width="15.85546875" style="2" customWidth="1"/>
    <col min="8508" max="8508" width="13.85546875" style="2" customWidth="1"/>
    <col min="8509" max="8509" width="12.42578125" style="2" customWidth="1"/>
    <col min="8510" max="8510" width="16.140625" style="2" customWidth="1"/>
    <col min="8511" max="8511" width="9.140625" style="2"/>
    <col min="8512" max="8512" width="4.42578125" style="2" customWidth="1"/>
    <col min="8513" max="8513" width="10" style="2" customWidth="1"/>
    <col min="8514" max="8514" width="9.140625" style="2"/>
    <col min="8515" max="8515" width="16.42578125" style="2" customWidth="1"/>
    <col min="8516" max="8516" width="22.42578125" style="2" customWidth="1"/>
    <col min="8517" max="8517" width="10.42578125" style="2" bestFit="1" customWidth="1"/>
    <col min="8518" max="8519" width="9.42578125" style="2" bestFit="1" customWidth="1"/>
    <col min="8520" max="8520" width="10.42578125" style="2" bestFit="1" customWidth="1"/>
    <col min="8521" max="8755" width="9.140625" style="2"/>
    <col min="8756" max="8756" width="6" style="2" customWidth="1"/>
    <col min="8757" max="8757" width="40.42578125" style="2" customWidth="1"/>
    <col min="8758" max="8758" width="12" style="2" customWidth="1"/>
    <col min="8759" max="8759" width="15" style="2" customWidth="1"/>
    <col min="8760" max="8760" width="13" style="2" customWidth="1"/>
    <col min="8761" max="8761" width="13.42578125" style="2" customWidth="1"/>
    <col min="8762" max="8762" width="1.42578125" style="2" customWidth="1"/>
    <col min="8763" max="8763" width="15.85546875" style="2" customWidth="1"/>
    <col min="8764" max="8764" width="13.85546875" style="2" customWidth="1"/>
    <col min="8765" max="8765" width="12.42578125" style="2" customWidth="1"/>
    <col min="8766" max="8766" width="16.140625" style="2" customWidth="1"/>
    <col min="8767" max="8767" width="9.140625" style="2"/>
    <col min="8768" max="8768" width="4.42578125" style="2" customWidth="1"/>
    <col min="8769" max="8769" width="10" style="2" customWidth="1"/>
    <col min="8770" max="8770" width="9.140625" style="2"/>
    <col min="8771" max="8771" width="16.42578125" style="2" customWidth="1"/>
    <col min="8772" max="8772" width="22.42578125" style="2" customWidth="1"/>
    <col min="8773" max="8773" width="10.42578125" style="2" bestFit="1" customWidth="1"/>
    <col min="8774" max="8775" width="9.42578125" style="2" bestFit="1" customWidth="1"/>
    <col min="8776" max="8776" width="10.42578125" style="2" bestFit="1" customWidth="1"/>
    <col min="8777" max="9011" width="9.140625" style="2"/>
    <col min="9012" max="9012" width="6" style="2" customWidth="1"/>
    <col min="9013" max="9013" width="40.42578125" style="2" customWidth="1"/>
    <col min="9014" max="9014" width="12" style="2" customWidth="1"/>
    <col min="9015" max="9015" width="15" style="2" customWidth="1"/>
    <col min="9016" max="9016" width="13" style="2" customWidth="1"/>
    <col min="9017" max="9017" width="13.42578125" style="2" customWidth="1"/>
    <col min="9018" max="9018" width="1.42578125" style="2" customWidth="1"/>
    <col min="9019" max="9019" width="15.85546875" style="2" customWidth="1"/>
    <col min="9020" max="9020" width="13.85546875" style="2" customWidth="1"/>
    <col min="9021" max="9021" width="12.42578125" style="2" customWidth="1"/>
    <col min="9022" max="9022" width="16.140625" style="2" customWidth="1"/>
    <col min="9023" max="9023" width="9.140625" style="2"/>
    <col min="9024" max="9024" width="4.42578125" style="2" customWidth="1"/>
    <col min="9025" max="9025" width="10" style="2" customWidth="1"/>
    <col min="9026" max="9026" width="9.140625" style="2"/>
    <col min="9027" max="9027" width="16.42578125" style="2" customWidth="1"/>
    <col min="9028" max="9028" width="22.42578125" style="2" customWidth="1"/>
    <col min="9029" max="9029" width="10.42578125" style="2" bestFit="1" customWidth="1"/>
    <col min="9030" max="9031" width="9.42578125" style="2" bestFit="1" customWidth="1"/>
    <col min="9032" max="9032" width="10.42578125" style="2" bestFit="1" customWidth="1"/>
    <col min="9033" max="9267" width="9.140625" style="2"/>
    <col min="9268" max="9268" width="6" style="2" customWidth="1"/>
    <col min="9269" max="9269" width="40.42578125" style="2" customWidth="1"/>
    <col min="9270" max="9270" width="12" style="2" customWidth="1"/>
    <col min="9271" max="9271" width="15" style="2" customWidth="1"/>
    <col min="9272" max="9272" width="13" style="2" customWidth="1"/>
    <col min="9273" max="9273" width="13.42578125" style="2" customWidth="1"/>
    <col min="9274" max="9274" width="1.42578125" style="2" customWidth="1"/>
    <col min="9275" max="9275" width="15.85546875" style="2" customWidth="1"/>
    <col min="9276" max="9276" width="13.85546875" style="2" customWidth="1"/>
    <col min="9277" max="9277" width="12.42578125" style="2" customWidth="1"/>
    <col min="9278" max="9278" width="16.140625" style="2" customWidth="1"/>
    <col min="9279" max="9279" width="9.140625" style="2"/>
    <col min="9280" max="9280" width="4.42578125" style="2" customWidth="1"/>
    <col min="9281" max="9281" width="10" style="2" customWidth="1"/>
    <col min="9282" max="9282" width="9.140625" style="2"/>
    <col min="9283" max="9283" width="16.42578125" style="2" customWidth="1"/>
    <col min="9284" max="9284" width="22.42578125" style="2" customWidth="1"/>
    <col min="9285" max="9285" width="10.42578125" style="2" bestFit="1" customWidth="1"/>
    <col min="9286" max="9287" width="9.42578125" style="2" bestFit="1" customWidth="1"/>
    <col min="9288" max="9288" width="10.42578125" style="2" bestFit="1" customWidth="1"/>
    <col min="9289" max="9523" width="9.140625" style="2"/>
    <col min="9524" max="9524" width="6" style="2" customWidth="1"/>
    <col min="9525" max="9525" width="40.42578125" style="2" customWidth="1"/>
    <col min="9526" max="9526" width="12" style="2" customWidth="1"/>
    <col min="9527" max="9527" width="15" style="2" customWidth="1"/>
    <col min="9528" max="9528" width="13" style="2" customWidth="1"/>
    <col min="9529" max="9529" width="13.42578125" style="2" customWidth="1"/>
    <col min="9530" max="9530" width="1.42578125" style="2" customWidth="1"/>
    <col min="9531" max="9531" width="15.85546875" style="2" customWidth="1"/>
    <col min="9532" max="9532" width="13.85546875" style="2" customWidth="1"/>
    <col min="9533" max="9533" width="12.42578125" style="2" customWidth="1"/>
    <col min="9534" max="9534" width="16.140625" style="2" customWidth="1"/>
    <col min="9535" max="9535" width="9.140625" style="2"/>
    <col min="9536" max="9536" width="4.42578125" style="2" customWidth="1"/>
    <col min="9537" max="9537" width="10" style="2" customWidth="1"/>
    <col min="9538" max="9538" width="9.140625" style="2"/>
    <col min="9539" max="9539" width="16.42578125" style="2" customWidth="1"/>
    <col min="9540" max="9540" width="22.42578125" style="2" customWidth="1"/>
    <col min="9541" max="9541" width="10.42578125" style="2" bestFit="1" customWidth="1"/>
    <col min="9542" max="9543" width="9.42578125" style="2" bestFit="1" customWidth="1"/>
    <col min="9544" max="9544" width="10.42578125" style="2" bestFit="1" customWidth="1"/>
    <col min="9545" max="9779" width="9.140625" style="2"/>
    <col min="9780" max="9780" width="6" style="2" customWidth="1"/>
    <col min="9781" max="9781" width="40.42578125" style="2" customWidth="1"/>
    <col min="9782" max="9782" width="12" style="2" customWidth="1"/>
    <col min="9783" max="9783" width="15" style="2" customWidth="1"/>
    <col min="9784" max="9784" width="13" style="2" customWidth="1"/>
    <col min="9785" max="9785" width="13.42578125" style="2" customWidth="1"/>
    <col min="9786" max="9786" width="1.42578125" style="2" customWidth="1"/>
    <col min="9787" max="9787" width="15.85546875" style="2" customWidth="1"/>
    <col min="9788" max="9788" width="13.85546875" style="2" customWidth="1"/>
    <col min="9789" max="9789" width="12.42578125" style="2" customWidth="1"/>
    <col min="9790" max="9790" width="16.140625" style="2" customWidth="1"/>
    <col min="9791" max="9791" width="9.140625" style="2"/>
    <col min="9792" max="9792" width="4.42578125" style="2" customWidth="1"/>
    <col min="9793" max="9793" width="10" style="2" customWidth="1"/>
    <col min="9794" max="9794" width="9.140625" style="2"/>
    <col min="9795" max="9795" width="16.42578125" style="2" customWidth="1"/>
    <col min="9796" max="9796" width="22.42578125" style="2" customWidth="1"/>
    <col min="9797" max="9797" width="10.42578125" style="2" bestFit="1" customWidth="1"/>
    <col min="9798" max="9799" width="9.42578125" style="2" bestFit="1" customWidth="1"/>
    <col min="9800" max="9800" width="10.42578125" style="2" bestFit="1" customWidth="1"/>
    <col min="9801" max="10035" width="9.140625" style="2"/>
    <col min="10036" max="10036" width="6" style="2" customWidth="1"/>
    <col min="10037" max="10037" width="40.42578125" style="2" customWidth="1"/>
    <col min="10038" max="10038" width="12" style="2" customWidth="1"/>
    <col min="10039" max="10039" width="15" style="2" customWidth="1"/>
    <col min="10040" max="10040" width="13" style="2" customWidth="1"/>
    <col min="10041" max="10041" width="13.42578125" style="2" customWidth="1"/>
    <col min="10042" max="10042" width="1.42578125" style="2" customWidth="1"/>
    <col min="10043" max="10043" width="15.85546875" style="2" customWidth="1"/>
    <col min="10044" max="10044" width="13.85546875" style="2" customWidth="1"/>
    <col min="10045" max="10045" width="12.42578125" style="2" customWidth="1"/>
    <col min="10046" max="10046" width="16.140625" style="2" customWidth="1"/>
    <col min="10047" max="10047" width="9.140625" style="2"/>
    <col min="10048" max="10048" width="4.42578125" style="2" customWidth="1"/>
    <col min="10049" max="10049" width="10" style="2" customWidth="1"/>
    <col min="10050" max="10050" width="9.140625" style="2"/>
    <col min="10051" max="10051" width="16.42578125" style="2" customWidth="1"/>
    <col min="10052" max="10052" width="22.42578125" style="2" customWidth="1"/>
    <col min="10053" max="10053" width="10.42578125" style="2" bestFit="1" customWidth="1"/>
    <col min="10054" max="10055" width="9.42578125" style="2" bestFit="1" customWidth="1"/>
    <col min="10056" max="10056" width="10.42578125" style="2" bestFit="1" customWidth="1"/>
    <col min="10057" max="10291" width="9.140625" style="2"/>
    <col min="10292" max="10292" width="6" style="2" customWidth="1"/>
    <col min="10293" max="10293" width="40.42578125" style="2" customWidth="1"/>
    <col min="10294" max="10294" width="12" style="2" customWidth="1"/>
    <col min="10295" max="10295" width="15" style="2" customWidth="1"/>
    <col min="10296" max="10296" width="13" style="2" customWidth="1"/>
    <col min="10297" max="10297" width="13.42578125" style="2" customWidth="1"/>
    <col min="10298" max="10298" width="1.42578125" style="2" customWidth="1"/>
    <col min="10299" max="10299" width="15.85546875" style="2" customWidth="1"/>
    <col min="10300" max="10300" width="13.85546875" style="2" customWidth="1"/>
    <col min="10301" max="10301" width="12.42578125" style="2" customWidth="1"/>
    <col min="10302" max="10302" width="16.140625" style="2" customWidth="1"/>
    <col min="10303" max="10303" width="9.140625" style="2"/>
    <col min="10304" max="10304" width="4.42578125" style="2" customWidth="1"/>
    <col min="10305" max="10305" width="10" style="2" customWidth="1"/>
    <col min="10306" max="10306" width="9.140625" style="2"/>
    <col min="10307" max="10307" width="16.42578125" style="2" customWidth="1"/>
    <col min="10308" max="10308" width="22.42578125" style="2" customWidth="1"/>
    <col min="10309" max="10309" width="10.42578125" style="2" bestFit="1" customWidth="1"/>
    <col min="10310" max="10311" width="9.42578125" style="2" bestFit="1" customWidth="1"/>
    <col min="10312" max="10312" width="10.42578125" style="2" bestFit="1" customWidth="1"/>
    <col min="10313" max="10547" width="9.140625" style="2"/>
    <col min="10548" max="10548" width="6" style="2" customWidth="1"/>
    <col min="10549" max="10549" width="40.42578125" style="2" customWidth="1"/>
    <col min="10550" max="10550" width="12" style="2" customWidth="1"/>
    <col min="10551" max="10551" width="15" style="2" customWidth="1"/>
    <col min="10552" max="10552" width="13" style="2" customWidth="1"/>
    <col min="10553" max="10553" width="13.42578125" style="2" customWidth="1"/>
    <col min="10554" max="10554" width="1.42578125" style="2" customWidth="1"/>
    <col min="10555" max="10555" width="15.85546875" style="2" customWidth="1"/>
    <col min="10556" max="10556" width="13.85546875" style="2" customWidth="1"/>
    <col min="10557" max="10557" width="12.42578125" style="2" customWidth="1"/>
    <col min="10558" max="10558" width="16.140625" style="2" customWidth="1"/>
    <col min="10559" max="10559" width="9.140625" style="2"/>
    <col min="10560" max="10560" width="4.42578125" style="2" customWidth="1"/>
    <col min="10561" max="10561" width="10" style="2" customWidth="1"/>
    <col min="10562" max="10562" width="9.140625" style="2"/>
    <col min="10563" max="10563" width="16.42578125" style="2" customWidth="1"/>
    <col min="10564" max="10564" width="22.42578125" style="2" customWidth="1"/>
    <col min="10565" max="10565" width="10.42578125" style="2" bestFit="1" customWidth="1"/>
    <col min="10566" max="10567" width="9.42578125" style="2" bestFit="1" customWidth="1"/>
    <col min="10568" max="10568" width="10.42578125" style="2" bestFit="1" customWidth="1"/>
    <col min="10569" max="10803" width="9.140625" style="2"/>
    <col min="10804" max="10804" width="6" style="2" customWidth="1"/>
    <col min="10805" max="10805" width="40.42578125" style="2" customWidth="1"/>
    <col min="10806" max="10806" width="12" style="2" customWidth="1"/>
    <col min="10807" max="10807" width="15" style="2" customWidth="1"/>
    <col min="10808" max="10808" width="13" style="2" customWidth="1"/>
    <col min="10809" max="10809" width="13.42578125" style="2" customWidth="1"/>
    <col min="10810" max="10810" width="1.42578125" style="2" customWidth="1"/>
    <col min="10811" max="10811" width="15.85546875" style="2" customWidth="1"/>
    <col min="10812" max="10812" width="13.85546875" style="2" customWidth="1"/>
    <col min="10813" max="10813" width="12.42578125" style="2" customWidth="1"/>
    <col min="10814" max="10814" width="16.140625" style="2" customWidth="1"/>
    <col min="10815" max="10815" width="9.140625" style="2"/>
    <col min="10816" max="10816" width="4.42578125" style="2" customWidth="1"/>
    <col min="10817" max="10817" width="10" style="2" customWidth="1"/>
    <col min="10818" max="10818" width="9.140625" style="2"/>
    <col min="10819" max="10819" width="16.42578125" style="2" customWidth="1"/>
    <col min="10820" max="10820" width="22.42578125" style="2" customWidth="1"/>
    <col min="10821" max="10821" width="10.42578125" style="2" bestFit="1" customWidth="1"/>
    <col min="10822" max="10823" width="9.42578125" style="2" bestFit="1" customWidth="1"/>
    <col min="10824" max="10824" width="10.42578125" style="2" bestFit="1" customWidth="1"/>
    <col min="10825" max="11059" width="9.140625" style="2"/>
    <col min="11060" max="11060" width="6" style="2" customWidth="1"/>
    <col min="11061" max="11061" width="40.42578125" style="2" customWidth="1"/>
    <col min="11062" max="11062" width="12" style="2" customWidth="1"/>
    <col min="11063" max="11063" width="15" style="2" customWidth="1"/>
    <col min="11064" max="11064" width="13" style="2" customWidth="1"/>
    <col min="11065" max="11065" width="13.42578125" style="2" customWidth="1"/>
    <col min="11066" max="11066" width="1.42578125" style="2" customWidth="1"/>
    <col min="11067" max="11067" width="15.85546875" style="2" customWidth="1"/>
    <col min="11068" max="11068" width="13.85546875" style="2" customWidth="1"/>
    <col min="11069" max="11069" width="12.42578125" style="2" customWidth="1"/>
    <col min="11070" max="11070" width="16.140625" style="2" customWidth="1"/>
    <col min="11071" max="11071" width="9.140625" style="2"/>
    <col min="11072" max="11072" width="4.42578125" style="2" customWidth="1"/>
    <col min="11073" max="11073" width="10" style="2" customWidth="1"/>
    <col min="11074" max="11074" width="9.140625" style="2"/>
    <col min="11075" max="11075" width="16.42578125" style="2" customWidth="1"/>
    <col min="11076" max="11076" width="22.42578125" style="2" customWidth="1"/>
    <col min="11077" max="11077" width="10.42578125" style="2" bestFit="1" customWidth="1"/>
    <col min="11078" max="11079" width="9.42578125" style="2" bestFit="1" customWidth="1"/>
    <col min="11080" max="11080" width="10.42578125" style="2" bestFit="1" customWidth="1"/>
    <col min="11081" max="11315" width="9.140625" style="2"/>
    <col min="11316" max="11316" width="6" style="2" customWidth="1"/>
    <col min="11317" max="11317" width="40.42578125" style="2" customWidth="1"/>
    <col min="11318" max="11318" width="12" style="2" customWidth="1"/>
    <col min="11319" max="11319" width="15" style="2" customWidth="1"/>
    <col min="11320" max="11320" width="13" style="2" customWidth="1"/>
    <col min="11321" max="11321" width="13.42578125" style="2" customWidth="1"/>
    <col min="11322" max="11322" width="1.42578125" style="2" customWidth="1"/>
    <col min="11323" max="11323" width="15.85546875" style="2" customWidth="1"/>
    <col min="11324" max="11324" width="13.85546875" style="2" customWidth="1"/>
    <col min="11325" max="11325" width="12.42578125" style="2" customWidth="1"/>
    <col min="11326" max="11326" width="16.140625" style="2" customWidth="1"/>
    <col min="11327" max="11327" width="9.140625" style="2"/>
    <col min="11328" max="11328" width="4.42578125" style="2" customWidth="1"/>
    <col min="11329" max="11329" width="10" style="2" customWidth="1"/>
    <col min="11330" max="11330" width="9.140625" style="2"/>
    <col min="11331" max="11331" width="16.42578125" style="2" customWidth="1"/>
    <col min="11332" max="11332" width="22.42578125" style="2" customWidth="1"/>
    <col min="11333" max="11333" width="10.42578125" style="2" bestFit="1" customWidth="1"/>
    <col min="11334" max="11335" width="9.42578125" style="2" bestFit="1" customWidth="1"/>
    <col min="11336" max="11336" width="10.42578125" style="2" bestFit="1" customWidth="1"/>
    <col min="11337" max="11571" width="9.140625" style="2"/>
    <col min="11572" max="11572" width="6" style="2" customWidth="1"/>
    <col min="11573" max="11573" width="40.42578125" style="2" customWidth="1"/>
    <col min="11574" max="11574" width="12" style="2" customWidth="1"/>
    <col min="11575" max="11575" width="15" style="2" customWidth="1"/>
    <col min="11576" max="11576" width="13" style="2" customWidth="1"/>
    <col min="11577" max="11577" width="13.42578125" style="2" customWidth="1"/>
    <col min="11578" max="11578" width="1.42578125" style="2" customWidth="1"/>
    <col min="11579" max="11579" width="15.85546875" style="2" customWidth="1"/>
    <col min="11580" max="11580" width="13.85546875" style="2" customWidth="1"/>
    <col min="11581" max="11581" width="12.42578125" style="2" customWidth="1"/>
    <col min="11582" max="11582" width="16.140625" style="2" customWidth="1"/>
    <col min="11583" max="11583" width="9.140625" style="2"/>
    <col min="11584" max="11584" width="4.42578125" style="2" customWidth="1"/>
    <col min="11585" max="11585" width="10" style="2" customWidth="1"/>
    <col min="11586" max="11586" width="9.140625" style="2"/>
    <col min="11587" max="11587" width="16.42578125" style="2" customWidth="1"/>
    <col min="11588" max="11588" width="22.42578125" style="2" customWidth="1"/>
    <col min="11589" max="11589" width="10.42578125" style="2" bestFit="1" customWidth="1"/>
    <col min="11590" max="11591" width="9.42578125" style="2" bestFit="1" customWidth="1"/>
    <col min="11592" max="11592" width="10.42578125" style="2" bestFit="1" customWidth="1"/>
    <col min="11593" max="11827" width="9.140625" style="2"/>
    <col min="11828" max="11828" width="6" style="2" customWidth="1"/>
    <col min="11829" max="11829" width="40.42578125" style="2" customWidth="1"/>
    <col min="11830" max="11830" width="12" style="2" customWidth="1"/>
    <col min="11831" max="11831" width="15" style="2" customWidth="1"/>
    <col min="11832" max="11832" width="13" style="2" customWidth="1"/>
    <col min="11833" max="11833" width="13.42578125" style="2" customWidth="1"/>
    <col min="11834" max="11834" width="1.42578125" style="2" customWidth="1"/>
    <col min="11835" max="11835" width="15.85546875" style="2" customWidth="1"/>
    <col min="11836" max="11836" width="13.85546875" style="2" customWidth="1"/>
    <col min="11837" max="11837" width="12.42578125" style="2" customWidth="1"/>
    <col min="11838" max="11838" width="16.140625" style="2" customWidth="1"/>
    <col min="11839" max="11839" width="9.140625" style="2"/>
    <col min="11840" max="11840" width="4.42578125" style="2" customWidth="1"/>
    <col min="11841" max="11841" width="10" style="2" customWidth="1"/>
    <col min="11842" max="11842" width="9.140625" style="2"/>
    <col min="11843" max="11843" width="16.42578125" style="2" customWidth="1"/>
    <col min="11844" max="11844" width="22.42578125" style="2" customWidth="1"/>
    <col min="11845" max="11845" width="10.42578125" style="2" bestFit="1" customWidth="1"/>
    <col min="11846" max="11847" width="9.42578125" style="2" bestFit="1" customWidth="1"/>
    <col min="11848" max="11848" width="10.42578125" style="2" bestFit="1" customWidth="1"/>
    <col min="11849" max="12083" width="9.140625" style="2"/>
    <col min="12084" max="12084" width="6" style="2" customWidth="1"/>
    <col min="12085" max="12085" width="40.42578125" style="2" customWidth="1"/>
    <col min="12086" max="12086" width="12" style="2" customWidth="1"/>
    <col min="12087" max="12087" width="15" style="2" customWidth="1"/>
    <col min="12088" max="12088" width="13" style="2" customWidth="1"/>
    <col min="12089" max="12089" width="13.42578125" style="2" customWidth="1"/>
    <col min="12090" max="12090" width="1.42578125" style="2" customWidth="1"/>
    <col min="12091" max="12091" width="15.85546875" style="2" customWidth="1"/>
    <col min="12092" max="12092" width="13.85546875" style="2" customWidth="1"/>
    <col min="12093" max="12093" width="12.42578125" style="2" customWidth="1"/>
    <col min="12094" max="12094" width="16.140625" style="2" customWidth="1"/>
    <col min="12095" max="12095" width="9.140625" style="2"/>
    <col min="12096" max="12096" width="4.42578125" style="2" customWidth="1"/>
    <col min="12097" max="12097" width="10" style="2" customWidth="1"/>
    <col min="12098" max="12098" width="9.140625" style="2"/>
    <col min="12099" max="12099" width="16.42578125" style="2" customWidth="1"/>
    <col min="12100" max="12100" width="22.42578125" style="2" customWidth="1"/>
    <col min="12101" max="12101" width="10.42578125" style="2" bestFit="1" customWidth="1"/>
    <col min="12102" max="12103" width="9.42578125" style="2" bestFit="1" customWidth="1"/>
    <col min="12104" max="12104" width="10.42578125" style="2" bestFit="1" customWidth="1"/>
    <col min="12105" max="12339" width="9.140625" style="2"/>
    <col min="12340" max="12340" width="6" style="2" customWidth="1"/>
    <col min="12341" max="12341" width="40.42578125" style="2" customWidth="1"/>
    <col min="12342" max="12342" width="12" style="2" customWidth="1"/>
    <col min="12343" max="12343" width="15" style="2" customWidth="1"/>
    <col min="12344" max="12344" width="13" style="2" customWidth="1"/>
    <col min="12345" max="12345" width="13.42578125" style="2" customWidth="1"/>
    <col min="12346" max="12346" width="1.42578125" style="2" customWidth="1"/>
    <col min="12347" max="12347" width="15.85546875" style="2" customWidth="1"/>
    <col min="12348" max="12348" width="13.85546875" style="2" customWidth="1"/>
    <col min="12349" max="12349" width="12.42578125" style="2" customWidth="1"/>
    <col min="12350" max="12350" width="16.140625" style="2" customWidth="1"/>
    <col min="12351" max="12351" width="9.140625" style="2"/>
    <col min="12352" max="12352" width="4.42578125" style="2" customWidth="1"/>
    <col min="12353" max="12353" width="10" style="2" customWidth="1"/>
    <col min="12354" max="12354" width="9.140625" style="2"/>
    <col min="12355" max="12355" width="16.42578125" style="2" customWidth="1"/>
    <col min="12356" max="12356" width="22.42578125" style="2" customWidth="1"/>
    <col min="12357" max="12357" width="10.42578125" style="2" bestFit="1" customWidth="1"/>
    <col min="12358" max="12359" width="9.42578125" style="2" bestFit="1" customWidth="1"/>
    <col min="12360" max="12360" width="10.42578125" style="2" bestFit="1" customWidth="1"/>
    <col min="12361" max="12595" width="9.140625" style="2"/>
    <col min="12596" max="12596" width="6" style="2" customWidth="1"/>
    <col min="12597" max="12597" width="40.42578125" style="2" customWidth="1"/>
    <col min="12598" max="12598" width="12" style="2" customWidth="1"/>
    <col min="12599" max="12599" width="15" style="2" customWidth="1"/>
    <col min="12600" max="12600" width="13" style="2" customWidth="1"/>
    <col min="12601" max="12601" width="13.42578125" style="2" customWidth="1"/>
    <col min="12602" max="12602" width="1.42578125" style="2" customWidth="1"/>
    <col min="12603" max="12603" width="15.85546875" style="2" customWidth="1"/>
    <col min="12604" max="12604" width="13.85546875" style="2" customWidth="1"/>
    <col min="12605" max="12605" width="12.42578125" style="2" customWidth="1"/>
    <col min="12606" max="12606" width="16.140625" style="2" customWidth="1"/>
    <col min="12607" max="12607" width="9.140625" style="2"/>
    <col min="12608" max="12608" width="4.42578125" style="2" customWidth="1"/>
    <col min="12609" max="12609" width="10" style="2" customWidth="1"/>
    <col min="12610" max="12610" width="9.140625" style="2"/>
    <col min="12611" max="12611" width="16.42578125" style="2" customWidth="1"/>
    <col min="12612" max="12612" width="22.42578125" style="2" customWidth="1"/>
    <col min="12613" max="12613" width="10.42578125" style="2" bestFit="1" customWidth="1"/>
    <col min="12614" max="12615" width="9.42578125" style="2" bestFit="1" customWidth="1"/>
    <col min="12616" max="12616" width="10.42578125" style="2" bestFit="1" customWidth="1"/>
    <col min="12617" max="12851" width="9.140625" style="2"/>
    <col min="12852" max="12852" width="6" style="2" customWidth="1"/>
    <col min="12853" max="12853" width="40.42578125" style="2" customWidth="1"/>
    <col min="12854" max="12854" width="12" style="2" customWidth="1"/>
    <col min="12855" max="12855" width="15" style="2" customWidth="1"/>
    <col min="12856" max="12856" width="13" style="2" customWidth="1"/>
    <col min="12857" max="12857" width="13.42578125" style="2" customWidth="1"/>
    <col min="12858" max="12858" width="1.42578125" style="2" customWidth="1"/>
    <col min="12859" max="12859" width="15.85546875" style="2" customWidth="1"/>
    <col min="12860" max="12860" width="13.85546875" style="2" customWidth="1"/>
    <col min="12861" max="12861" width="12.42578125" style="2" customWidth="1"/>
    <col min="12862" max="12862" width="16.140625" style="2" customWidth="1"/>
    <col min="12863" max="12863" width="9.140625" style="2"/>
    <col min="12864" max="12864" width="4.42578125" style="2" customWidth="1"/>
    <col min="12865" max="12865" width="10" style="2" customWidth="1"/>
    <col min="12866" max="12866" width="9.140625" style="2"/>
    <col min="12867" max="12867" width="16.42578125" style="2" customWidth="1"/>
    <col min="12868" max="12868" width="22.42578125" style="2" customWidth="1"/>
    <col min="12869" max="12869" width="10.42578125" style="2" bestFit="1" customWidth="1"/>
    <col min="12870" max="12871" width="9.42578125" style="2" bestFit="1" customWidth="1"/>
    <col min="12872" max="12872" width="10.42578125" style="2" bestFit="1" customWidth="1"/>
    <col min="12873" max="13107" width="9.140625" style="2"/>
    <col min="13108" max="13108" width="6" style="2" customWidth="1"/>
    <col min="13109" max="13109" width="40.42578125" style="2" customWidth="1"/>
    <col min="13110" max="13110" width="12" style="2" customWidth="1"/>
    <col min="13111" max="13111" width="15" style="2" customWidth="1"/>
    <col min="13112" max="13112" width="13" style="2" customWidth="1"/>
    <col min="13113" max="13113" width="13.42578125" style="2" customWidth="1"/>
    <col min="13114" max="13114" width="1.42578125" style="2" customWidth="1"/>
    <col min="13115" max="13115" width="15.85546875" style="2" customWidth="1"/>
    <col min="13116" max="13116" width="13.85546875" style="2" customWidth="1"/>
    <col min="13117" max="13117" width="12.42578125" style="2" customWidth="1"/>
    <col min="13118" max="13118" width="16.140625" style="2" customWidth="1"/>
    <col min="13119" max="13119" width="9.140625" style="2"/>
    <col min="13120" max="13120" width="4.42578125" style="2" customWidth="1"/>
    <col min="13121" max="13121" width="10" style="2" customWidth="1"/>
    <col min="13122" max="13122" width="9.140625" style="2"/>
    <col min="13123" max="13123" width="16.42578125" style="2" customWidth="1"/>
    <col min="13124" max="13124" width="22.42578125" style="2" customWidth="1"/>
    <col min="13125" max="13125" width="10.42578125" style="2" bestFit="1" customWidth="1"/>
    <col min="13126" max="13127" width="9.42578125" style="2" bestFit="1" customWidth="1"/>
    <col min="13128" max="13128" width="10.42578125" style="2" bestFit="1" customWidth="1"/>
    <col min="13129" max="13363" width="9.140625" style="2"/>
    <col min="13364" max="13364" width="6" style="2" customWidth="1"/>
    <col min="13365" max="13365" width="40.42578125" style="2" customWidth="1"/>
    <col min="13366" max="13366" width="12" style="2" customWidth="1"/>
    <col min="13367" max="13367" width="15" style="2" customWidth="1"/>
    <col min="13368" max="13368" width="13" style="2" customWidth="1"/>
    <col min="13369" max="13369" width="13.42578125" style="2" customWidth="1"/>
    <col min="13370" max="13370" width="1.42578125" style="2" customWidth="1"/>
    <col min="13371" max="13371" width="15.85546875" style="2" customWidth="1"/>
    <col min="13372" max="13372" width="13.85546875" style="2" customWidth="1"/>
    <col min="13373" max="13373" width="12.42578125" style="2" customWidth="1"/>
    <col min="13374" max="13374" width="16.140625" style="2" customWidth="1"/>
    <col min="13375" max="13375" width="9.140625" style="2"/>
    <col min="13376" max="13376" width="4.42578125" style="2" customWidth="1"/>
    <col min="13377" max="13377" width="10" style="2" customWidth="1"/>
    <col min="13378" max="13378" width="9.140625" style="2"/>
    <col min="13379" max="13379" width="16.42578125" style="2" customWidth="1"/>
    <col min="13380" max="13380" width="22.42578125" style="2" customWidth="1"/>
    <col min="13381" max="13381" width="10.42578125" style="2" bestFit="1" customWidth="1"/>
    <col min="13382" max="13383" width="9.42578125" style="2" bestFit="1" customWidth="1"/>
    <col min="13384" max="13384" width="10.42578125" style="2" bestFit="1" customWidth="1"/>
    <col min="13385" max="13619" width="9.140625" style="2"/>
    <col min="13620" max="13620" width="6" style="2" customWidth="1"/>
    <col min="13621" max="13621" width="40.42578125" style="2" customWidth="1"/>
    <col min="13622" max="13622" width="12" style="2" customWidth="1"/>
    <col min="13623" max="13623" width="15" style="2" customWidth="1"/>
    <col min="13624" max="13624" width="13" style="2" customWidth="1"/>
    <col min="13625" max="13625" width="13.42578125" style="2" customWidth="1"/>
    <col min="13626" max="13626" width="1.42578125" style="2" customWidth="1"/>
    <col min="13627" max="13627" width="15.85546875" style="2" customWidth="1"/>
    <col min="13628" max="13628" width="13.85546875" style="2" customWidth="1"/>
    <col min="13629" max="13629" width="12.42578125" style="2" customWidth="1"/>
    <col min="13630" max="13630" width="16.140625" style="2" customWidth="1"/>
    <col min="13631" max="13631" width="9.140625" style="2"/>
    <col min="13632" max="13632" width="4.42578125" style="2" customWidth="1"/>
    <col min="13633" max="13633" width="10" style="2" customWidth="1"/>
    <col min="13634" max="13634" width="9.140625" style="2"/>
    <col min="13635" max="13635" width="16.42578125" style="2" customWidth="1"/>
    <col min="13636" max="13636" width="22.42578125" style="2" customWidth="1"/>
    <col min="13637" max="13637" width="10.42578125" style="2" bestFit="1" customWidth="1"/>
    <col min="13638" max="13639" width="9.42578125" style="2" bestFit="1" customWidth="1"/>
    <col min="13640" max="13640" width="10.42578125" style="2" bestFit="1" customWidth="1"/>
    <col min="13641" max="13875" width="9.140625" style="2"/>
    <col min="13876" max="13876" width="6" style="2" customWidth="1"/>
    <col min="13877" max="13877" width="40.42578125" style="2" customWidth="1"/>
    <col min="13878" max="13878" width="12" style="2" customWidth="1"/>
    <col min="13879" max="13879" width="15" style="2" customWidth="1"/>
    <col min="13880" max="13880" width="13" style="2" customWidth="1"/>
    <col min="13881" max="13881" width="13.42578125" style="2" customWidth="1"/>
    <col min="13882" max="13882" width="1.42578125" style="2" customWidth="1"/>
    <col min="13883" max="13883" width="15.85546875" style="2" customWidth="1"/>
    <col min="13884" max="13884" width="13.85546875" style="2" customWidth="1"/>
    <col min="13885" max="13885" width="12.42578125" style="2" customWidth="1"/>
    <col min="13886" max="13886" width="16.140625" style="2" customWidth="1"/>
    <col min="13887" max="13887" width="9.140625" style="2"/>
    <col min="13888" max="13888" width="4.42578125" style="2" customWidth="1"/>
    <col min="13889" max="13889" width="10" style="2" customWidth="1"/>
    <col min="13890" max="13890" width="9.140625" style="2"/>
    <col min="13891" max="13891" width="16.42578125" style="2" customWidth="1"/>
    <col min="13892" max="13892" width="22.42578125" style="2" customWidth="1"/>
    <col min="13893" max="13893" width="10.42578125" style="2" bestFit="1" customWidth="1"/>
    <col min="13894" max="13895" width="9.42578125" style="2" bestFit="1" customWidth="1"/>
    <col min="13896" max="13896" width="10.42578125" style="2" bestFit="1" customWidth="1"/>
    <col min="13897" max="14131" width="9.140625" style="2"/>
    <col min="14132" max="14132" width="6" style="2" customWidth="1"/>
    <col min="14133" max="14133" width="40.42578125" style="2" customWidth="1"/>
    <col min="14134" max="14134" width="12" style="2" customWidth="1"/>
    <col min="14135" max="14135" width="15" style="2" customWidth="1"/>
    <col min="14136" max="14136" width="13" style="2" customWidth="1"/>
    <col min="14137" max="14137" width="13.42578125" style="2" customWidth="1"/>
    <col min="14138" max="14138" width="1.42578125" style="2" customWidth="1"/>
    <col min="14139" max="14139" width="15.85546875" style="2" customWidth="1"/>
    <col min="14140" max="14140" width="13.85546875" style="2" customWidth="1"/>
    <col min="14141" max="14141" width="12.42578125" style="2" customWidth="1"/>
    <col min="14142" max="14142" width="16.140625" style="2" customWidth="1"/>
    <col min="14143" max="14143" width="9.140625" style="2"/>
    <col min="14144" max="14144" width="4.42578125" style="2" customWidth="1"/>
    <col min="14145" max="14145" width="10" style="2" customWidth="1"/>
    <col min="14146" max="14146" width="9.140625" style="2"/>
    <col min="14147" max="14147" width="16.42578125" style="2" customWidth="1"/>
    <col min="14148" max="14148" width="22.42578125" style="2" customWidth="1"/>
    <col min="14149" max="14149" width="10.42578125" style="2" bestFit="1" customWidth="1"/>
    <col min="14150" max="14151" width="9.42578125" style="2" bestFit="1" customWidth="1"/>
    <col min="14152" max="14152" width="10.42578125" style="2" bestFit="1" customWidth="1"/>
    <col min="14153" max="14387" width="9.140625" style="2"/>
    <col min="14388" max="14388" width="6" style="2" customWidth="1"/>
    <col min="14389" max="14389" width="40.42578125" style="2" customWidth="1"/>
    <col min="14390" max="14390" width="12" style="2" customWidth="1"/>
    <col min="14391" max="14391" width="15" style="2" customWidth="1"/>
    <col min="14392" max="14392" width="13" style="2" customWidth="1"/>
    <col min="14393" max="14393" width="13.42578125" style="2" customWidth="1"/>
    <col min="14394" max="14394" width="1.42578125" style="2" customWidth="1"/>
    <col min="14395" max="14395" width="15.85546875" style="2" customWidth="1"/>
    <col min="14396" max="14396" width="13.85546875" style="2" customWidth="1"/>
    <col min="14397" max="14397" width="12.42578125" style="2" customWidth="1"/>
    <col min="14398" max="14398" width="16.140625" style="2" customWidth="1"/>
    <col min="14399" max="14399" width="9.140625" style="2"/>
    <col min="14400" max="14400" width="4.42578125" style="2" customWidth="1"/>
    <col min="14401" max="14401" width="10" style="2" customWidth="1"/>
    <col min="14402" max="14402" width="9.140625" style="2"/>
    <col min="14403" max="14403" width="16.42578125" style="2" customWidth="1"/>
    <col min="14404" max="14404" width="22.42578125" style="2" customWidth="1"/>
    <col min="14405" max="14405" width="10.42578125" style="2" bestFit="1" customWidth="1"/>
    <col min="14406" max="14407" width="9.42578125" style="2" bestFit="1" customWidth="1"/>
    <col min="14408" max="14408" width="10.42578125" style="2" bestFit="1" customWidth="1"/>
    <col min="14409" max="14643" width="9.140625" style="2"/>
    <col min="14644" max="14644" width="6" style="2" customWidth="1"/>
    <col min="14645" max="14645" width="40.42578125" style="2" customWidth="1"/>
    <col min="14646" max="14646" width="12" style="2" customWidth="1"/>
    <col min="14647" max="14647" width="15" style="2" customWidth="1"/>
    <col min="14648" max="14648" width="13" style="2" customWidth="1"/>
    <col min="14649" max="14649" width="13.42578125" style="2" customWidth="1"/>
    <col min="14650" max="14650" width="1.42578125" style="2" customWidth="1"/>
    <col min="14651" max="14651" width="15.85546875" style="2" customWidth="1"/>
    <col min="14652" max="14652" width="13.85546875" style="2" customWidth="1"/>
    <col min="14653" max="14653" width="12.42578125" style="2" customWidth="1"/>
    <col min="14654" max="14654" width="16.140625" style="2" customWidth="1"/>
    <col min="14655" max="14655" width="9.140625" style="2"/>
    <col min="14656" max="14656" width="4.42578125" style="2" customWidth="1"/>
    <col min="14657" max="14657" width="10" style="2" customWidth="1"/>
    <col min="14658" max="14658" width="9.140625" style="2"/>
    <col min="14659" max="14659" width="16.42578125" style="2" customWidth="1"/>
    <col min="14660" max="14660" width="22.42578125" style="2" customWidth="1"/>
    <col min="14661" max="14661" width="10.42578125" style="2" bestFit="1" customWidth="1"/>
    <col min="14662" max="14663" width="9.42578125" style="2" bestFit="1" customWidth="1"/>
    <col min="14664" max="14664" width="10.42578125" style="2" bestFit="1" customWidth="1"/>
    <col min="14665" max="14899" width="9.140625" style="2"/>
    <col min="14900" max="14900" width="6" style="2" customWidth="1"/>
    <col min="14901" max="14901" width="40.42578125" style="2" customWidth="1"/>
    <col min="14902" max="14902" width="12" style="2" customWidth="1"/>
    <col min="14903" max="14903" width="15" style="2" customWidth="1"/>
    <col min="14904" max="14904" width="13" style="2" customWidth="1"/>
    <col min="14905" max="14905" width="13.42578125" style="2" customWidth="1"/>
    <col min="14906" max="14906" width="1.42578125" style="2" customWidth="1"/>
    <col min="14907" max="14907" width="15.85546875" style="2" customWidth="1"/>
    <col min="14908" max="14908" width="13.85546875" style="2" customWidth="1"/>
    <col min="14909" max="14909" width="12.42578125" style="2" customWidth="1"/>
    <col min="14910" max="14910" width="16.140625" style="2" customWidth="1"/>
    <col min="14911" max="14911" width="9.140625" style="2"/>
    <col min="14912" max="14912" width="4.42578125" style="2" customWidth="1"/>
    <col min="14913" max="14913" width="10" style="2" customWidth="1"/>
    <col min="14914" max="14914" width="9.140625" style="2"/>
    <col min="14915" max="14915" width="16.42578125" style="2" customWidth="1"/>
    <col min="14916" max="14916" width="22.42578125" style="2" customWidth="1"/>
    <col min="14917" max="14917" width="10.42578125" style="2" bestFit="1" customWidth="1"/>
    <col min="14918" max="14919" width="9.42578125" style="2" bestFit="1" customWidth="1"/>
    <col min="14920" max="14920" width="10.42578125" style="2" bestFit="1" customWidth="1"/>
    <col min="14921" max="15155" width="9.140625" style="2"/>
    <col min="15156" max="15156" width="6" style="2" customWidth="1"/>
    <col min="15157" max="15157" width="40.42578125" style="2" customWidth="1"/>
    <col min="15158" max="15158" width="12" style="2" customWidth="1"/>
    <col min="15159" max="15159" width="15" style="2" customWidth="1"/>
    <col min="15160" max="15160" width="13" style="2" customWidth="1"/>
    <col min="15161" max="15161" width="13.42578125" style="2" customWidth="1"/>
    <col min="15162" max="15162" width="1.42578125" style="2" customWidth="1"/>
    <col min="15163" max="15163" width="15.85546875" style="2" customWidth="1"/>
    <col min="15164" max="15164" width="13.85546875" style="2" customWidth="1"/>
    <col min="15165" max="15165" width="12.42578125" style="2" customWidth="1"/>
    <col min="15166" max="15166" width="16.140625" style="2" customWidth="1"/>
    <col min="15167" max="15167" width="9.140625" style="2"/>
    <col min="15168" max="15168" width="4.42578125" style="2" customWidth="1"/>
    <col min="15169" max="15169" width="10" style="2" customWidth="1"/>
    <col min="15170" max="15170" width="9.140625" style="2"/>
    <col min="15171" max="15171" width="16.42578125" style="2" customWidth="1"/>
    <col min="15172" max="15172" width="22.42578125" style="2" customWidth="1"/>
    <col min="15173" max="15173" width="10.42578125" style="2" bestFit="1" customWidth="1"/>
    <col min="15174" max="15175" width="9.42578125" style="2" bestFit="1" customWidth="1"/>
    <col min="15176" max="15176" width="10.42578125" style="2" bestFit="1" customWidth="1"/>
    <col min="15177" max="15411" width="9.140625" style="2"/>
    <col min="15412" max="15412" width="6" style="2" customWidth="1"/>
    <col min="15413" max="15413" width="40.42578125" style="2" customWidth="1"/>
    <col min="15414" max="15414" width="12" style="2" customWidth="1"/>
    <col min="15415" max="15415" width="15" style="2" customWidth="1"/>
    <col min="15416" max="15416" width="13" style="2" customWidth="1"/>
    <col min="15417" max="15417" width="13.42578125" style="2" customWidth="1"/>
    <col min="15418" max="15418" width="1.42578125" style="2" customWidth="1"/>
    <col min="15419" max="15419" width="15.85546875" style="2" customWidth="1"/>
    <col min="15420" max="15420" width="13.85546875" style="2" customWidth="1"/>
    <col min="15421" max="15421" width="12.42578125" style="2" customWidth="1"/>
    <col min="15422" max="15422" width="16.140625" style="2" customWidth="1"/>
    <col min="15423" max="15423" width="9.140625" style="2"/>
    <col min="15424" max="15424" width="4.42578125" style="2" customWidth="1"/>
    <col min="15425" max="15425" width="10" style="2" customWidth="1"/>
    <col min="15426" max="15426" width="9.140625" style="2"/>
    <col min="15427" max="15427" width="16.42578125" style="2" customWidth="1"/>
    <col min="15428" max="15428" width="22.42578125" style="2" customWidth="1"/>
    <col min="15429" max="15429" width="10.42578125" style="2" bestFit="1" customWidth="1"/>
    <col min="15430" max="15431" width="9.42578125" style="2" bestFit="1" customWidth="1"/>
    <col min="15432" max="15432" width="10.42578125" style="2" bestFit="1" customWidth="1"/>
    <col min="15433" max="15667" width="9.140625" style="2"/>
    <col min="15668" max="15668" width="6" style="2" customWidth="1"/>
    <col min="15669" max="15669" width="40.42578125" style="2" customWidth="1"/>
    <col min="15670" max="15670" width="12" style="2" customWidth="1"/>
    <col min="15671" max="15671" width="15" style="2" customWidth="1"/>
    <col min="15672" max="15672" width="13" style="2" customWidth="1"/>
    <col min="15673" max="15673" width="13.42578125" style="2" customWidth="1"/>
    <col min="15674" max="15674" width="1.42578125" style="2" customWidth="1"/>
    <col min="15675" max="15675" width="15.85546875" style="2" customWidth="1"/>
    <col min="15676" max="15676" width="13.85546875" style="2" customWidth="1"/>
    <col min="15677" max="15677" width="12.42578125" style="2" customWidth="1"/>
    <col min="15678" max="15678" width="16.140625" style="2" customWidth="1"/>
    <col min="15679" max="15679" width="9.140625" style="2"/>
    <col min="15680" max="15680" width="4.42578125" style="2" customWidth="1"/>
    <col min="15681" max="15681" width="10" style="2" customWidth="1"/>
    <col min="15682" max="15682" width="9.140625" style="2"/>
    <col min="15683" max="15683" width="16.42578125" style="2" customWidth="1"/>
    <col min="15684" max="15684" width="22.42578125" style="2" customWidth="1"/>
    <col min="15685" max="15685" width="10.42578125" style="2" bestFit="1" customWidth="1"/>
    <col min="15686" max="15687" width="9.42578125" style="2" bestFit="1" customWidth="1"/>
    <col min="15688" max="15688" width="10.42578125" style="2" bestFit="1" customWidth="1"/>
    <col min="15689" max="15923" width="9.140625" style="2"/>
    <col min="15924" max="15924" width="6" style="2" customWidth="1"/>
    <col min="15925" max="15925" width="40.42578125" style="2" customWidth="1"/>
    <col min="15926" max="15926" width="12" style="2" customWidth="1"/>
    <col min="15927" max="15927" width="15" style="2" customWidth="1"/>
    <col min="15928" max="15928" width="13" style="2" customWidth="1"/>
    <col min="15929" max="15929" width="13.42578125" style="2" customWidth="1"/>
    <col min="15930" max="15930" width="1.42578125" style="2" customWidth="1"/>
    <col min="15931" max="15931" width="15.85546875" style="2" customWidth="1"/>
    <col min="15932" max="15932" width="13.85546875" style="2" customWidth="1"/>
    <col min="15933" max="15933" width="12.42578125" style="2" customWidth="1"/>
    <col min="15934" max="15934" width="16.140625" style="2" customWidth="1"/>
    <col min="15935" max="15935" width="9.140625" style="2"/>
    <col min="15936" max="15936" width="4.42578125" style="2" customWidth="1"/>
    <col min="15937" max="15937" width="10" style="2" customWidth="1"/>
    <col min="15938" max="15938" width="9.140625" style="2"/>
    <col min="15939" max="15939" width="16.42578125" style="2" customWidth="1"/>
    <col min="15940" max="15940" width="22.42578125" style="2" customWidth="1"/>
    <col min="15941" max="15941" width="10.42578125" style="2" bestFit="1" customWidth="1"/>
    <col min="15942" max="15943" width="9.42578125" style="2" bestFit="1" customWidth="1"/>
    <col min="15944" max="15944" width="10.42578125" style="2" bestFit="1" customWidth="1"/>
    <col min="15945" max="16179" width="9.140625" style="2"/>
    <col min="16180" max="16180" width="6" style="2" customWidth="1"/>
    <col min="16181" max="16181" width="40.42578125" style="2" customWidth="1"/>
    <col min="16182" max="16182" width="12" style="2" customWidth="1"/>
    <col min="16183" max="16183" width="15" style="2" customWidth="1"/>
    <col min="16184" max="16184" width="13" style="2" customWidth="1"/>
    <col min="16185" max="16185" width="13.42578125" style="2" customWidth="1"/>
    <col min="16186" max="16186" width="1.42578125" style="2" customWidth="1"/>
    <col min="16187" max="16187" width="15.85546875" style="2" customWidth="1"/>
    <col min="16188" max="16188" width="13.85546875" style="2" customWidth="1"/>
    <col min="16189" max="16189" width="12.42578125" style="2" customWidth="1"/>
    <col min="16190" max="16190" width="16.140625" style="2" customWidth="1"/>
    <col min="16191" max="16191" width="9.140625" style="2"/>
    <col min="16192" max="16192" width="4.42578125" style="2" customWidth="1"/>
    <col min="16193" max="16193" width="10" style="2" customWidth="1"/>
    <col min="16194" max="16194" width="9.140625" style="2"/>
    <col min="16195" max="16195" width="16.42578125" style="2" customWidth="1"/>
    <col min="16196" max="16196" width="22.42578125" style="2" customWidth="1"/>
    <col min="16197" max="16197" width="10.42578125" style="2" bestFit="1" customWidth="1"/>
    <col min="16198" max="16199" width="9.42578125" style="2" bestFit="1" customWidth="1"/>
    <col min="16200" max="16200" width="10.42578125" style="2" bestFit="1" customWidth="1"/>
    <col min="16201" max="16384" width="9.140625" style="2"/>
  </cols>
  <sheetData>
    <row r="1" spans="1:113" ht="33" customHeight="1" x14ac:dyDescent="0.2">
      <c r="A1" s="1" t="s">
        <v>0</v>
      </c>
      <c r="J1" s="4"/>
      <c r="K1" s="4"/>
      <c r="AB1" s="6"/>
      <c r="AC1" s="6"/>
      <c r="AD1" s="7"/>
      <c r="AE1" s="7" t="s">
        <v>1</v>
      </c>
      <c r="AF1" s="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T1" s="10"/>
      <c r="AU1" s="10"/>
      <c r="BA1" s="11"/>
      <c r="BB1" s="11"/>
      <c r="BC1" s="11"/>
      <c r="BD1" s="11"/>
      <c r="BE1" s="11"/>
      <c r="BF1" s="11"/>
      <c r="BG1" s="11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CC1" s="6"/>
      <c r="CD1" s="6"/>
      <c r="CE1" s="6"/>
      <c r="CF1" s="6"/>
      <c r="CG1" s="12" t="s">
        <v>2</v>
      </c>
      <c r="CH1" s="6"/>
      <c r="CI1" s="6"/>
      <c r="CJ1" s="6"/>
      <c r="CK1" s="12" t="s">
        <v>2</v>
      </c>
      <c r="CL1" s="12" t="s">
        <v>2</v>
      </c>
      <c r="CN1" s="6"/>
      <c r="CO1" s="6"/>
      <c r="CP1" s="6"/>
      <c r="CQ1" s="6"/>
      <c r="CR1" s="6"/>
      <c r="CS1" s="12" t="s">
        <v>2</v>
      </c>
    </row>
    <row r="2" spans="1:113" ht="14.1" hidden="1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BA2" s="11"/>
      <c r="BB2" s="11"/>
      <c r="BC2" s="11"/>
      <c r="BD2" s="11"/>
      <c r="BE2" s="11"/>
      <c r="BF2" s="11"/>
      <c r="BG2" s="11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S2" s="15"/>
    </row>
    <row r="3" spans="1:113" s="17" customFormat="1" ht="14.1" hidden="1" customHeight="1" x14ac:dyDescent="0.2">
      <c r="A3" s="16"/>
      <c r="D3" s="18"/>
      <c r="E3" s="18"/>
      <c r="F3" s="18"/>
      <c r="G3" s="18"/>
      <c r="H3" s="18"/>
      <c r="I3" s="14"/>
      <c r="J3" s="14"/>
      <c r="K3" s="14"/>
      <c r="L3" s="14"/>
      <c r="M3" s="1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9"/>
      <c r="AT3" s="9"/>
      <c r="AU3" s="9"/>
      <c r="AV3" s="9"/>
      <c r="AW3" s="9"/>
      <c r="AX3" s="9"/>
      <c r="AY3" s="9"/>
      <c r="AZ3" s="9"/>
      <c r="BA3" s="11"/>
      <c r="BB3" s="11"/>
      <c r="BC3" s="11"/>
      <c r="BD3" s="11"/>
      <c r="BE3" s="11"/>
      <c r="BF3" s="11"/>
      <c r="BG3" s="11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O3" s="18"/>
      <c r="CS3" s="15"/>
    </row>
    <row r="4" spans="1:113" s="17" customFormat="1" ht="14.1" hidden="1" customHeight="1" x14ac:dyDescent="0.2">
      <c r="D4" s="18"/>
      <c r="E4" s="18"/>
      <c r="F4" s="18"/>
      <c r="G4" s="18"/>
      <c r="H4" s="18"/>
      <c r="I4" s="19"/>
      <c r="J4" s="18"/>
      <c r="K4" s="18"/>
      <c r="L4" s="18"/>
      <c r="M4" s="18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9"/>
      <c r="AT4" s="9"/>
      <c r="AU4" s="9"/>
      <c r="AV4" s="9"/>
      <c r="AW4" s="9"/>
      <c r="AX4" s="9"/>
      <c r="AY4" s="9"/>
      <c r="AZ4" s="9"/>
      <c r="BA4" s="11"/>
      <c r="BB4" s="11"/>
      <c r="BC4" s="11"/>
      <c r="BD4" s="11"/>
      <c r="BE4" s="11"/>
      <c r="BF4" s="11"/>
      <c r="BG4" s="11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O4" s="18"/>
      <c r="CS4" s="15"/>
    </row>
    <row r="5" spans="1:113" s="22" customFormat="1" ht="14.1" hidden="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9"/>
      <c r="AT5" s="9"/>
      <c r="AU5" s="9"/>
      <c r="AV5" s="9"/>
      <c r="AW5" s="9"/>
      <c r="AX5" s="9"/>
      <c r="AY5" s="9"/>
      <c r="AZ5" s="9"/>
      <c r="BA5" s="11"/>
      <c r="BB5" s="11"/>
      <c r="BC5" s="11"/>
      <c r="BD5" s="11"/>
      <c r="BE5" s="11"/>
      <c r="BF5" s="11"/>
      <c r="BG5" s="11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O5" s="23"/>
      <c r="CS5" s="15"/>
    </row>
    <row r="6" spans="1:113" s="25" customFormat="1" ht="14.1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9"/>
      <c r="AT6" s="9"/>
      <c r="AU6" s="9"/>
      <c r="AV6" s="9"/>
      <c r="AW6" s="9"/>
      <c r="AX6" s="9"/>
      <c r="AY6" s="9"/>
      <c r="AZ6" s="9"/>
      <c r="BA6" s="11"/>
      <c r="BB6" s="11"/>
      <c r="BC6" s="11"/>
      <c r="BD6" s="11"/>
      <c r="BE6" s="11"/>
      <c r="BF6" s="11"/>
      <c r="BG6" s="11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S6" s="15"/>
    </row>
    <row r="7" spans="1:113" s="46" customFormat="1" ht="23.25" x14ac:dyDescent="0.25">
      <c r="A7" s="26"/>
      <c r="B7" s="26"/>
      <c r="C7" s="27"/>
      <c r="D7" s="28" t="s">
        <v>3</v>
      </c>
      <c r="E7" s="29"/>
      <c r="F7" s="29"/>
      <c r="G7" s="30"/>
      <c r="H7" s="31"/>
      <c r="I7" s="32"/>
      <c r="J7" s="33" t="s">
        <v>4</v>
      </c>
      <c r="K7" s="33"/>
      <c r="L7" s="34"/>
      <c r="M7" s="35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7" t="s">
        <v>5</v>
      </c>
      <c r="AC7" s="38"/>
      <c r="AD7" s="38"/>
      <c r="AE7" s="38"/>
      <c r="AF7" s="38"/>
      <c r="AG7" s="38"/>
      <c r="AH7" s="38"/>
      <c r="AI7" s="39"/>
      <c r="AJ7" s="39"/>
      <c r="AK7" s="39"/>
      <c r="AL7" s="39"/>
      <c r="AM7" s="39"/>
      <c r="AN7" s="39"/>
      <c r="AO7" s="39"/>
      <c r="AP7" s="39"/>
      <c r="AQ7" s="39"/>
      <c r="AR7" s="40"/>
      <c r="AS7" s="41"/>
      <c r="AT7" s="42" t="s">
        <v>6</v>
      </c>
      <c r="AU7" s="38"/>
      <c r="AV7" s="38"/>
      <c r="AW7" s="38"/>
      <c r="AX7" s="38"/>
      <c r="AY7" s="38"/>
      <c r="AZ7" s="40" t="s">
        <v>7</v>
      </c>
      <c r="BA7" s="11"/>
      <c r="BB7" s="43" t="s">
        <v>8</v>
      </c>
      <c r="BC7" s="44"/>
      <c r="BD7" s="44"/>
      <c r="BE7" s="44"/>
      <c r="BF7" s="45"/>
      <c r="BG7" s="11"/>
      <c r="CB7" s="47" t="s">
        <v>9</v>
      </c>
      <c r="CC7" s="48"/>
      <c r="CD7" s="48"/>
      <c r="CE7" s="48"/>
      <c r="CF7" s="49"/>
      <c r="CG7" s="49"/>
      <c r="CH7" s="49"/>
      <c r="CI7" s="49"/>
      <c r="CJ7" s="49"/>
      <c r="CK7" s="49"/>
      <c r="CL7" s="50"/>
      <c r="CN7" s="47" t="s">
        <v>10</v>
      </c>
      <c r="CO7" s="51"/>
      <c r="CP7" s="48"/>
      <c r="CQ7" s="48"/>
      <c r="CR7" s="48"/>
      <c r="CS7" s="50"/>
    </row>
    <row r="8" spans="1:113" s="67" customFormat="1" ht="51.75" customHeight="1" x14ac:dyDescent="0.2">
      <c r="A8" s="52" t="s">
        <v>11</v>
      </c>
      <c r="B8" s="53" t="s">
        <v>12</v>
      </c>
      <c r="C8" s="54" t="s">
        <v>13</v>
      </c>
      <c r="D8" s="55" t="s">
        <v>14</v>
      </c>
      <c r="E8" s="55" t="s">
        <v>15</v>
      </c>
      <c r="F8" s="56" t="s">
        <v>16</v>
      </c>
      <c r="G8" s="57" t="s">
        <v>17</v>
      </c>
      <c r="H8" s="58"/>
      <c r="I8" s="54" t="s">
        <v>18</v>
      </c>
      <c r="J8" s="56" t="s">
        <v>19</v>
      </c>
      <c r="K8" s="56" t="s">
        <v>136</v>
      </c>
      <c r="L8" s="56" t="s">
        <v>20</v>
      </c>
      <c r="M8" s="59" t="s">
        <v>21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1" t="s">
        <v>22</v>
      </c>
      <c r="AC8" s="62" t="s">
        <v>23</v>
      </c>
      <c r="AD8" s="62" t="s">
        <v>24</v>
      </c>
      <c r="AE8" s="62" t="s">
        <v>25</v>
      </c>
      <c r="AF8" s="63" t="s">
        <v>26</v>
      </c>
      <c r="AG8" s="62" t="s">
        <v>27</v>
      </c>
      <c r="AH8" s="62" t="s">
        <v>28</v>
      </c>
      <c r="AI8" s="62" t="s">
        <v>29</v>
      </c>
      <c r="AJ8" s="62" t="s">
        <v>30</v>
      </c>
      <c r="AK8" s="62" t="s">
        <v>31</v>
      </c>
      <c r="AL8" s="62" t="s">
        <v>32</v>
      </c>
      <c r="AM8" s="62" t="s">
        <v>33</v>
      </c>
      <c r="AN8" s="63" t="s">
        <v>34</v>
      </c>
      <c r="AO8" s="62" t="s">
        <v>35</v>
      </c>
      <c r="AP8" s="62" t="s">
        <v>36</v>
      </c>
      <c r="AQ8" s="62" t="s">
        <v>37</v>
      </c>
      <c r="AR8" s="64" t="s">
        <v>38</v>
      </c>
      <c r="AS8" s="65"/>
      <c r="AT8" s="61" t="s">
        <v>11</v>
      </c>
      <c r="AU8" s="63" t="s">
        <v>39</v>
      </c>
      <c r="AV8" s="63" t="s">
        <v>26</v>
      </c>
      <c r="AW8" s="62" t="s">
        <v>40</v>
      </c>
      <c r="AX8" s="62" t="s">
        <v>41</v>
      </c>
      <c r="AY8" s="62" t="s">
        <v>42</v>
      </c>
      <c r="AZ8" s="66" t="s">
        <v>43</v>
      </c>
      <c r="BA8" s="11"/>
      <c r="BB8" s="61" t="s">
        <v>44</v>
      </c>
      <c r="BC8" s="62" t="s">
        <v>45</v>
      </c>
      <c r="BD8" s="62" t="s">
        <v>46</v>
      </c>
      <c r="BE8" s="62" t="s">
        <v>47</v>
      </c>
      <c r="BF8" s="66" t="s">
        <v>48</v>
      </c>
      <c r="BG8" s="11"/>
      <c r="CB8" s="68" t="s">
        <v>11</v>
      </c>
      <c r="CC8" s="69" t="s">
        <v>49</v>
      </c>
      <c r="CD8" s="69" t="s">
        <v>50</v>
      </c>
      <c r="CE8" s="69" t="s">
        <v>51</v>
      </c>
      <c r="CF8" s="69" t="s">
        <v>52</v>
      </c>
      <c r="CG8" s="69" t="s">
        <v>53</v>
      </c>
      <c r="CH8" s="69" t="s">
        <v>54</v>
      </c>
      <c r="CI8" s="69" t="s">
        <v>55</v>
      </c>
      <c r="CJ8" s="69" t="s">
        <v>56</v>
      </c>
      <c r="CK8" s="69" t="s">
        <v>57</v>
      </c>
      <c r="CL8" s="70" t="s">
        <v>58</v>
      </c>
      <c r="CN8" s="68" t="s">
        <v>11</v>
      </c>
      <c r="CO8" s="71" t="s">
        <v>49</v>
      </c>
      <c r="CP8" s="69" t="s">
        <v>59</v>
      </c>
      <c r="CQ8" s="69" t="s">
        <v>60</v>
      </c>
      <c r="CR8" s="69" t="s">
        <v>61</v>
      </c>
      <c r="CS8" s="72" t="s">
        <v>62</v>
      </c>
    </row>
    <row r="9" spans="1:113" ht="16.7" customHeight="1" thickBot="1" x14ac:dyDescent="0.25">
      <c r="A9" s="73"/>
      <c r="B9" s="74"/>
      <c r="C9" s="75"/>
      <c r="D9" s="76"/>
      <c r="E9" s="76"/>
      <c r="F9" s="76"/>
      <c r="G9" s="77"/>
      <c r="H9" s="78"/>
      <c r="I9" s="79"/>
      <c r="J9" s="76"/>
      <c r="K9" s="76"/>
      <c r="L9" s="76"/>
      <c r="M9" s="77"/>
      <c r="AB9" s="80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2"/>
      <c r="AT9" s="80"/>
      <c r="AU9" s="81"/>
      <c r="AV9" s="81"/>
      <c r="AW9" s="81"/>
      <c r="AX9" s="81"/>
      <c r="AY9" s="81"/>
      <c r="AZ9" s="83"/>
      <c r="BA9" s="11"/>
      <c r="BB9" s="84"/>
      <c r="BC9" s="85"/>
      <c r="BD9" s="85"/>
      <c r="BE9" s="85"/>
      <c r="BF9" s="86"/>
      <c r="BG9" s="11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87"/>
      <c r="CC9" s="88"/>
      <c r="CD9" s="88"/>
      <c r="CE9" s="88"/>
      <c r="CF9" s="88"/>
      <c r="CG9" s="88"/>
      <c r="CH9" s="88"/>
      <c r="CI9" s="88"/>
      <c r="CJ9" s="88"/>
      <c r="CK9" s="88"/>
      <c r="CL9" s="89"/>
      <c r="CM9" s="3"/>
      <c r="CN9" s="87"/>
      <c r="CO9" s="90"/>
      <c r="CP9" s="88"/>
      <c r="CQ9" s="88"/>
      <c r="CR9" s="88"/>
      <c r="CS9" s="91"/>
      <c r="CU9" s="3"/>
    </row>
    <row r="10" spans="1:113" ht="14.1" customHeight="1" x14ac:dyDescent="0.25">
      <c r="A10" s="92">
        <v>409</v>
      </c>
      <c r="B10" s="93" t="s">
        <v>63</v>
      </c>
      <c r="C10" s="94">
        <v>1044</v>
      </c>
      <c r="D10" s="95">
        <f>IF(AD10=0,0,AD10)</f>
        <v>0</v>
      </c>
      <c r="E10" s="95">
        <f>AE10</f>
        <v>0</v>
      </c>
      <c r="F10" s="95">
        <f>AV10</f>
        <v>0</v>
      </c>
      <c r="G10" s="96">
        <f>AC10</f>
        <v>1038.7800000000002</v>
      </c>
      <c r="H10" s="97"/>
      <c r="I10" s="98">
        <f>AG10-AH10-AI10+AN10+CD10+CH10</f>
        <v>18405436</v>
      </c>
      <c r="J10" s="99">
        <f t="shared" ref="J10:J41" si="0">AK10+AO10+CE10+CI10</f>
        <v>0</v>
      </c>
      <c r="K10" s="99">
        <v>0</v>
      </c>
      <c r="L10" s="99">
        <f>AL10+AP10+CF10+CJ10</f>
        <v>1234073</v>
      </c>
      <c r="M10" s="100">
        <f>SUM(I10:L10)</f>
        <v>19639509</v>
      </c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101">
        <v>409</v>
      </c>
      <c r="AC10" s="102">
        <v>1038.7800000000002</v>
      </c>
      <c r="AD10" s="102">
        <v>0</v>
      </c>
      <c r="AE10" s="102">
        <v>0</v>
      </c>
      <c r="AF10" s="102">
        <v>1</v>
      </c>
      <c r="AG10" s="103">
        <v>18387707</v>
      </c>
      <c r="AH10" s="103">
        <v>0</v>
      </c>
      <c r="AI10" s="103">
        <v>0</v>
      </c>
      <c r="AJ10" s="103">
        <v>18387707</v>
      </c>
      <c r="AK10" s="103">
        <v>0</v>
      </c>
      <c r="AL10" s="103">
        <v>1232885</v>
      </c>
      <c r="AM10" s="103">
        <v>19620592</v>
      </c>
      <c r="AN10" s="103">
        <v>17729</v>
      </c>
      <c r="AO10" s="103">
        <v>0</v>
      </c>
      <c r="AP10" s="103">
        <v>1188</v>
      </c>
      <c r="AQ10" s="103">
        <v>18917</v>
      </c>
      <c r="AR10" s="104">
        <v>19639509</v>
      </c>
      <c r="AS10" s="105"/>
      <c r="AT10" s="106">
        <v>409</v>
      </c>
      <c r="AU10" s="107">
        <v>47.320000000000007</v>
      </c>
      <c r="AV10" s="107">
        <v>0</v>
      </c>
      <c r="AW10" s="105">
        <v>0</v>
      </c>
      <c r="AX10" s="105">
        <v>0</v>
      </c>
      <c r="AY10" s="105">
        <v>0</v>
      </c>
      <c r="AZ10" s="108">
        <v>0</v>
      </c>
      <c r="BA10" s="109"/>
      <c r="BB10" s="110">
        <v>1</v>
      </c>
      <c r="BC10" s="111">
        <v>17729</v>
      </c>
      <c r="BD10" s="111">
        <v>0</v>
      </c>
      <c r="BE10" s="111">
        <v>1188</v>
      </c>
      <c r="BF10" s="112">
        <v>18917</v>
      </c>
      <c r="BG10" s="11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CB10" s="113">
        <v>409</v>
      </c>
      <c r="CC10" s="114">
        <v>0</v>
      </c>
      <c r="CD10" s="114">
        <v>0</v>
      </c>
      <c r="CE10" s="114">
        <v>0</v>
      </c>
      <c r="CF10" s="114">
        <v>0</v>
      </c>
      <c r="CG10" s="115">
        <f t="shared" ref="CG10:CG72" si="1">SUM(CD10:CF10)</f>
        <v>0</v>
      </c>
      <c r="CH10" s="114">
        <v>0</v>
      </c>
      <c r="CI10" s="114">
        <v>0</v>
      </c>
      <c r="CJ10" s="114">
        <v>0</v>
      </c>
      <c r="CK10" s="115">
        <f t="shared" ref="CK10:CK73" si="2">SUM(CH10:CJ10)</f>
        <v>0</v>
      </c>
      <c r="CL10" s="116">
        <f t="shared" ref="CL10:CL73" si="3">CG10+CK10</f>
        <v>0</v>
      </c>
      <c r="CN10" s="113">
        <v>409</v>
      </c>
      <c r="CO10" s="117"/>
      <c r="CP10" s="118"/>
      <c r="CQ10" s="118"/>
      <c r="CR10" s="118"/>
      <c r="CS10" s="119">
        <f>SUM(CP10:CR10)</f>
        <v>0</v>
      </c>
      <c r="DI10" s="120"/>
    </row>
    <row r="11" spans="1:113" ht="14.1" customHeight="1" x14ac:dyDescent="0.25">
      <c r="A11" s="92">
        <v>410</v>
      </c>
      <c r="B11" s="93" t="s">
        <v>64</v>
      </c>
      <c r="C11" s="94">
        <v>1400</v>
      </c>
      <c r="D11" s="95">
        <f t="shared" ref="D11:D74" si="4">IF(AD11=0,0,AD11)</f>
        <v>0</v>
      </c>
      <c r="E11" s="95">
        <f t="shared" ref="E11:E74" si="5">AE11</f>
        <v>0</v>
      </c>
      <c r="F11" s="95">
        <f t="shared" ref="F11:F74" si="6">AV11</f>
        <v>0.52113522803059187</v>
      </c>
      <c r="G11" s="96">
        <f t="shared" ref="G11:G74" si="7">AC11</f>
        <v>1361.610000000001</v>
      </c>
      <c r="H11" s="97"/>
      <c r="I11" s="98">
        <f t="shared" ref="I11:I74" si="8">AG11-AH11-AI11+AN11+CD11+CH11</f>
        <v>30080869</v>
      </c>
      <c r="J11" s="99">
        <f t="shared" si="0"/>
        <v>0</v>
      </c>
      <c r="K11" s="99">
        <v>0</v>
      </c>
      <c r="L11" s="99">
        <f t="shared" ref="L11:L74" si="9">AL11+AP11+CF11+CJ11</f>
        <v>1617586</v>
      </c>
      <c r="M11" s="100">
        <f t="shared" ref="M11:M74" si="10">SUM(I11:L11)</f>
        <v>31698455</v>
      </c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1">
        <v>410</v>
      </c>
      <c r="AC11" s="102">
        <v>1361.610000000001</v>
      </c>
      <c r="AD11" s="102">
        <v>0</v>
      </c>
      <c r="AE11" s="102">
        <v>0</v>
      </c>
      <c r="AF11" s="102">
        <v>1.5211352280305919</v>
      </c>
      <c r="AG11" s="103">
        <v>30055277</v>
      </c>
      <c r="AH11" s="103">
        <v>9671.2275617917239</v>
      </c>
      <c r="AI11" s="103">
        <v>0</v>
      </c>
      <c r="AJ11" s="103">
        <v>30045605.77243821</v>
      </c>
      <c r="AK11" s="103">
        <v>0</v>
      </c>
      <c r="AL11" s="103">
        <v>1615778</v>
      </c>
      <c r="AM11" s="103">
        <v>31661383.77243821</v>
      </c>
      <c r="AN11" s="103">
        <v>35263.227561791726</v>
      </c>
      <c r="AO11" s="103">
        <v>0</v>
      </c>
      <c r="AP11" s="103">
        <v>1808</v>
      </c>
      <c r="AQ11" s="103">
        <v>37071.227561791726</v>
      </c>
      <c r="AR11" s="104">
        <v>31698455</v>
      </c>
      <c r="AS11" s="105"/>
      <c r="AT11" s="106">
        <v>410</v>
      </c>
      <c r="AU11" s="107">
        <v>400.02000000000004</v>
      </c>
      <c r="AV11" s="107">
        <v>0.52113522803059187</v>
      </c>
      <c r="AW11" s="105">
        <v>9671.2275617917239</v>
      </c>
      <c r="AX11" s="105">
        <v>0</v>
      </c>
      <c r="AY11" s="105">
        <v>620</v>
      </c>
      <c r="AZ11" s="108">
        <v>10291.227561791724</v>
      </c>
      <c r="BA11" s="109"/>
      <c r="BB11" s="121">
        <v>1</v>
      </c>
      <c r="BC11" s="105">
        <v>25592</v>
      </c>
      <c r="BD11" s="105">
        <v>0</v>
      </c>
      <c r="BE11" s="105">
        <v>1188</v>
      </c>
      <c r="BF11" s="108">
        <v>26780</v>
      </c>
      <c r="BG11" s="11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CB11" s="113">
        <v>410</v>
      </c>
      <c r="CC11" s="114">
        <v>0</v>
      </c>
      <c r="CD11" s="114">
        <v>0</v>
      </c>
      <c r="CE11" s="114">
        <v>0</v>
      </c>
      <c r="CF11" s="114">
        <v>0</v>
      </c>
      <c r="CG11" s="115">
        <f t="shared" si="1"/>
        <v>0</v>
      </c>
      <c r="CH11" s="114">
        <v>0</v>
      </c>
      <c r="CI11" s="114">
        <v>0</v>
      </c>
      <c r="CJ11" s="114">
        <v>0</v>
      </c>
      <c r="CK11" s="115">
        <f t="shared" si="2"/>
        <v>0</v>
      </c>
      <c r="CL11" s="116">
        <f t="shared" si="3"/>
        <v>0</v>
      </c>
      <c r="CN11" s="113">
        <v>410</v>
      </c>
      <c r="CO11" s="117"/>
      <c r="CP11" s="118"/>
      <c r="CQ11" s="118"/>
      <c r="CR11" s="118"/>
      <c r="CS11" s="119">
        <f t="shared" ref="CS11:CS74" si="11">SUM(CP11:CR11)</f>
        <v>0</v>
      </c>
      <c r="DI11" s="120"/>
    </row>
    <row r="12" spans="1:113" ht="14.1" customHeight="1" x14ac:dyDescent="0.25">
      <c r="A12" s="92">
        <v>412</v>
      </c>
      <c r="B12" s="93" t="s">
        <v>65</v>
      </c>
      <c r="C12" s="94">
        <v>545</v>
      </c>
      <c r="D12" s="95">
        <f t="shared" si="4"/>
        <v>0</v>
      </c>
      <c r="E12" s="95">
        <f t="shared" si="5"/>
        <v>0</v>
      </c>
      <c r="F12" s="95">
        <f t="shared" si="6"/>
        <v>0.14823084767317124</v>
      </c>
      <c r="G12" s="96">
        <f t="shared" si="7"/>
        <v>452.62000000000461</v>
      </c>
      <c r="H12" s="97"/>
      <c r="I12" s="98">
        <f t="shared" si="8"/>
        <v>10989462</v>
      </c>
      <c r="J12" s="99">
        <f t="shared" si="0"/>
        <v>0</v>
      </c>
      <c r="K12" s="99">
        <v>0</v>
      </c>
      <c r="L12" s="99">
        <f t="shared" si="9"/>
        <v>537568</v>
      </c>
      <c r="M12" s="100">
        <f t="shared" si="10"/>
        <v>11527030</v>
      </c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1">
        <v>412</v>
      </c>
      <c r="AC12" s="102">
        <v>452.62000000000461</v>
      </c>
      <c r="AD12" s="102">
        <v>0</v>
      </c>
      <c r="AE12" s="102">
        <v>0</v>
      </c>
      <c r="AF12" s="102">
        <v>7.1482308476731715</v>
      </c>
      <c r="AG12" s="103">
        <v>10820190</v>
      </c>
      <c r="AH12" s="103">
        <v>3016.3330492071759</v>
      </c>
      <c r="AI12" s="103">
        <v>0</v>
      </c>
      <c r="AJ12" s="103">
        <v>10817173.666950792</v>
      </c>
      <c r="AK12" s="103">
        <v>0</v>
      </c>
      <c r="AL12" s="103">
        <v>529077</v>
      </c>
      <c r="AM12" s="103">
        <v>11346250.666950792</v>
      </c>
      <c r="AN12" s="103">
        <v>172288.33304920717</v>
      </c>
      <c r="AO12" s="103">
        <v>0</v>
      </c>
      <c r="AP12" s="103">
        <v>8491</v>
      </c>
      <c r="AQ12" s="103">
        <v>180779.33304920717</v>
      </c>
      <c r="AR12" s="104">
        <v>11527030</v>
      </c>
      <c r="AS12" s="105"/>
      <c r="AT12" s="106">
        <v>412</v>
      </c>
      <c r="AU12" s="107">
        <v>80.879999999999939</v>
      </c>
      <c r="AV12" s="107">
        <v>0.14823084767317124</v>
      </c>
      <c r="AW12" s="105">
        <v>3016.3330492071759</v>
      </c>
      <c r="AX12" s="105">
        <v>0</v>
      </c>
      <c r="AY12" s="105">
        <v>176</v>
      </c>
      <c r="AZ12" s="108">
        <v>3192.3330492071759</v>
      </c>
      <c r="BA12" s="109"/>
      <c r="BB12" s="121">
        <v>7</v>
      </c>
      <c r="BC12" s="105">
        <v>169272</v>
      </c>
      <c r="BD12" s="105">
        <v>0</v>
      </c>
      <c r="BE12" s="105">
        <v>8315</v>
      </c>
      <c r="BF12" s="108">
        <v>177587</v>
      </c>
      <c r="BG12" s="11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CB12" s="113">
        <v>412</v>
      </c>
      <c r="CC12" s="114">
        <v>0</v>
      </c>
      <c r="CD12" s="114">
        <v>0</v>
      </c>
      <c r="CE12" s="114">
        <v>0</v>
      </c>
      <c r="CF12" s="114">
        <v>0</v>
      </c>
      <c r="CG12" s="115">
        <f t="shared" si="1"/>
        <v>0</v>
      </c>
      <c r="CH12" s="114">
        <v>0</v>
      </c>
      <c r="CI12" s="114">
        <v>0</v>
      </c>
      <c r="CJ12" s="114">
        <v>0</v>
      </c>
      <c r="CK12" s="115">
        <f t="shared" si="2"/>
        <v>0</v>
      </c>
      <c r="CL12" s="116">
        <f t="shared" si="3"/>
        <v>0</v>
      </c>
      <c r="CN12" s="113">
        <v>412</v>
      </c>
      <c r="CO12" s="117"/>
      <c r="CP12" s="118"/>
      <c r="CQ12" s="118"/>
      <c r="CR12" s="118"/>
      <c r="CS12" s="119">
        <f t="shared" si="11"/>
        <v>0</v>
      </c>
      <c r="DI12" s="120"/>
    </row>
    <row r="13" spans="1:113" ht="14.1" customHeight="1" x14ac:dyDescent="0.25">
      <c r="A13" s="92">
        <v>413</v>
      </c>
      <c r="B13" s="93" t="s">
        <v>66</v>
      </c>
      <c r="C13" s="94">
        <v>220</v>
      </c>
      <c r="D13" s="95">
        <f t="shared" si="4"/>
        <v>0</v>
      </c>
      <c r="E13" s="95">
        <f t="shared" si="5"/>
        <v>0</v>
      </c>
      <c r="F13" s="95">
        <f t="shared" si="6"/>
        <v>0</v>
      </c>
      <c r="G13" s="96">
        <f t="shared" si="7"/>
        <v>212.9500000000001</v>
      </c>
      <c r="H13" s="97"/>
      <c r="I13" s="98">
        <f t="shared" si="8"/>
        <v>4070587</v>
      </c>
      <c r="J13" s="99">
        <f t="shared" si="0"/>
        <v>0</v>
      </c>
      <c r="K13" s="99">
        <v>0</v>
      </c>
      <c r="L13" s="99">
        <f t="shared" si="9"/>
        <v>252974</v>
      </c>
      <c r="M13" s="100">
        <f t="shared" si="10"/>
        <v>4323561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01">
        <v>413</v>
      </c>
      <c r="AC13" s="102">
        <v>212.9500000000001</v>
      </c>
      <c r="AD13" s="102">
        <v>0</v>
      </c>
      <c r="AE13" s="102">
        <v>0</v>
      </c>
      <c r="AF13" s="102">
        <v>8</v>
      </c>
      <c r="AG13" s="103">
        <v>3933341</v>
      </c>
      <c r="AH13" s="103">
        <v>0</v>
      </c>
      <c r="AI13" s="103">
        <v>0</v>
      </c>
      <c r="AJ13" s="103">
        <v>3933341</v>
      </c>
      <c r="AK13" s="103">
        <v>0</v>
      </c>
      <c r="AL13" s="103">
        <v>243470</v>
      </c>
      <c r="AM13" s="103">
        <v>4176811</v>
      </c>
      <c r="AN13" s="103">
        <v>137246</v>
      </c>
      <c r="AO13" s="103">
        <v>0</v>
      </c>
      <c r="AP13" s="103">
        <v>9504</v>
      </c>
      <c r="AQ13" s="103">
        <v>146750</v>
      </c>
      <c r="AR13" s="104">
        <v>4323561</v>
      </c>
      <c r="AS13" s="105"/>
      <c r="AT13" s="106">
        <v>413</v>
      </c>
      <c r="AU13" s="107">
        <v>48.490000000000009</v>
      </c>
      <c r="AV13" s="107">
        <v>0</v>
      </c>
      <c r="AW13" s="105">
        <v>0</v>
      </c>
      <c r="AX13" s="105">
        <v>0</v>
      </c>
      <c r="AY13" s="105">
        <v>0</v>
      </c>
      <c r="AZ13" s="108">
        <v>0</v>
      </c>
      <c r="BA13" s="109"/>
      <c r="BB13" s="121">
        <v>8</v>
      </c>
      <c r="BC13" s="105">
        <v>137246</v>
      </c>
      <c r="BD13" s="105">
        <v>0</v>
      </c>
      <c r="BE13" s="105">
        <v>9504</v>
      </c>
      <c r="BF13" s="108">
        <v>146750</v>
      </c>
      <c r="BG13" s="11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CB13" s="113">
        <v>413</v>
      </c>
      <c r="CC13" s="114">
        <v>0</v>
      </c>
      <c r="CD13" s="114">
        <v>0</v>
      </c>
      <c r="CE13" s="114">
        <v>0</v>
      </c>
      <c r="CF13" s="114">
        <v>0</v>
      </c>
      <c r="CG13" s="115">
        <f t="shared" si="1"/>
        <v>0</v>
      </c>
      <c r="CH13" s="114">
        <v>0</v>
      </c>
      <c r="CI13" s="114">
        <v>0</v>
      </c>
      <c r="CJ13" s="114">
        <v>0</v>
      </c>
      <c r="CK13" s="115">
        <f t="shared" si="2"/>
        <v>0</v>
      </c>
      <c r="CL13" s="116">
        <f t="shared" si="3"/>
        <v>0</v>
      </c>
      <c r="CN13" s="113">
        <v>413</v>
      </c>
      <c r="CO13" s="117"/>
      <c r="CP13" s="118"/>
      <c r="CQ13" s="118"/>
      <c r="CR13" s="118"/>
      <c r="CS13" s="119">
        <f t="shared" si="11"/>
        <v>0</v>
      </c>
      <c r="DI13" s="120"/>
    </row>
    <row r="14" spans="1:113" ht="14.1" customHeight="1" x14ac:dyDescent="0.25">
      <c r="A14" s="92">
        <v>414</v>
      </c>
      <c r="B14" s="93" t="s">
        <v>67</v>
      </c>
      <c r="C14" s="94">
        <v>363</v>
      </c>
      <c r="D14" s="95">
        <f t="shared" si="4"/>
        <v>0</v>
      </c>
      <c r="E14" s="95">
        <f t="shared" si="5"/>
        <v>0</v>
      </c>
      <c r="F14" s="95">
        <f t="shared" si="6"/>
        <v>0</v>
      </c>
      <c r="G14" s="96">
        <f t="shared" si="7"/>
        <v>362.34</v>
      </c>
      <c r="H14" s="97"/>
      <c r="I14" s="98">
        <f t="shared" si="8"/>
        <v>6614191</v>
      </c>
      <c r="J14" s="99">
        <f t="shared" si="0"/>
        <v>0</v>
      </c>
      <c r="K14" s="99">
        <v>0</v>
      </c>
      <c r="L14" s="99">
        <f t="shared" si="9"/>
        <v>430456</v>
      </c>
      <c r="M14" s="100">
        <f t="shared" si="10"/>
        <v>7044647</v>
      </c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01">
        <v>414</v>
      </c>
      <c r="AC14" s="102">
        <v>362.34</v>
      </c>
      <c r="AD14" s="102">
        <v>0</v>
      </c>
      <c r="AE14" s="102">
        <v>0</v>
      </c>
      <c r="AF14" s="102">
        <v>4</v>
      </c>
      <c r="AG14" s="103">
        <v>6541891</v>
      </c>
      <c r="AH14" s="103">
        <v>0</v>
      </c>
      <c r="AI14" s="103">
        <v>0</v>
      </c>
      <c r="AJ14" s="103">
        <v>6541891</v>
      </c>
      <c r="AK14" s="103">
        <v>0</v>
      </c>
      <c r="AL14" s="103">
        <v>425704</v>
      </c>
      <c r="AM14" s="103">
        <v>6967595</v>
      </c>
      <c r="AN14" s="103">
        <v>72300</v>
      </c>
      <c r="AO14" s="103">
        <v>0</v>
      </c>
      <c r="AP14" s="103">
        <v>4752</v>
      </c>
      <c r="AQ14" s="103">
        <v>77052</v>
      </c>
      <c r="AR14" s="104">
        <v>7044647</v>
      </c>
      <c r="AS14" s="105"/>
      <c r="AT14" s="106">
        <v>414</v>
      </c>
      <c r="AU14" s="107">
        <v>94.319999999999979</v>
      </c>
      <c r="AV14" s="107">
        <v>0</v>
      </c>
      <c r="AW14" s="105">
        <v>0</v>
      </c>
      <c r="AX14" s="105">
        <v>0</v>
      </c>
      <c r="AY14" s="105">
        <v>0</v>
      </c>
      <c r="AZ14" s="108">
        <v>0</v>
      </c>
      <c r="BA14" s="109"/>
      <c r="BB14" s="121">
        <v>4</v>
      </c>
      <c r="BC14" s="105">
        <v>72300</v>
      </c>
      <c r="BD14" s="105">
        <v>0</v>
      </c>
      <c r="BE14" s="105">
        <v>4752</v>
      </c>
      <c r="BF14" s="108">
        <v>77052</v>
      </c>
      <c r="BG14" s="11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CB14" s="113">
        <v>414</v>
      </c>
      <c r="CC14" s="114">
        <v>0</v>
      </c>
      <c r="CD14" s="114">
        <v>0</v>
      </c>
      <c r="CE14" s="114">
        <v>0</v>
      </c>
      <c r="CF14" s="114">
        <v>0</v>
      </c>
      <c r="CG14" s="115">
        <f t="shared" si="1"/>
        <v>0</v>
      </c>
      <c r="CH14" s="114">
        <v>0</v>
      </c>
      <c r="CI14" s="114">
        <v>0</v>
      </c>
      <c r="CJ14" s="114">
        <v>0</v>
      </c>
      <c r="CK14" s="115">
        <f t="shared" si="2"/>
        <v>0</v>
      </c>
      <c r="CL14" s="116">
        <f t="shared" si="3"/>
        <v>0</v>
      </c>
      <c r="CN14" s="113">
        <v>414</v>
      </c>
      <c r="CO14" s="117"/>
      <c r="CP14" s="118"/>
      <c r="CQ14" s="118"/>
      <c r="CR14" s="118"/>
      <c r="CS14" s="119">
        <f t="shared" si="11"/>
        <v>0</v>
      </c>
      <c r="DI14" s="120"/>
    </row>
    <row r="15" spans="1:113" ht="14.1" customHeight="1" x14ac:dyDescent="0.25">
      <c r="A15" s="92">
        <v>416</v>
      </c>
      <c r="B15" s="93" t="s">
        <v>68</v>
      </c>
      <c r="C15" s="94">
        <v>700</v>
      </c>
      <c r="D15" s="95">
        <f t="shared" si="4"/>
        <v>0</v>
      </c>
      <c r="E15" s="95">
        <f t="shared" si="5"/>
        <v>0</v>
      </c>
      <c r="F15" s="95">
        <f t="shared" si="6"/>
        <v>0.65880376743631663</v>
      </c>
      <c r="G15" s="96">
        <f t="shared" si="7"/>
        <v>695.84000000000015</v>
      </c>
      <c r="H15" s="97"/>
      <c r="I15" s="98">
        <f t="shared" si="8"/>
        <v>17862424</v>
      </c>
      <c r="J15" s="99">
        <f t="shared" si="0"/>
        <v>0</v>
      </c>
      <c r="K15" s="99">
        <v>0</v>
      </c>
      <c r="L15" s="99">
        <f t="shared" si="9"/>
        <v>826659</v>
      </c>
      <c r="M15" s="100">
        <f t="shared" si="10"/>
        <v>18689083</v>
      </c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01">
        <v>416</v>
      </c>
      <c r="AC15" s="102">
        <v>695.84000000000015</v>
      </c>
      <c r="AD15" s="102">
        <v>0</v>
      </c>
      <c r="AE15" s="102">
        <v>0</v>
      </c>
      <c r="AF15" s="102">
        <v>9.7388037674363161</v>
      </c>
      <c r="AG15" s="103">
        <v>17627144</v>
      </c>
      <c r="AH15" s="103">
        <v>14081.271725183831</v>
      </c>
      <c r="AI15" s="103">
        <v>0</v>
      </c>
      <c r="AJ15" s="103">
        <v>17613062.728274815</v>
      </c>
      <c r="AK15" s="103">
        <v>0</v>
      </c>
      <c r="AL15" s="103">
        <v>815089</v>
      </c>
      <c r="AM15" s="103">
        <v>18428151.728274815</v>
      </c>
      <c r="AN15" s="103">
        <v>249361.27172518382</v>
      </c>
      <c r="AO15" s="103">
        <v>0</v>
      </c>
      <c r="AP15" s="103">
        <v>11570</v>
      </c>
      <c r="AQ15" s="103">
        <v>260931.27172518382</v>
      </c>
      <c r="AR15" s="104">
        <v>18689083</v>
      </c>
      <c r="AS15" s="105"/>
      <c r="AT15" s="106">
        <v>416</v>
      </c>
      <c r="AU15" s="107">
        <v>179.21999999999994</v>
      </c>
      <c r="AV15" s="107">
        <v>0.65880376743631663</v>
      </c>
      <c r="AW15" s="105">
        <v>14081.271725183831</v>
      </c>
      <c r="AX15" s="105">
        <v>0</v>
      </c>
      <c r="AY15" s="105">
        <v>782</v>
      </c>
      <c r="AZ15" s="108">
        <v>14863.271725183831</v>
      </c>
      <c r="BA15" s="109"/>
      <c r="BB15" s="121">
        <v>9.08</v>
      </c>
      <c r="BC15" s="105">
        <v>235280</v>
      </c>
      <c r="BD15" s="105">
        <v>0</v>
      </c>
      <c r="BE15" s="105">
        <v>10788</v>
      </c>
      <c r="BF15" s="108">
        <v>246068</v>
      </c>
      <c r="BG15" s="11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CB15" s="113">
        <v>416</v>
      </c>
      <c r="CC15" s="114">
        <v>0</v>
      </c>
      <c r="CD15" s="114">
        <v>0</v>
      </c>
      <c r="CE15" s="114">
        <v>0</v>
      </c>
      <c r="CF15" s="114">
        <v>0</v>
      </c>
      <c r="CG15" s="115">
        <f t="shared" si="1"/>
        <v>0</v>
      </c>
      <c r="CH15" s="114">
        <v>0</v>
      </c>
      <c r="CI15" s="114">
        <v>0</v>
      </c>
      <c r="CJ15" s="114">
        <v>0</v>
      </c>
      <c r="CK15" s="115">
        <f t="shared" si="2"/>
        <v>0</v>
      </c>
      <c r="CL15" s="116">
        <f t="shared" si="3"/>
        <v>0</v>
      </c>
      <c r="CN15" s="113">
        <v>416</v>
      </c>
      <c r="CO15" s="117"/>
      <c r="CP15" s="118"/>
      <c r="CQ15" s="118"/>
      <c r="CR15" s="118"/>
      <c r="CS15" s="119">
        <f t="shared" si="11"/>
        <v>0</v>
      </c>
      <c r="DI15" s="120"/>
    </row>
    <row r="16" spans="1:113" ht="14.1" customHeight="1" x14ac:dyDescent="0.25">
      <c r="A16" s="92">
        <v>417</v>
      </c>
      <c r="B16" s="93" t="s">
        <v>69</v>
      </c>
      <c r="C16" s="94">
        <v>335</v>
      </c>
      <c r="D16" s="95">
        <f t="shared" si="4"/>
        <v>0</v>
      </c>
      <c r="E16" s="95">
        <f t="shared" si="5"/>
        <v>0</v>
      </c>
      <c r="F16" s="95">
        <f t="shared" si="6"/>
        <v>0.65880376743631663</v>
      </c>
      <c r="G16" s="96">
        <f t="shared" si="7"/>
        <v>334.16</v>
      </c>
      <c r="H16" s="97"/>
      <c r="I16" s="98">
        <f t="shared" si="8"/>
        <v>8367890</v>
      </c>
      <c r="J16" s="99">
        <f t="shared" si="0"/>
        <v>0</v>
      </c>
      <c r="K16" s="99">
        <v>0</v>
      </c>
      <c r="L16" s="99">
        <f t="shared" si="9"/>
        <v>396981</v>
      </c>
      <c r="M16" s="100">
        <f t="shared" si="10"/>
        <v>8764871</v>
      </c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101">
        <v>417</v>
      </c>
      <c r="AC16" s="102">
        <v>334.16</v>
      </c>
      <c r="AD16" s="102">
        <v>0</v>
      </c>
      <c r="AE16" s="102">
        <v>0</v>
      </c>
      <c r="AF16" s="102">
        <v>2.6588037674363165</v>
      </c>
      <c r="AG16" s="103">
        <v>8317314</v>
      </c>
      <c r="AH16" s="103">
        <v>15960.180069912207</v>
      </c>
      <c r="AI16" s="103">
        <v>0</v>
      </c>
      <c r="AJ16" s="103">
        <v>8301353.8199300878</v>
      </c>
      <c r="AK16" s="103">
        <v>0</v>
      </c>
      <c r="AL16" s="103">
        <v>393823</v>
      </c>
      <c r="AM16" s="103">
        <v>8695176.8199300878</v>
      </c>
      <c r="AN16" s="103">
        <v>66536.18006991221</v>
      </c>
      <c r="AO16" s="103">
        <v>0</v>
      </c>
      <c r="AP16" s="103">
        <v>3158</v>
      </c>
      <c r="AQ16" s="103">
        <v>69694.18006991221</v>
      </c>
      <c r="AR16" s="104">
        <v>8764871</v>
      </c>
      <c r="AS16" s="105"/>
      <c r="AT16" s="106">
        <v>417</v>
      </c>
      <c r="AU16" s="107">
        <v>74.790000000000006</v>
      </c>
      <c r="AV16" s="107">
        <v>0.65880376743631663</v>
      </c>
      <c r="AW16" s="105">
        <v>15960.180069912207</v>
      </c>
      <c r="AX16" s="105">
        <v>0</v>
      </c>
      <c r="AY16" s="105">
        <v>782</v>
      </c>
      <c r="AZ16" s="108">
        <v>16742.180069912207</v>
      </c>
      <c r="BA16" s="109"/>
      <c r="BB16" s="121">
        <v>2</v>
      </c>
      <c r="BC16" s="105">
        <v>50576</v>
      </c>
      <c r="BD16" s="105">
        <v>0</v>
      </c>
      <c r="BE16" s="105">
        <v>2376</v>
      </c>
      <c r="BF16" s="108">
        <v>52952</v>
      </c>
      <c r="BG16" s="11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CB16" s="113">
        <v>417</v>
      </c>
      <c r="CC16" s="114">
        <v>0</v>
      </c>
      <c r="CD16" s="114">
        <v>0</v>
      </c>
      <c r="CE16" s="114">
        <v>0</v>
      </c>
      <c r="CF16" s="114">
        <v>0</v>
      </c>
      <c r="CG16" s="115">
        <f t="shared" si="1"/>
        <v>0</v>
      </c>
      <c r="CH16" s="114">
        <v>0</v>
      </c>
      <c r="CI16" s="114">
        <v>0</v>
      </c>
      <c r="CJ16" s="114">
        <v>0</v>
      </c>
      <c r="CK16" s="115">
        <f t="shared" si="2"/>
        <v>0</v>
      </c>
      <c r="CL16" s="116">
        <f t="shared" si="3"/>
        <v>0</v>
      </c>
      <c r="CN16" s="113">
        <v>417</v>
      </c>
      <c r="CO16" s="117"/>
      <c r="CP16" s="118"/>
      <c r="CQ16" s="118"/>
      <c r="CR16" s="118"/>
      <c r="CS16" s="119">
        <f t="shared" si="11"/>
        <v>0</v>
      </c>
      <c r="DI16" s="120"/>
    </row>
    <row r="17" spans="1:113" ht="14.1" customHeight="1" x14ac:dyDescent="0.25">
      <c r="A17" s="92">
        <v>418</v>
      </c>
      <c r="B17" s="93" t="s">
        <v>70</v>
      </c>
      <c r="C17" s="94">
        <v>345</v>
      </c>
      <c r="D17" s="95">
        <f t="shared" si="4"/>
        <v>0</v>
      </c>
      <c r="E17" s="95">
        <f t="shared" si="5"/>
        <v>0</v>
      </c>
      <c r="F17" s="95">
        <f t="shared" si="6"/>
        <v>0</v>
      </c>
      <c r="G17" s="96">
        <f t="shared" si="7"/>
        <v>290.63</v>
      </c>
      <c r="H17" s="97"/>
      <c r="I17" s="98">
        <f t="shared" si="8"/>
        <v>5229775</v>
      </c>
      <c r="J17" s="99">
        <f t="shared" si="0"/>
        <v>0</v>
      </c>
      <c r="K17" s="99">
        <v>0</v>
      </c>
      <c r="L17" s="99">
        <f t="shared" si="9"/>
        <v>345268</v>
      </c>
      <c r="M17" s="100">
        <f t="shared" si="10"/>
        <v>5575043</v>
      </c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1">
        <v>418</v>
      </c>
      <c r="AC17" s="102">
        <v>290.63</v>
      </c>
      <c r="AD17" s="102">
        <v>0</v>
      </c>
      <c r="AE17" s="102">
        <v>0</v>
      </c>
      <c r="AF17" s="102">
        <v>2</v>
      </c>
      <c r="AG17" s="103">
        <v>5195622</v>
      </c>
      <c r="AH17" s="103">
        <v>0</v>
      </c>
      <c r="AI17" s="103">
        <v>0</v>
      </c>
      <c r="AJ17" s="103">
        <v>5195622</v>
      </c>
      <c r="AK17" s="103">
        <v>0</v>
      </c>
      <c r="AL17" s="103">
        <v>342892</v>
      </c>
      <c r="AM17" s="103">
        <v>5538514</v>
      </c>
      <c r="AN17" s="103">
        <v>34153</v>
      </c>
      <c r="AO17" s="103">
        <v>0</v>
      </c>
      <c r="AP17" s="103">
        <v>2376</v>
      </c>
      <c r="AQ17" s="103">
        <v>36529</v>
      </c>
      <c r="AR17" s="104">
        <v>5575043</v>
      </c>
      <c r="AS17" s="105"/>
      <c r="AT17" s="106">
        <v>418</v>
      </c>
      <c r="AU17" s="107">
        <v>4</v>
      </c>
      <c r="AV17" s="107">
        <v>0</v>
      </c>
      <c r="AW17" s="105">
        <v>0</v>
      </c>
      <c r="AX17" s="105">
        <v>0</v>
      </c>
      <c r="AY17" s="105">
        <v>0</v>
      </c>
      <c r="AZ17" s="108">
        <v>0</v>
      </c>
      <c r="BA17" s="109"/>
      <c r="BB17" s="121">
        <v>2</v>
      </c>
      <c r="BC17" s="105">
        <v>34153</v>
      </c>
      <c r="BD17" s="105">
        <v>0</v>
      </c>
      <c r="BE17" s="105">
        <v>2376</v>
      </c>
      <c r="BF17" s="108">
        <v>36529</v>
      </c>
      <c r="BG17" s="11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CB17" s="113">
        <v>418</v>
      </c>
      <c r="CC17" s="114">
        <v>0</v>
      </c>
      <c r="CD17" s="114">
        <v>0</v>
      </c>
      <c r="CE17" s="114">
        <v>0</v>
      </c>
      <c r="CF17" s="114">
        <v>0</v>
      </c>
      <c r="CG17" s="115">
        <f t="shared" si="1"/>
        <v>0</v>
      </c>
      <c r="CH17" s="114">
        <v>0</v>
      </c>
      <c r="CI17" s="114">
        <v>0</v>
      </c>
      <c r="CJ17" s="114">
        <v>0</v>
      </c>
      <c r="CK17" s="115">
        <f t="shared" si="2"/>
        <v>0</v>
      </c>
      <c r="CL17" s="116">
        <f t="shared" si="3"/>
        <v>0</v>
      </c>
      <c r="CN17" s="113">
        <v>418</v>
      </c>
      <c r="CO17" s="117"/>
      <c r="CP17" s="118"/>
      <c r="CQ17" s="118"/>
      <c r="CR17" s="118"/>
      <c r="CS17" s="119">
        <f t="shared" si="11"/>
        <v>0</v>
      </c>
      <c r="DI17" s="120"/>
    </row>
    <row r="18" spans="1:113" ht="14.1" customHeight="1" x14ac:dyDescent="0.25">
      <c r="A18" s="92">
        <v>419</v>
      </c>
      <c r="B18" s="93" t="s">
        <v>71</v>
      </c>
      <c r="C18" s="94">
        <v>175</v>
      </c>
      <c r="D18" s="95">
        <f t="shared" si="4"/>
        <v>0</v>
      </c>
      <c r="E18" s="95">
        <f t="shared" si="5"/>
        <v>0</v>
      </c>
      <c r="F18" s="95">
        <f t="shared" si="6"/>
        <v>0</v>
      </c>
      <c r="G18" s="96">
        <f t="shared" si="7"/>
        <v>88.299999999999969</v>
      </c>
      <c r="H18" s="97"/>
      <c r="I18" s="98">
        <f t="shared" si="8"/>
        <v>2141817</v>
      </c>
      <c r="J18" s="99">
        <f t="shared" si="0"/>
        <v>0</v>
      </c>
      <c r="K18" s="99">
        <v>0</v>
      </c>
      <c r="L18" s="99">
        <f t="shared" si="9"/>
        <v>104899</v>
      </c>
      <c r="M18" s="100">
        <f t="shared" si="10"/>
        <v>2246716</v>
      </c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101">
        <v>419</v>
      </c>
      <c r="AC18" s="102">
        <v>88.299999999999969</v>
      </c>
      <c r="AD18" s="102">
        <v>0</v>
      </c>
      <c r="AE18" s="102">
        <v>0</v>
      </c>
      <c r="AF18" s="102">
        <v>3</v>
      </c>
      <c r="AG18" s="103">
        <v>2067891</v>
      </c>
      <c r="AH18" s="103">
        <v>0</v>
      </c>
      <c r="AI18" s="103">
        <v>0</v>
      </c>
      <c r="AJ18" s="103">
        <v>2067891</v>
      </c>
      <c r="AK18" s="103">
        <v>0</v>
      </c>
      <c r="AL18" s="103">
        <v>101335</v>
      </c>
      <c r="AM18" s="103">
        <v>2169226</v>
      </c>
      <c r="AN18" s="103">
        <v>73926</v>
      </c>
      <c r="AO18" s="103">
        <v>0</v>
      </c>
      <c r="AP18" s="103">
        <v>3564</v>
      </c>
      <c r="AQ18" s="103">
        <v>77490</v>
      </c>
      <c r="AR18" s="104">
        <v>2246716</v>
      </c>
      <c r="AS18" s="105"/>
      <c r="AT18" s="106">
        <v>419</v>
      </c>
      <c r="AU18" s="107">
        <v>3</v>
      </c>
      <c r="AV18" s="107">
        <v>0</v>
      </c>
      <c r="AW18" s="105">
        <v>0</v>
      </c>
      <c r="AX18" s="105">
        <v>0</v>
      </c>
      <c r="AY18" s="105">
        <v>0</v>
      </c>
      <c r="AZ18" s="108">
        <v>0</v>
      </c>
      <c r="BA18" s="109"/>
      <c r="BB18" s="121">
        <v>3</v>
      </c>
      <c r="BC18" s="105">
        <v>73926</v>
      </c>
      <c r="BD18" s="105">
        <v>0</v>
      </c>
      <c r="BE18" s="105">
        <v>3564</v>
      </c>
      <c r="BF18" s="108">
        <v>77490</v>
      </c>
      <c r="BG18" s="11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CB18" s="113">
        <v>419</v>
      </c>
      <c r="CC18" s="114">
        <v>0</v>
      </c>
      <c r="CD18" s="114">
        <v>0</v>
      </c>
      <c r="CE18" s="114">
        <v>0</v>
      </c>
      <c r="CF18" s="114">
        <v>0</v>
      </c>
      <c r="CG18" s="115">
        <f t="shared" si="1"/>
        <v>0</v>
      </c>
      <c r="CH18" s="114">
        <v>0</v>
      </c>
      <c r="CI18" s="114">
        <v>0</v>
      </c>
      <c r="CJ18" s="114">
        <v>0</v>
      </c>
      <c r="CK18" s="115">
        <f t="shared" si="2"/>
        <v>0</v>
      </c>
      <c r="CL18" s="116">
        <f t="shared" si="3"/>
        <v>0</v>
      </c>
      <c r="CN18" s="113">
        <v>419</v>
      </c>
      <c r="CO18" s="117"/>
      <c r="CP18" s="118"/>
      <c r="CQ18" s="118"/>
      <c r="CR18" s="118"/>
      <c r="CS18" s="119">
        <f t="shared" si="11"/>
        <v>0</v>
      </c>
      <c r="DI18" s="120"/>
    </row>
    <row r="19" spans="1:113" ht="14.1" customHeight="1" x14ac:dyDescent="0.25">
      <c r="A19" s="92">
        <v>420</v>
      </c>
      <c r="B19" s="93" t="s">
        <v>72</v>
      </c>
      <c r="C19" s="94">
        <v>347</v>
      </c>
      <c r="D19" s="95">
        <f t="shared" si="4"/>
        <v>0</v>
      </c>
      <c r="E19" s="95">
        <f t="shared" si="5"/>
        <v>0</v>
      </c>
      <c r="F19" s="95">
        <f t="shared" si="6"/>
        <v>0.52113522803059187</v>
      </c>
      <c r="G19" s="96">
        <f t="shared" si="7"/>
        <v>343.69</v>
      </c>
      <c r="H19" s="97"/>
      <c r="I19" s="98">
        <f t="shared" si="8"/>
        <v>10987800</v>
      </c>
      <c r="J19" s="99">
        <f t="shared" si="0"/>
        <v>0</v>
      </c>
      <c r="K19" s="99">
        <v>0</v>
      </c>
      <c r="L19" s="99">
        <f t="shared" si="9"/>
        <v>408302</v>
      </c>
      <c r="M19" s="100">
        <f t="shared" si="10"/>
        <v>11396102</v>
      </c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1">
        <v>420</v>
      </c>
      <c r="AC19" s="102">
        <v>343.69</v>
      </c>
      <c r="AD19" s="102">
        <v>0</v>
      </c>
      <c r="AE19" s="102">
        <v>0</v>
      </c>
      <c r="AF19" s="102">
        <v>9.521135228030591</v>
      </c>
      <c r="AG19" s="103">
        <v>10735225</v>
      </c>
      <c r="AH19" s="103">
        <v>8929.6521323041925</v>
      </c>
      <c r="AI19" s="103">
        <v>0</v>
      </c>
      <c r="AJ19" s="103">
        <v>10726295.347867696</v>
      </c>
      <c r="AK19" s="103">
        <v>0</v>
      </c>
      <c r="AL19" s="103">
        <v>396990</v>
      </c>
      <c r="AM19" s="103">
        <v>11123285.347867696</v>
      </c>
      <c r="AN19" s="103">
        <v>261504.65213230418</v>
      </c>
      <c r="AO19" s="103">
        <v>0</v>
      </c>
      <c r="AP19" s="103">
        <v>11312</v>
      </c>
      <c r="AQ19" s="103">
        <v>272816.65213230421</v>
      </c>
      <c r="AR19" s="104">
        <v>11396102</v>
      </c>
      <c r="AS19" s="105"/>
      <c r="AT19" s="106">
        <v>420</v>
      </c>
      <c r="AU19" s="107">
        <v>14</v>
      </c>
      <c r="AV19" s="107">
        <v>0.52113522803059187</v>
      </c>
      <c r="AW19" s="105">
        <v>8929.6521323041925</v>
      </c>
      <c r="AX19" s="105">
        <v>0</v>
      </c>
      <c r="AY19" s="105">
        <v>620</v>
      </c>
      <c r="AZ19" s="108">
        <v>9549.6521323041925</v>
      </c>
      <c r="BA19" s="109"/>
      <c r="BB19" s="121">
        <v>9</v>
      </c>
      <c r="BC19" s="105">
        <v>252575</v>
      </c>
      <c r="BD19" s="105">
        <v>0</v>
      </c>
      <c r="BE19" s="105">
        <v>10692</v>
      </c>
      <c r="BF19" s="108">
        <v>263267</v>
      </c>
      <c r="BG19" s="11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CB19" s="113">
        <v>420</v>
      </c>
      <c r="CC19" s="114">
        <v>0</v>
      </c>
      <c r="CD19" s="114">
        <v>0</v>
      </c>
      <c r="CE19" s="114">
        <v>0</v>
      </c>
      <c r="CF19" s="114">
        <v>0</v>
      </c>
      <c r="CG19" s="115">
        <f t="shared" si="1"/>
        <v>0</v>
      </c>
      <c r="CH19" s="114">
        <v>0</v>
      </c>
      <c r="CI19" s="114">
        <v>0</v>
      </c>
      <c r="CJ19" s="114">
        <v>0</v>
      </c>
      <c r="CK19" s="115">
        <f t="shared" si="2"/>
        <v>0</v>
      </c>
      <c r="CL19" s="116">
        <f t="shared" si="3"/>
        <v>0</v>
      </c>
      <c r="CN19" s="113">
        <v>420</v>
      </c>
      <c r="CO19" s="117"/>
      <c r="CP19" s="118"/>
      <c r="CQ19" s="118"/>
      <c r="CR19" s="118"/>
      <c r="CS19" s="119">
        <f t="shared" si="11"/>
        <v>0</v>
      </c>
      <c r="DI19" s="120"/>
    </row>
    <row r="20" spans="1:113" ht="14.1" customHeight="1" x14ac:dyDescent="0.25">
      <c r="A20" s="92">
        <v>428</v>
      </c>
      <c r="B20" s="93" t="s">
        <v>73</v>
      </c>
      <c r="C20" s="94">
        <v>2221</v>
      </c>
      <c r="D20" s="95">
        <f t="shared" si="4"/>
        <v>0</v>
      </c>
      <c r="E20" s="95">
        <f t="shared" si="5"/>
        <v>0</v>
      </c>
      <c r="F20" s="95">
        <f t="shared" si="6"/>
        <v>4.8143311899193799</v>
      </c>
      <c r="G20" s="96">
        <f t="shared" si="7"/>
        <v>2210.4900000000052</v>
      </c>
      <c r="H20" s="97"/>
      <c r="I20" s="98">
        <f t="shared" si="8"/>
        <v>51409695.999999993</v>
      </c>
      <c r="J20" s="99">
        <f t="shared" si="0"/>
        <v>0</v>
      </c>
      <c r="K20" s="99">
        <v>0</v>
      </c>
      <c r="L20" s="99">
        <f t="shared" si="9"/>
        <v>2625966</v>
      </c>
      <c r="M20" s="100">
        <f t="shared" si="10"/>
        <v>54035661.999999993</v>
      </c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101">
        <v>428</v>
      </c>
      <c r="AC20" s="102">
        <v>2210.4900000000052</v>
      </c>
      <c r="AD20" s="102">
        <v>0</v>
      </c>
      <c r="AE20" s="102">
        <v>0</v>
      </c>
      <c r="AF20" s="102">
        <v>6.6543311899193798</v>
      </c>
      <c r="AG20" s="103">
        <v>51365245</v>
      </c>
      <c r="AH20" s="103">
        <v>92989.91578989457</v>
      </c>
      <c r="AI20" s="103">
        <v>0</v>
      </c>
      <c r="AJ20" s="103">
        <v>51272255.08421012</v>
      </c>
      <c r="AK20" s="103">
        <v>0</v>
      </c>
      <c r="AL20" s="103">
        <v>2618064</v>
      </c>
      <c r="AM20" s="103">
        <v>53890319.08421012</v>
      </c>
      <c r="AN20" s="103">
        <v>137440.91578989459</v>
      </c>
      <c r="AO20" s="103">
        <v>0</v>
      </c>
      <c r="AP20" s="103">
        <v>7903</v>
      </c>
      <c r="AQ20" s="103">
        <v>145343.91578989459</v>
      </c>
      <c r="AR20" s="104">
        <v>54035663</v>
      </c>
      <c r="AS20" s="105"/>
      <c r="AT20" s="106">
        <v>428</v>
      </c>
      <c r="AU20" s="107">
        <v>773.95000000000164</v>
      </c>
      <c r="AV20" s="107">
        <v>4.8143311899193799</v>
      </c>
      <c r="AW20" s="105">
        <v>92989.91578989457</v>
      </c>
      <c r="AX20" s="105">
        <v>0</v>
      </c>
      <c r="AY20" s="105">
        <v>5717</v>
      </c>
      <c r="AZ20" s="108">
        <v>98706.91578989457</v>
      </c>
      <c r="BA20" s="109"/>
      <c r="BB20" s="121">
        <v>1.84</v>
      </c>
      <c r="BC20" s="105">
        <v>44451</v>
      </c>
      <c r="BD20" s="105">
        <v>0</v>
      </c>
      <c r="BE20" s="105">
        <v>2186</v>
      </c>
      <c r="BF20" s="108">
        <v>46637</v>
      </c>
      <c r="BG20" s="11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CB20" s="113">
        <v>428</v>
      </c>
      <c r="CC20" s="114">
        <v>0</v>
      </c>
      <c r="CD20" s="114">
        <v>-24.357021167874336</v>
      </c>
      <c r="CE20" s="114">
        <v>0</v>
      </c>
      <c r="CF20" s="114">
        <v>-2</v>
      </c>
      <c r="CG20" s="115">
        <f t="shared" si="1"/>
        <v>-26.357021167874336</v>
      </c>
      <c r="CH20" s="114">
        <v>24.357021159754368</v>
      </c>
      <c r="CI20" s="114">
        <v>0</v>
      </c>
      <c r="CJ20" s="114">
        <v>1</v>
      </c>
      <c r="CK20" s="115">
        <f t="shared" si="2"/>
        <v>25.357021159754368</v>
      </c>
      <c r="CL20" s="116">
        <f t="shared" si="3"/>
        <v>-1.0000000081199687</v>
      </c>
      <c r="CN20" s="113">
        <v>428</v>
      </c>
      <c r="CO20" s="117"/>
      <c r="CP20" s="118"/>
      <c r="CQ20" s="118"/>
      <c r="CR20" s="118"/>
      <c r="CS20" s="119">
        <f t="shared" si="11"/>
        <v>0</v>
      </c>
      <c r="DI20" s="120"/>
    </row>
    <row r="21" spans="1:113" ht="15" x14ac:dyDescent="0.25">
      <c r="A21" s="92">
        <v>429</v>
      </c>
      <c r="B21" s="93" t="s">
        <v>74</v>
      </c>
      <c r="C21" s="94">
        <v>1586</v>
      </c>
      <c r="D21" s="95">
        <f t="shared" si="4"/>
        <v>27.130000000000315</v>
      </c>
      <c r="E21" s="95">
        <f t="shared" si="5"/>
        <v>787.45999999999981</v>
      </c>
      <c r="F21" s="95">
        <f t="shared" si="6"/>
        <v>5.7825512157813801</v>
      </c>
      <c r="G21" s="96">
        <f t="shared" si="7"/>
        <v>1613.13</v>
      </c>
      <c r="H21" s="97"/>
      <c r="I21" s="98">
        <f t="shared" si="8"/>
        <v>27047821</v>
      </c>
      <c r="J21" s="99">
        <f t="shared" si="0"/>
        <v>1286713</v>
      </c>
      <c r="K21" s="99">
        <v>1286713</v>
      </c>
      <c r="L21" s="99">
        <f t="shared" si="9"/>
        <v>1884127</v>
      </c>
      <c r="M21" s="100">
        <f t="shared" si="10"/>
        <v>31505374</v>
      </c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101">
        <v>429</v>
      </c>
      <c r="AC21" s="102">
        <v>1613.13</v>
      </c>
      <c r="AD21" s="102">
        <v>27.130000000000315</v>
      </c>
      <c r="AE21" s="102">
        <v>787.45999999999981</v>
      </c>
      <c r="AF21" s="102">
        <v>18.082155091476455</v>
      </c>
      <c r="AG21" s="103">
        <v>26839782</v>
      </c>
      <c r="AH21" s="103">
        <v>117783.25301823535</v>
      </c>
      <c r="AI21" s="103">
        <v>0</v>
      </c>
      <c r="AJ21" s="103">
        <v>26721998.746981762</v>
      </c>
      <c r="AK21" s="103">
        <v>1273641</v>
      </c>
      <c r="AL21" s="103">
        <v>1862648</v>
      </c>
      <c r="AM21" s="103">
        <v>29858287.746981762</v>
      </c>
      <c r="AN21" s="103">
        <v>325822.25301823532</v>
      </c>
      <c r="AO21" s="103">
        <v>13072</v>
      </c>
      <c r="AP21" s="103">
        <v>21479</v>
      </c>
      <c r="AQ21" s="103">
        <v>360373.25301823532</v>
      </c>
      <c r="AR21" s="104">
        <v>30218661</v>
      </c>
      <c r="AS21" s="105"/>
      <c r="AT21" s="106">
        <v>429</v>
      </c>
      <c r="AU21" s="107">
        <v>521.65</v>
      </c>
      <c r="AV21" s="107">
        <v>5.7825512157813801</v>
      </c>
      <c r="AW21" s="105">
        <v>117783.25301823535</v>
      </c>
      <c r="AX21" s="105">
        <v>0</v>
      </c>
      <c r="AY21" s="105">
        <v>6868</v>
      </c>
      <c r="AZ21" s="108">
        <v>124651.25301823532</v>
      </c>
      <c r="BA21" s="109"/>
      <c r="BB21" s="121">
        <v>12.299603875695075</v>
      </c>
      <c r="BC21" s="105">
        <v>208039</v>
      </c>
      <c r="BD21" s="105">
        <v>13072</v>
      </c>
      <c r="BE21" s="105">
        <v>14611</v>
      </c>
      <c r="BF21" s="108">
        <v>235722</v>
      </c>
      <c r="BG21" s="1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CB21" s="113">
        <v>429</v>
      </c>
      <c r="CC21" s="114">
        <v>0</v>
      </c>
      <c r="CD21" s="114">
        <v>-313.61619789898396</v>
      </c>
      <c r="CE21" s="114">
        <v>0</v>
      </c>
      <c r="CF21" s="114">
        <v>-13</v>
      </c>
      <c r="CG21" s="115">
        <f t="shared" si="1"/>
        <v>-326.61619789898396</v>
      </c>
      <c r="CH21" s="114">
        <v>313.61619789939141</v>
      </c>
      <c r="CI21" s="114">
        <v>0</v>
      </c>
      <c r="CJ21" s="114">
        <v>13</v>
      </c>
      <c r="CK21" s="115">
        <f t="shared" si="2"/>
        <v>326.61619789939141</v>
      </c>
      <c r="CL21" s="116">
        <f t="shared" si="3"/>
        <v>4.0745362639427185E-10</v>
      </c>
      <c r="CN21" s="113">
        <v>429</v>
      </c>
      <c r="CO21" s="117"/>
      <c r="CP21" s="118"/>
      <c r="CQ21" s="118"/>
      <c r="CR21" s="118"/>
      <c r="CS21" s="119">
        <f t="shared" si="11"/>
        <v>0</v>
      </c>
      <c r="DI21" s="120"/>
    </row>
    <row r="22" spans="1:113" ht="15" x14ac:dyDescent="0.25">
      <c r="A22" s="92">
        <v>430</v>
      </c>
      <c r="B22" s="93" t="s">
        <v>75</v>
      </c>
      <c r="C22" s="94">
        <v>966</v>
      </c>
      <c r="D22" s="95">
        <f t="shared" si="4"/>
        <v>0</v>
      </c>
      <c r="E22" s="95">
        <f t="shared" si="5"/>
        <v>0</v>
      </c>
      <c r="F22" s="95">
        <f t="shared" si="6"/>
        <v>0</v>
      </c>
      <c r="G22" s="96">
        <f t="shared" si="7"/>
        <v>965.77</v>
      </c>
      <c r="H22" s="97"/>
      <c r="I22" s="98">
        <f t="shared" si="8"/>
        <v>15195269</v>
      </c>
      <c r="J22" s="99">
        <f t="shared" si="0"/>
        <v>0</v>
      </c>
      <c r="K22" s="99">
        <v>0</v>
      </c>
      <c r="L22" s="99">
        <f t="shared" si="9"/>
        <v>1147335</v>
      </c>
      <c r="M22" s="100">
        <f t="shared" si="10"/>
        <v>16342604</v>
      </c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101">
        <v>430</v>
      </c>
      <c r="AC22" s="102">
        <v>965.77</v>
      </c>
      <c r="AD22" s="102">
        <v>0</v>
      </c>
      <c r="AE22" s="102">
        <v>0</v>
      </c>
      <c r="AF22" s="102">
        <v>20.189999999999998</v>
      </c>
      <c r="AG22" s="103">
        <v>14886922</v>
      </c>
      <c r="AH22" s="103">
        <v>0</v>
      </c>
      <c r="AI22" s="103">
        <v>0</v>
      </c>
      <c r="AJ22" s="103">
        <v>14886922</v>
      </c>
      <c r="AK22" s="103">
        <v>0</v>
      </c>
      <c r="AL22" s="103">
        <v>1123349</v>
      </c>
      <c r="AM22" s="103">
        <v>16010271</v>
      </c>
      <c r="AN22" s="103">
        <v>308347</v>
      </c>
      <c r="AO22" s="103">
        <v>0</v>
      </c>
      <c r="AP22" s="103">
        <v>23986</v>
      </c>
      <c r="AQ22" s="103">
        <v>332333</v>
      </c>
      <c r="AR22" s="104">
        <v>16342604</v>
      </c>
      <c r="AS22" s="105"/>
      <c r="AT22" s="106">
        <v>430</v>
      </c>
      <c r="AU22" s="107">
        <v>376.97</v>
      </c>
      <c r="AV22" s="107">
        <v>0</v>
      </c>
      <c r="AW22" s="105">
        <v>0</v>
      </c>
      <c r="AX22" s="105">
        <v>0</v>
      </c>
      <c r="AY22" s="105">
        <v>0</v>
      </c>
      <c r="AZ22" s="108">
        <v>0</v>
      </c>
      <c r="BA22" s="109"/>
      <c r="BB22" s="121">
        <v>20.189999999999998</v>
      </c>
      <c r="BC22" s="105">
        <v>308347</v>
      </c>
      <c r="BD22" s="105">
        <v>0</v>
      </c>
      <c r="BE22" s="105">
        <v>23986</v>
      </c>
      <c r="BF22" s="108">
        <v>332333</v>
      </c>
      <c r="BG22" s="11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CB22" s="113">
        <v>430</v>
      </c>
      <c r="CC22" s="114">
        <v>0</v>
      </c>
      <c r="CD22" s="114">
        <v>0</v>
      </c>
      <c r="CE22" s="114">
        <v>0</v>
      </c>
      <c r="CF22" s="114">
        <v>0</v>
      </c>
      <c r="CG22" s="115">
        <f t="shared" si="1"/>
        <v>0</v>
      </c>
      <c r="CH22" s="114">
        <v>0</v>
      </c>
      <c r="CI22" s="114">
        <v>0</v>
      </c>
      <c r="CJ22" s="114">
        <v>0</v>
      </c>
      <c r="CK22" s="115">
        <f t="shared" si="2"/>
        <v>0</v>
      </c>
      <c r="CL22" s="116">
        <f t="shared" si="3"/>
        <v>0</v>
      </c>
      <c r="CN22" s="113">
        <v>430</v>
      </c>
      <c r="CO22" s="117"/>
      <c r="CP22" s="118"/>
      <c r="CQ22" s="118"/>
      <c r="CR22" s="118"/>
      <c r="CS22" s="119">
        <f t="shared" si="11"/>
        <v>0</v>
      </c>
      <c r="DI22" s="120"/>
    </row>
    <row r="23" spans="1:113" ht="15" x14ac:dyDescent="0.25">
      <c r="A23" s="92">
        <v>432</v>
      </c>
      <c r="B23" s="93" t="s">
        <v>76</v>
      </c>
      <c r="C23" s="94">
        <v>248</v>
      </c>
      <c r="D23" s="95">
        <f t="shared" si="4"/>
        <v>1.750000000000032</v>
      </c>
      <c r="E23" s="95">
        <f t="shared" si="5"/>
        <v>0</v>
      </c>
      <c r="F23" s="95">
        <f t="shared" si="6"/>
        <v>0</v>
      </c>
      <c r="G23" s="96">
        <f t="shared" si="7"/>
        <v>249.75000000000003</v>
      </c>
      <c r="H23" s="97"/>
      <c r="I23" s="98">
        <f t="shared" si="8"/>
        <v>4479263</v>
      </c>
      <c r="J23" s="99">
        <f t="shared" si="0"/>
        <v>0</v>
      </c>
      <c r="K23" s="99">
        <v>0</v>
      </c>
      <c r="L23" s="99">
        <f t="shared" si="9"/>
        <v>294704</v>
      </c>
      <c r="M23" s="100">
        <f t="shared" si="10"/>
        <v>4773967</v>
      </c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101">
        <v>432</v>
      </c>
      <c r="AC23" s="102">
        <v>249.75000000000003</v>
      </c>
      <c r="AD23" s="102">
        <v>1.750000000000032</v>
      </c>
      <c r="AE23" s="102">
        <v>0</v>
      </c>
      <c r="AF23" s="102">
        <v>7.9439439439439434</v>
      </c>
      <c r="AG23" s="103">
        <v>4360903</v>
      </c>
      <c r="AH23" s="103">
        <v>0</v>
      </c>
      <c r="AI23" s="103">
        <v>0</v>
      </c>
      <c r="AJ23" s="103">
        <v>4360903</v>
      </c>
      <c r="AK23" s="103">
        <v>0</v>
      </c>
      <c r="AL23" s="103">
        <v>285264</v>
      </c>
      <c r="AM23" s="103">
        <v>4646167</v>
      </c>
      <c r="AN23" s="103">
        <v>118360</v>
      </c>
      <c r="AO23" s="103">
        <v>0</v>
      </c>
      <c r="AP23" s="103">
        <v>9440</v>
      </c>
      <c r="AQ23" s="103">
        <v>127800</v>
      </c>
      <c r="AR23" s="104">
        <v>4773967</v>
      </c>
      <c r="AS23" s="105"/>
      <c r="AT23" s="106">
        <v>432</v>
      </c>
      <c r="AU23" s="107">
        <v>69.66</v>
      </c>
      <c r="AV23" s="107">
        <v>0</v>
      </c>
      <c r="AW23" s="105">
        <v>0</v>
      </c>
      <c r="AX23" s="105">
        <v>0</v>
      </c>
      <c r="AY23" s="105">
        <v>0</v>
      </c>
      <c r="AZ23" s="108">
        <v>0</v>
      </c>
      <c r="BA23" s="109"/>
      <c r="BB23" s="121">
        <v>7.9439439439439434</v>
      </c>
      <c r="BC23" s="105">
        <v>118360</v>
      </c>
      <c r="BD23" s="105">
        <v>0</v>
      </c>
      <c r="BE23" s="105">
        <v>9440</v>
      </c>
      <c r="BF23" s="108">
        <v>127800</v>
      </c>
      <c r="BG23" s="11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CB23" s="113">
        <v>432</v>
      </c>
      <c r="CC23" s="114">
        <v>0</v>
      </c>
      <c r="CD23" s="114">
        <v>0</v>
      </c>
      <c r="CE23" s="114">
        <v>0</v>
      </c>
      <c r="CF23" s="114">
        <v>0</v>
      </c>
      <c r="CG23" s="115">
        <f t="shared" si="1"/>
        <v>0</v>
      </c>
      <c r="CH23" s="114">
        <v>0</v>
      </c>
      <c r="CI23" s="114">
        <v>0</v>
      </c>
      <c r="CJ23" s="114">
        <v>0</v>
      </c>
      <c r="CK23" s="115">
        <f t="shared" si="2"/>
        <v>0</v>
      </c>
      <c r="CL23" s="116">
        <f t="shared" si="3"/>
        <v>0</v>
      </c>
      <c r="CN23" s="113">
        <v>432</v>
      </c>
      <c r="CO23" s="117"/>
      <c r="CP23" s="118"/>
      <c r="CQ23" s="118"/>
      <c r="CR23" s="118"/>
      <c r="CS23" s="119">
        <f t="shared" si="11"/>
        <v>0</v>
      </c>
      <c r="DI23" s="120"/>
    </row>
    <row r="24" spans="1:113" ht="15" x14ac:dyDescent="0.25">
      <c r="A24" s="92">
        <v>435</v>
      </c>
      <c r="B24" s="93" t="s">
        <v>77</v>
      </c>
      <c r="C24" s="94">
        <v>800</v>
      </c>
      <c r="D24" s="95">
        <f t="shared" si="4"/>
        <v>0</v>
      </c>
      <c r="E24" s="95">
        <f t="shared" si="5"/>
        <v>0</v>
      </c>
      <c r="F24" s="95">
        <f t="shared" si="6"/>
        <v>0</v>
      </c>
      <c r="G24" s="96">
        <f t="shared" si="7"/>
        <v>790.54000000000019</v>
      </c>
      <c r="H24" s="97"/>
      <c r="I24" s="98">
        <f t="shared" si="8"/>
        <v>12204092</v>
      </c>
      <c r="J24" s="99">
        <f t="shared" si="0"/>
        <v>0</v>
      </c>
      <c r="K24" s="99">
        <v>0</v>
      </c>
      <c r="L24" s="99">
        <f t="shared" si="9"/>
        <v>939164</v>
      </c>
      <c r="M24" s="100">
        <f t="shared" si="10"/>
        <v>13143256</v>
      </c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101">
        <v>435</v>
      </c>
      <c r="AC24" s="102">
        <v>790.54000000000019</v>
      </c>
      <c r="AD24" s="102">
        <v>0</v>
      </c>
      <c r="AE24" s="102">
        <v>0</v>
      </c>
      <c r="AF24" s="102">
        <v>7</v>
      </c>
      <c r="AG24" s="103">
        <v>12101423</v>
      </c>
      <c r="AH24" s="103">
        <v>0</v>
      </c>
      <c r="AI24" s="103">
        <v>0</v>
      </c>
      <c r="AJ24" s="103">
        <v>12101423</v>
      </c>
      <c r="AK24" s="103">
        <v>0</v>
      </c>
      <c r="AL24" s="103">
        <v>930848</v>
      </c>
      <c r="AM24" s="103">
        <v>13032271</v>
      </c>
      <c r="AN24" s="103">
        <v>102669</v>
      </c>
      <c r="AO24" s="103">
        <v>0</v>
      </c>
      <c r="AP24" s="103">
        <v>8316</v>
      </c>
      <c r="AQ24" s="103">
        <v>110985</v>
      </c>
      <c r="AR24" s="104">
        <v>13143256</v>
      </c>
      <c r="AS24" s="105"/>
      <c r="AT24" s="106">
        <v>435</v>
      </c>
      <c r="AU24" s="107">
        <v>147.18</v>
      </c>
      <c r="AV24" s="107">
        <v>0</v>
      </c>
      <c r="AW24" s="105">
        <v>0</v>
      </c>
      <c r="AX24" s="105">
        <v>0</v>
      </c>
      <c r="AY24" s="105">
        <v>0</v>
      </c>
      <c r="AZ24" s="108">
        <v>0</v>
      </c>
      <c r="BA24" s="109"/>
      <c r="BB24" s="121">
        <v>7</v>
      </c>
      <c r="BC24" s="105">
        <v>102669</v>
      </c>
      <c r="BD24" s="105">
        <v>0</v>
      </c>
      <c r="BE24" s="105">
        <v>8316</v>
      </c>
      <c r="BF24" s="108">
        <v>110985</v>
      </c>
      <c r="BG24" s="11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CB24" s="113">
        <v>435</v>
      </c>
      <c r="CC24" s="114">
        <v>0</v>
      </c>
      <c r="CD24" s="114">
        <v>0</v>
      </c>
      <c r="CE24" s="114">
        <v>0</v>
      </c>
      <c r="CF24" s="114">
        <v>0</v>
      </c>
      <c r="CG24" s="115">
        <f t="shared" si="1"/>
        <v>0</v>
      </c>
      <c r="CH24" s="114">
        <v>0</v>
      </c>
      <c r="CI24" s="114">
        <v>0</v>
      </c>
      <c r="CJ24" s="114">
        <v>0</v>
      </c>
      <c r="CK24" s="115">
        <f t="shared" si="2"/>
        <v>0</v>
      </c>
      <c r="CL24" s="116">
        <f t="shared" si="3"/>
        <v>0</v>
      </c>
      <c r="CN24" s="113">
        <v>435</v>
      </c>
      <c r="CO24" s="117"/>
      <c r="CP24" s="118"/>
      <c r="CQ24" s="118"/>
      <c r="CR24" s="118"/>
      <c r="CS24" s="119">
        <f t="shared" si="11"/>
        <v>0</v>
      </c>
      <c r="DI24" s="120"/>
    </row>
    <row r="25" spans="1:113" ht="15" x14ac:dyDescent="0.25">
      <c r="A25" s="92">
        <v>436</v>
      </c>
      <c r="B25" s="93" t="s">
        <v>78</v>
      </c>
      <c r="C25" s="94">
        <v>319</v>
      </c>
      <c r="D25" s="95">
        <f t="shared" si="4"/>
        <v>0</v>
      </c>
      <c r="E25" s="95">
        <f t="shared" si="5"/>
        <v>0</v>
      </c>
      <c r="F25" s="95">
        <f t="shared" si="6"/>
        <v>0.65880376743631663</v>
      </c>
      <c r="G25" s="96">
        <f t="shared" si="7"/>
        <v>259.34000000000003</v>
      </c>
      <c r="H25" s="97"/>
      <c r="I25" s="98">
        <f t="shared" si="8"/>
        <v>8936665</v>
      </c>
      <c r="J25" s="99">
        <f t="shared" si="0"/>
        <v>0</v>
      </c>
      <c r="K25" s="99">
        <v>0</v>
      </c>
      <c r="L25" s="99">
        <f t="shared" si="9"/>
        <v>308096</v>
      </c>
      <c r="M25" s="100">
        <f t="shared" si="10"/>
        <v>9244761</v>
      </c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01">
        <v>436</v>
      </c>
      <c r="AC25" s="102">
        <v>259.34000000000003</v>
      </c>
      <c r="AD25" s="102">
        <v>0</v>
      </c>
      <c r="AE25" s="102">
        <v>0</v>
      </c>
      <c r="AF25" s="102">
        <v>7.238803767436317</v>
      </c>
      <c r="AG25" s="103">
        <v>8694525</v>
      </c>
      <c r="AH25" s="103">
        <v>10529.001811167213</v>
      </c>
      <c r="AI25" s="103">
        <v>0</v>
      </c>
      <c r="AJ25" s="103">
        <v>8683995.9981888328</v>
      </c>
      <c r="AK25" s="103">
        <v>0</v>
      </c>
      <c r="AL25" s="103">
        <v>299497</v>
      </c>
      <c r="AM25" s="103">
        <v>8983492.9981888328</v>
      </c>
      <c r="AN25" s="103">
        <v>252669.00181116723</v>
      </c>
      <c r="AO25" s="103">
        <v>0</v>
      </c>
      <c r="AP25" s="103">
        <v>8599</v>
      </c>
      <c r="AQ25" s="103">
        <v>261268.00181116723</v>
      </c>
      <c r="AR25" s="104">
        <v>9244761</v>
      </c>
      <c r="AS25" s="105"/>
      <c r="AT25" s="106">
        <v>436</v>
      </c>
      <c r="AU25" s="107">
        <v>54</v>
      </c>
      <c r="AV25" s="107">
        <v>0.65880376743631663</v>
      </c>
      <c r="AW25" s="105">
        <v>10529.001811167213</v>
      </c>
      <c r="AX25" s="105">
        <v>0</v>
      </c>
      <c r="AY25" s="105">
        <v>782</v>
      </c>
      <c r="AZ25" s="108">
        <v>11311.001811167213</v>
      </c>
      <c r="BA25" s="109"/>
      <c r="BB25" s="121">
        <v>6.58</v>
      </c>
      <c r="BC25" s="105">
        <v>242140</v>
      </c>
      <c r="BD25" s="105">
        <v>0</v>
      </c>
      <c r="BE25" s="105">
        <v>7817</v>
      </c>
      <c r="BF25" s="108">
        <v>249957</v>
      </c>
      <c r="BG25" s="11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CB25" s="113">
        <v>436</v>
      </c>
      <c r="CC25" s="114">
        <v>0</v>
      </c>
      <c r="CD25" s="114">
        <v>0</v>
      </c>
      <c r="CE25" s="114">
        <v>0</v>
      </c>
      <c r="CF25" s="114">
        <v>0</v>
      </c>
      <c r="CG25" s="115">
        <f t="shared" si="1"/>
        <v>0</v>
      </c>
      <c r="CH25" s="114">
        <v>0</v>
      </c>
      <c r="CI25" s="114">
        <v>0</v>
      </c>
      <c r="CJ25" s="114">
        <v>0</v>
      </c>
      <c r="CK25" s="115">
        <f t="shared" si="2"/>
        <v>0</v>
      </c>
      <c r="CL25" s="116">
        <f t="shared" si="3"/>
        <v>0</v>
      </c>
      <c r="CN25" s="113">
        <v>436</v>
      </c>
      <c r="CO25" s="117"/>
      <c r="CP25" s="118"/>
      <c r="CQ25" s="118"/>
      <c r="CR25" s="118"/>
      <c r="CS25" s="119">
        <f t="shared" si="11"/>
        <v>0</v>
      </c>
      <c r="DI25" s="120"/>
    </row>
    <row r="26" spans="1:113" ht="15" x14ac:dyDescent="0.25">
      <c r="A26" s="92">
        <v>437</v>
      </c>
      <c r="B26" s="93" t="s">
        <v>79</v>
      </c>
      <c r="C26" s="94">
        <v>230</v>
      </c>
      <c r="D26" s="95">
        <f t="shared" si="4"/>
        <v>0</v>
      </c>
      <c r="E26" s="95">
        <f t="shared" si="5"/>
        <v>177.55999999999997</v>
      </c>
      <c r="F26" s="95">
        <f t="shared" si="6"/>
        <v>0</v>
      </c>
      <c r="G26" s="96">
        <f t="shared" si="7"/>
        <v>188.70999999999998</v>
      </c>
      <c r="H26" s="97"/>
      <c r="I26" s="98">
        <f t="shared" si="8"/>
        <v>5201365</v>
      </c>
      <c r="J26" s="99">
        <f t="shared" si="0"/>
        <v>216979</v>
      </c>
      <c r="K26" s="99">
        <v>216979</v>
      </c>
      <c r="L26" s="99">
        <f t="shared" si="9"/>
        <v>224194</v>
      </c>
      <c r="M26" s="100">
        <f t="shared" si="10"/>
        <v>5859517</v>
      </c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101">
        <v>437</v>
      </c>
      <c r="AC26" s="102">
        <v>188.70999999999998</v>
      </c>
      <c r="AD26" s="102">
        <v>0</v>
      </c>
      <c r="AE26" s="102">
        <v>177.55999999999997</v>
      </c>
      <c r="AF26" s="102">
        <v>1.2000000000000002</v>
      </c>
      <c r="AG26" s="103">
        <v>5167804</v>
      </c>
      <c r="AH26" s="103">
        <v>0</v>
      </c>
      <c r="AI26" s="103">
        <v>0</v>
      </c>
      <c r="AJ26" s="103">
        <v>5167804</v>
      </c>
      <c r="AK26" s="103">
        <v>215512</v>
      </c>
      <c r="AL26" s="103">
        <v>222768</v>
      </c>
      <c r="AM26" s="103">
        <v>5606084</v>
      </c>
      <c r="AN26" s="103">
        <v>33561</v>
      </c>
      <c r="AO26" s="103">
        <v>1467</v>
      </c>
      <c r="AP26" s="103">
        <v>1426</v>
      </c>
      <c r="AQ26" s="103">
        <v>36454</v>
      </c>
      <c r="AR26" s="104">
        <v>5642538</v>
      </c>
      <c r="AS26" s="105"/>
      <c r="AT26" s="106">
        <v>437</v>
      </c>
      <c r="AU26" s="107">
        <v>14.53</v>
      </c>
      <c r="AV26" s="107">
        <v>0</v>
      </c>
      <c r="AW26" s="105">
        <v>0</v>
      </c>
      <c r="AX26" s="105">
        <v>0</v>
      </c>
      <c r="AY26" s="105">
        <v>0</v>
      </c>
      <c r="AZ26" s="108">
        <v>0</v>
      </c>
      <c r="BA26" s="109"/>
      <c r="BB26" s="121">
        <v>1.2000000000000002</v>
      </c>
      <c r="BC26" s="105">
        <v>33561</v>
      </c>
      <c r="BD26" s="105">
        <v>1467</v>
      </c>
      <c r="BE26" s="105">
        <v>1426</v>
      </c>
      <c r="BF26" s="108">
        <v>36454</v>
      </c>
      <c r="BG26" s="11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CB26" s="113">
        <v>437</v>
      </c>
      <c r="CC26" s="114">
        <v>0</v>
      </c>
      <c r="CD26" s="114">
        <v>0</v>
      </c>
      <c r="CE26" s="114">
        <v>0</v>
      </c>
      <c r="CF26" s="114">
        <v>0</v>
      </c>
      <c r="CG26" s="115">
        <f t="shared" si="1"/>
        <v>0</v>
      </c>
      <c r="CH26" s="114">
        <v>0</v>
      </c>
      <c r="CI26" s="114">
        <v>0</v>
      </c>
      <c r="CJ26" s="114">
        <v>0</v>
      </c>
      <c r="CK26" s="115">
        <f t="shared" si="2"/>
        <v>0</v>
      </c>
      <c r="CL26" s="116">
        <f t="shared" si="3"/>
        <v>0</v>
      </c>
      <c r="CN26" s="113">
        <v>437</v>
      </c>
      <c r="CO26" s="117"/>
      <c r="CP26" s="118"/>
      <c r="CQ26" s="118"/>
      <c r="CR26" s="118"/>
      <c r="CS26" s="119">
        <f t="shared" si="11"/>
        <v>0</v>
      </c>
      <c r="DI26" s="120"/>
    </row>
    <row r="27" spans="1:113" ht="15" x14ac:dyDescent="0.25">
      <c r="A27" s="92">
        <v>438</v>
      </c>
      <c r="B27" s="93" t="s">
        <v>80</v>
      </c>
      <c r="C27" s="94">
        <v>345</v>
      </c>
      <c r="D27" s="95">
        <f t="shared" si="4"/>
        <v>0</v>
      </c>
      <c r="E27" s="95">
        <f t="shared" si="5"/>
        <v>0</v>
      </c>
      <c r="F27" s="95">
        <f t="shared" si="6"/>
        <v>0.65880376743631663</v>
      </c>
      <c r="G27" s="96">
        <f t="shared" si="7"/>
        <v>339.89999999999981</v>
      </c>
      <c r="H27" s="97"/>
      <c r="I27" s="98">
        <f t="shared" si="8"/>
        <v>8864106</v>
      </c>
      <c r="J27" s="99">
        <f t="shared" si="0"/>
        <v>0</v>
      </c>
      <c r="K27" s="99">
        <v>0</v>
      </c>
      <c r="L27" s="99">
        <f t="shared" si="9"/>
        <v>403797</v>
      </c>
      <c r="M27" s="100">
        <f t="shared" si="10"/>
        <v>9267903</v>
      </c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101">
        <v>438</v>
      </c>
      <c r="AC27" s="102">
        <v>339.89999999999981</v>
      </c>
      <c r="AD27" s="102">
        <v>0</v>
      </c>
      <c r="AE27" s="102">
        <v>0</v>
      </c>
      <c r="AF27" s="102">
        <v>4.0888037674363167</v>
      </c>
      <c r="AG27" s="103">
        <v>8773808</v>
      </c>
      <c r="AH27" s="103">
        <v>17016.901312880058</v>
      </c>
      <c r="AI27" s="103">
        <v>0</v>
      </c>
      <c r="AJ27" s="103">
        <v>8756791.0986871198</v>
      </c>
      <c r="AK27" s="103">
        <v>0</v>
      </c>
      <c r="AL27" s="103">
        <v>398941</v>
      </c>
      <c r="AM27" s="103">
        <v>9155732.0986871198</v>
      </c>
      <c r="AN27" s="103">
        <v>107314.90131288006</v>
      </c>
      <c r="AO27" s="103">
        <v>0</v>
      </c>
      <c r="AP27" s="103">
        <v>4856</v>
      </c>
      <c r="AQ27" s="103">
        <v>112170.90131288006</v>
      </c>
      <c r="AR27" s="104">
        <v>9267903</v>
      </c>
      <c r="AS27" s="105"/>
      <c r="AT27" s="106">
        <v>438</v>
      </c>
      <c r="AU27" s="107">
        <v>71.300000000000011</v>
      </c>
      <c r="AV27" s="107">
        <v>0.65880376743631663</v>
      </c>
      <c r="AW27" s="105">
        <v>17016.901312880058</v>
      </c>
      <c r="AX27" s="105">
        <v>0</v>
      </c>
      <c r="AY27" s="105">
        <v>782</v>
      </c>
      <c r="AZ27" s="108">
        <v>17798.901312880058</v>
      </c>
      <c r="BA27" s="109"/>
      <c r="BB27" s="121">
        <v>3.4299999999999997</v>
      </c>
      <c r="BC27" s="105">
        <v>90298</v>
      </c>
      <c r="BD27" s="105">
        <v>0</v>
      </c>
      <c r="BE27" s="105">
        <v>4074</v>
      </c>
      <c r="BF27" s="108">
        <v>94372</v>
      </c>
      <c r="BG27" s="11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CB27" s="113">
        <v>438</v>
      </c>
      <c r="CC27" s="114">
        <v>0</v>
      </c>
      <c r="CD27" s="114">
        <v>0</v>
      </c>
      <c r="CE27" s="114">
        <v>0</v>
      </c>
      <c r="CF27" s="114">
        <v>0</v>
      </c>
      <c r="CG27" s="115">
        <f t="shared" si="1"/>
        <v>0</v>
      </c>
      <c r="CH27" s="114">
        <v>0</v>
      </c>
      <c r="CI27" s="114">
        <v>0</v>
      </c>
      <c r="CJ27" s="114">
        <v>0</v>
      </c>
      <c r="CK27" s="115">
        <f t="shared" si="2"/>
        <v>0</v>
      </c>
      <c r="CL27" s="116">
        <f t="shared" si="3"/>
        <v>0</v>
      </c>
      <c r="CN27" s="113">
        <v>438</v>
      </c>
      <c r="CO27" s="117"/>
      <c r="CP27" s="118"/>
      <c r="CQ27" s="118"/>
      <c r="CR27" s="118"/>
      <c r="CS27" s="119">
        <f t="shared" si="11"/>
        <v>0</v>
      </c>
      <c r="DI27" s="120"/>
    </row>
    <row r="28" spans="1:113" ht="15" x14ac:dyDescent="0.25">
      <c r="A28" s="92">
        <v>439</v>
      </c>
      <c r="B28" s="93" t="s">
        <v>81</v>
      </c>
      <c r="C28" s="94">
        <v>444</v>
      </c>
      <c r="D28" s="95">
        <f t="shared" si="4"/>
        <v>7.6499999999998867</v>
      </c>
      <c r="E28" s="95">
        <f t="shared" si="5"/>
        <v>0</v>
      </c>
      <c r="F28" s="95">
        <f t="shared" si="6"/>
        <v>0.64764501880156011</v>
      </c>
      <c r="G28" s="96">
        <f t="shared" si="7"/>
        <v>451.64999999999992</v>
      </c>
      <c r="H28" s="97"/>
      <c r="I28" s="98">
        <f t="shared" si="8"/>
        <v>10819669</v>
      </c>
      <c r="J28" s="99">
        <f t="shared" si="0"/>
        <v>0</v>
      </c>
      <c r="K28" s="99">
        <v>0</v>
      </c>
      <c r="L28" s="99">
        <f t="shared" si="9"/>
        <v>537292</v>
      </c>
      <c r="M28" s="100">
        <f t="shared" si="10"/>
        <v>11356961</v>
      </c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101">
        <v>439</v>
      </c>
      <c r="AC28" s="102">
        <v>451.64999999999992</v>
      </c>
      <c r="AD28" s="102">
        <v>7.6499999999998867</v>
      </c>
      <c r="AE28" s="102">
        <v>0</v>
      </c>
      <c r="AF28" s="102">
        <v>3.5968313356398203</v>
      </c>
      <c r="AG28" s="103">
        <v>10544372</v>
      </c>
      <c r="AH28" s="103">
        <v>13128.641477470917</v>
      </c>
      <c r="AI28" s="103">
        <v>0</v>
      </c>
      <c r="AJ28" s="103">
        <v>10531243.358522529</v>
      </c>
      <c r="AK28" s="103">
        <v>0</v>
      </c>
      <c r="AL28" s="103">
        <v>523247</v>
      </c>
      <c r="AM28" s="103">
        <v>11054490.358522529</v>
      </c>
      <c r="AN28" s="103">
        <v>84102.641477470912</v>
      </c>
      <c r="AO28" s="103">
        <v>0</v>
      </c>
      <c r="AP28" s="103">
        <v>4274</v>
      </c>
      <c r="AQ28" s="103">
        <v>88376.641477470912</v>
      </c>
      <c r="AR28" s="104">
        <v>11142867</v>
      </c>
      <c r="AS28" s="105"/>
      <c r="AT28" s="106">
        <v>439</v>
      </c>
      <c r="AU28" s="107">
        <v>63.06</v>
      </c>
      <c r="AV28" s="107">
        <v>0.64764501880156011</v>
      </c>
      <c r="AW28" s="105">
        <v>13128.641477470917</v>
      </c>
      <c r="AX28" s="105">
        <v>0</v>
      </c>
      <c r="AY28" s="105">
        <v>770</v>
      </c>
      <c r="AZ28" s="108">
        <v>13898.641477470917</v>
      </c>
      <c r="BA28" s="109"/>
      <c r="BB28" s="121">
        <v>2.9491863168382602</v>
      </c>
      <c r="BC28" s="105">
        <v>70974</v>
      </c>
      <c r="BD28" s="105">
        <v>0</v>
      </c>
      <c r="BE28" s="105">
        <v>3504</v>
      </c>
      <c r="BF28" s="108">
        <v>74478</v>
      </c>
      <c r="BG28" s="11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CB28" s="113">
        <v>439</v>
      </c>
      <c r="CC28" s="114">
        <v>8.9800000000000182</v>
      </c>
      <c r="CD28" s="114">
        <v>204323</v>
      </c>
      <c r="CE28" s="114">
        <v>0</v>
      </c>
      <c r="CF28" s="114">
        <v>9771</v>
      </c>
      <c r="CG28" s="115">
        <f t="shared" si="1"/>
        <v>214094</v>
      </c>
      <c r="CH28" s="114">
        <v>0</v>
      </c>
      <c r="CI28" s="114">
        <v>0</v>
      </c>
      <c r="CJ28" s="114">
        <v>0</v>
      </c>
      <c r="CK28" s="115">
        <f t="shared" si="2"/>
        <v>0</v>
      </c>
      <c r="CL28" s="116">
        <f t="shared" si="3"/>
        <v>214094</v>
      </c>
      <c r="CN28" s="113">
        <v>439</v>
      </c>
      <c r="CO28" s="117"/>
      <c r="CP28" s="118"/>
      <c r="CQ28" s="118"/>
      <c r="CR28" s="118"/>
      <c r="CS28" s="119">
        <f t="shared" si="11"/>
        <v>0</v>
      </c>
      <c r="DI28" s="120"/>
    </row>
    <row r="29" spans="1:113" ht="15" x14ac:dyDescent="0.25">
      <c r="A29" s="92">
        <v>440</v>
      </c>
      <c r="B29" s="93" t="s">
        <v>82</v>
      </c>
      <c r="C29" s="94">
        <v>1200</v>
      </c>
      <c r="D29" s="95">
        <f t="shared" si="4"/>
        <v>0</v>
      </c>
      <c r="E29" s="95">
        <f t="shared" si="5"/>
        <v>457.90999999999997</v>
      </c>
      <c r="F29" s="95">
        <f t="shared" si="6"/>
        <v>0</v>
      </c>
      <c r="G29" s="96">
        <f t="shared" si="7"/>
        <v>1197.49</v>
      </c>
      <c r="H29" s="97"/>
      <c r="I29" s="98">
        <f t="shared" si="8"/>
        <v>21061423</v>
      </c>
      <c r="J29" s="99">
        <f t="shared" si="0"/>
        <v>1052735</v>
      </c>
      <c r="K29" s="99">
        <v>1052735</v>
      </c>
      <c r="L29" s="99">
        <f t="shared" si="9"/>
        <v>1422619</v>
      </c>
      <c r="M29" s="100">
        <f t="shared" si="10"/>
        <v>24589512</v>
      </c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101">
        <v>440</v>
      </c>
      <c r="AC29" s="102">
        <v>1197.49</v>
      </c>
      <c r="AD29" s="102">
        <v>0</v>
      </c>
      <c r="AE29" s="102">
        <v>457.90999999999997</v>
      </c>
      <c r="AF29" s="102">
        <v>2.9</v>
      </c>
      <c r="AG29" s="103">
        <v>21009797</v>
      </c>
      <c r="AH29" s="103">
        <v>0</v>
      </c>
      <c r="AI29" s="103">
        <v>0</v>
      </c>
      <c r="AJ29" s="103">
        <v>21009797</v>
      </c>
      <c r="AK29" s="103">
        <v>1050436</v>
      </c>
      <c r="AL29" s="103">
        <v>1419174</v>
      </c>
      <c r="AM29" s="103">
        <v>23479407</v>
      </c>
      <c r="AN29" s="103">
        <v>51626</v>
      </c>
      <c r="AO29" s="103">
        <v>2299</v>
      </c>
      <c r="AP29" s="103">
        <v>3445</v>
      </c>
      <c r="AQ29" s="103">
        <v>57370</v>
      </c>
      <c r="AR29" s="104">
        <v>23536777</v>
      </c>
      <c r="AS29" s="105"/>
      <c r="AT29" s="106">
        <v>440</v>
      </c>
      <c r="AU29" s="107">
        <v>98.89</v>
      </c>
      <c r="AV29" s="107">
        <v>0</v>
      </c>
      <c r="AW29" s="105">
        <v>0</v>
      </c>
      <c r="AX29" s="105">
        <v>0</v>
      </c>
      <c r="AY29" s="105">
        <v>0</v>
      </c>
      <c r="AZ29" s="108">
        <v>0</v>
      </c>
      <c r="BA29" s="109"/>
      <c r="BB29" s="121">
        <v>2.9</v>
      </c>
      <c r="BC29" s="105">
        <v>51626</v>
      </c>
      <c r="BD29" s="105">
        <v>2299</v>
      </c>
      <c r="BE29" s="105">
        <v>3445</v>
      </c>
      <c r="BF29" s="108">
        <v>57370</v>
      </c>
      <c r="BG29" s="11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CB29" s="113">
        <v>440</v>
      </c>
      <c r="CC29" s="114">
        <v>0</v>
      </c>
      <c r="CD29" s="114">
        <v>0</v>
      </c>
      <c r="CE29" s="114">
        <v>0</v>
      </c>
      <c r="CF29" s="114">
        <v>0</v>
      </c>
      <c r="CG29" s="115">
        <f t="shared" si="1"/>
        <v>0</v>
      </c>
      <c r="CH29" s="114">
        <v>0</v>
      </c>
      <c r="CI29" s="114">
        <v>0</v>
      </c>
      <c r="CJ29" s="114">
        <v>0</v>
      </c>
      <c r="CK29" s="115">
        <f t="shared" si="2"/>
        <v>0</v>
      </c>
      <c r="CL29" s="116">
        <f t="shared" si="3"/>
        <v>0</v>
      </c>
      <c r="CN29" s="113">
        <v>440</v>
      </c>
      <c r="CO29" s="117"/>
      <c r="CP29" s="118"/>
      <c r="CQ29" s="118"/>
      <c r="CR29" s="118"/>
      <c r="CS29" s="119">
        <f t="shared" si="11"/>
        <v>0</v>
      </c>
      <c r="DI29" s="120"/>
    </row>
    <row r="30" spans="1:113" ht="15" x14ac:dyDescent="0.25">
      <c r="A30" s="92">
        <v>441</v>
      </c>
      <c r="B30" s="93" t="s">
        <v>83</v>
      </c>
      <c r="C30" s="94">
        <v>1574</v>
      </c>
      <c r="D30" s="95">
        <f t="shared" si="4"/>
        <v>0</v>
      </c>
      <c r="E30" s="95">
        <f t="shared" si="5"/>
        <v>0</v>
      </c>
      <c r="F30" s="95">
        <f t="shared" si="6"/>
        <v>0</v>
      </c>
      <c r="G30" s="96">
        <f t="shared" si="7"/>
        <v>1481.3099999999995</v>
      </c>
      <c r="H30" s="97"/>
      <c r="I30" s="98">
        <f t="shared" si="8"/>
        <v>24464551</v>
      </c>
      <c r="J30" s="99">
        <f t="shared" si="0"/>
        <v>0</v>
      </c>
      <c r="K30" s="99">
        <v>0</v>
      </c>
      <c r="L30" s="99">
        <f t="shared" si="9"/>
        <v>1759788</v>
      </c>
      <c r="M30" s="100">
        <f t="shared" si="10"/>
        <v>26224339</v>
      </c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101">
        <v>441</v>
      </c>
      <c r="AC30" s="102">
        <v>1481.3099999999995</v>
      </c>
      <c r="AD30" s="102">
        <v>0</v>
      </c>
      <c r="AE30" s="102">
        <v>0</v>
      </c>
      <c r="AF30" s="102">
        <v>1</v>
      </c>
      <c r="AG30" s="103">
        <v>24448114</v>
      </c>
      <c r="AH30" s="103">
        <v>0</v>
      </c>
      <c r="AI30" s="103">
        <v>0</v>
      </c>
      <c r="AJ30" s="103">
        <v>24448114</v>
      </c>
      <c r="AK30" s="103">
        <v>0</v>
      </c>
      <c r="AL30" s="103">
        <v>1758600</v>
      </c>
      <c r="AM30" s="103">
        <v>26206714</v>
      </c>
      <c r="AN30" s="103">
        <v>16437</v>
      </c>
      <c r="AO30" s="103">
        <v>0</v>
      </c>
      <c r="AP30" s="103">
        <v>1188</v>
      </c>
      <c r="AQ30" s="103">
        <v>17625</v>
      </c>
      <c r="AR30" s="104">
        <v>26224339</v>
      </c>
      <c r="AS30" s="105"/>
      <c r="AT30" s="106">
        <v>441</v>
      </c>
      <c r="AU30" s="107">
        <v>375.59000000000003</v>
      </c>
      <c r="AV30" s="107">
        <v>0</v>
      </c>
      <c r="AW30" s="105">
        <v>0</v>
      </c>
      <c r="AX30" s="105">
        <v>0</v>
      </c>
      <c r="AY30" s="105">
        <v>0</v>
      </c>
      <c r="AZ30" s="108">
        <v>0</v>
      </c>
      <c r="BA30" s="109"/>
      <c r="BB30" s="121">
        <v>1</v>
      </c>
      <c r="BC30" s="105">
        <v>16437</v>
      </c>
      <c r="BD30" s="105">
        <v>0</v>
      </c>
      <c r="BE30" s="105">
        <v>1188</v>
      </c>
      <c r="BF30" s="108">
        <v>17625</v>
      </c>
      <c r="BG30" s="11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CB30" s="113">
        <v>441</v>
      </c>
      <c r="CC30" s="114">
        <v>0</v>
      </c>
      <c r="CD30" s="114">
        <v>0</v>
      </c>
      <c r="CE30" s="114">
        <v>0</v>
      </c>
      <c r="CF30" s="114">
        <v>0</v>
      </c>
      <c r="CG30" s="115">
        <f t="shared" si="1"/>
        <v>0</v>
      </c>
      <c r="CH30" s="114">
        <v>0</v>
      </c>
      <c r="CI30" s="114">
        <v>0</v>
      </c>
      <c r="CJ30" s="114">
        <v>0</v>
      </c>
      <c r="CK30" s="115">
        <f t="shared" si="2"/>
        <v>0</v>
      </c>
      <c r="CL30" s="116">
        <f t="shared" si="3"/>
        <v>0</v>
      </c>
      <c r="CN30" s="113">
        <v>441</v>
      </c>
      <c r="CO30" s="117"/>
      <c r="CP30" s="118"/>
      <c r="CQ30" s="118"/>
      <c r="CR30" s="118"/>
      <c r="CS30" s="119">
        <f t="shared" si="11"/>
        <v>0</v>
      </c>
      <c r="DI30" s="120"/>
    </row>
    <row r="31" spans="1:113" ht="15" x14ac:dyDescent="0.25">
      <c r="A31" s="92">
        <v>444</v>
      </c>
      <c r="B31" s="93" t="s">
        <v>84</v>
      </c>
      <c r="C31" s="94">
        <v>826</v>
      </c>
      <c r="D31" s="95">
        <f t="shared" si="4"/>
        <v>10.550000000000134</v>
      </c>
      <c r="E31" s="95">
        <f t="shared" si="5"/>
        <v>0</v>
      </c>
      <c r="F31" s="95">
        <f t="shared" si="6"/>
        <v>1.2717184720210231</v>
      </c>
      <c r="G31" s="96">
        <f t="shared" si="7"/>
        <v>836.55000000000018</v>
      </c>
      <c r="H31" s="97"/>
      <c r="I31" s="98">
        <f t="shared" si="8"/>
        <v>19749764</v>
      </c>
      <c r="J31" s="99">
        <f t="shared" si="0"/>
        <v>0</v>
      </c>
      <c r="K31" s="99">
        <v>0</v>
      </c>
      <c r="L31" s="99">
        <f t="shared" si="9"/>
        <v>981274</v>
      </c>
      <c r="M31" s="100">
        <f t="shared" si="10"/>
        <v>20731038</v>
      </c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01">
        <v>444</v>
      </c>
      <c r="AC31" s="102">
        <v>836.55000000000018</v>
      </c>
      <c r="AD31" s="102">
        <v>10.550000000000134</v>
      </c>
      <c r="AE31" s="102">
        <v>0</v>
      </c>
      <c r="AF31" s="102">
        <v>11.560308514457217</v>
      </c>
      <c r="AG31" s="103">
        <v>19501456</v>
      </c>
      <c r="AH31" s="103">
        <v>26897.969618773652</v>
      </c>
      <c r="AI31" s="103">
        <v>0</v>
      </c>
      <c r="AJ31" s="103">
        <v>19474558.030381225</v>
      </c>
      <c r="AK31" s="103">
        <v>0</v>
      </c>
      <c r="AL31" s="103">
        <v>967541</v>
      </c>
      <c r="AM31" s="103">
        <v>20442099.030381225</v>
      </c>
      <c r="AN31" s="103">
        <v>275205.96961877367</v>
      </c>
      <c r="AO31" s="103">
        <v>0</v>
      </c>
      <c r="AP31" s="103">
        <v>13733</v>
      </c>
      <c r="AQ31" s="103">
        <v>288938.96961877367</v>
      </c>
      <c r="AR31" s="104">
        <v>20731038</v>
      </c>
      <c r="AS31" s="105"/>
      <c r="AT31" s="106">
        <v>444</v>
      </c>
      <c r="AU31" s="107">
        <v>66.84</v>
      </c>
      <c r="AV31" s="107">
        <v>1.2717184720210231</v>
      </c>
      <c r="AW31" s="105">
        <v>26897.969618773652</v>
      </c>
      <c r="AX31" s="105">
        <v>0</v>
      </c>
      <c r="AY31" s="105">
        <v>1510</v>
      </c>
      <c r="AZ31" s="108">
        <v>28407.969618773652</v>
      </c>
      <c r="BA31" s="109"/>
      <c r="BB31" s="121">
        <v>10.288590042436194</v>
      </c>
      <c r="BC31" s="105">
        <v>248308</v>
      </c>
      <c r="BD31" s="105">
        <v>0</v>
      </c>
      <c r="BE31" s="105">
        <v>12223</v>
      </c>
      <c r="BF31" s="108">
        <v>260531</v>
      </c>
      <c r="BG31" s="1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CB31" s="113">
        <v>444</v>
      </c>
      <c r="CC31" s="114">
        <v>0</v>
      </c>
      <c r="CD31" s="114">
        <v>0</v>
      </c>
      <c r="CE31" s="114">
        <v>0</v>
      </c>
      <c r="CF31" s="114">
        <v>0</v>
      </c>
      <c r="CG31" s="115">
        <f t="shared" si="1"/>
        <v>0</v>
      </c>
      <c r="CH31" s="114">
        <v>0</v>
      </c>
      <c r="CI31" s="114">
        <v>0</v>
      </c>
      <c r="CJ31" s="114">
        <v>0</v>
      </c>
      <c r="CK31" s="115">
        <f t="shared" si="2"/>
        <v>0</v>
      </c>
      <c r="CL31" s="116">
        <f t="shared" si="3"/>
        <v>0</v>
      </c>
      <c r="CN31" s="113">
        <v>444</v>
      </c>
      <c r="CO31" s="117"/>
      <c r="CP31" s="118"/>
      <c r="CQ31" s="118"/>
      <c r="CR31" s="118"/>
      <c r="CS31" s="119">
        <f t="shared" si="11"/>
        <v>0</v>
      </c>
      <c r="DI31" s="120"/>
    </row>
    <row r="32" spans="1:113" ht="15" x14ac:dyDescent="0.25">
      <c r="A32" s="92">
        <v>445</v>
      </c>
      <c r="B32" s="93" t="s">
        <v>85</v>
      </c>
      <c r="C32" s="94">
        <v>1426</v>
      </c>
      <c r="D32" s="95">
        <f t="shared" si="4"/>
        <v>0</v>
      </c>
      <c r="E32" s="95">
        <f t="shared" si="5"/>
        <v>1072.9399999999998</v>
      </c>
      <c r="F32" s="95">
        <f t="shared" si="6"/>
        <v>0</v>
      </c>
      <c r="G32" s="96">
        <f t="shared" si="7"/>
        <v>1421.35</v>
      </c>
      <c r="H32" s="97"/>
      <c r="I32" s="98">
        <f t="shared" si="8"/>
        <v>23360992</v>
      </c>
      <c r="J32" s="99">
        <f t="shared" si="0"/>
        <v>1379800</v>
      </c>
      <c r="K32" s="99">
        <v>1379800</v>
      </c>
      <c r="L32" s="99">
        <f t="shared" si="9"/>
        <v>1688557</v>
      </c>
      <c r="M32" s="100">
        <f t="shared" si="10"/>
        <v>27809149</v>
      </c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101">
        <v>445</v>
      </c>
      <c r="AC32" s="102">
        <v>1421.35</v>
      </c>
      <c r="AD32" s="102">
        <v>0</v>
      </c>
      <c r="AE32" s="102">
        <v>1072.9399999999998</v>
      </c>
      <c r="AF32" s="102">
        <v>1</v>
      </c>
      <c r="AG32" s="103">
        <v>23344601</v>
      </c>
      <c r="AH32" s="103">
        <v>0</v>
      </c>
      <c r="AI32" s="103">
        <v>0</v>
      </c>
      <c r="AJ32" s="103">
        <v>23344601</v>
      </c>
      <c r="AK32" s="103">
        <v>1378514</v>
      </c>
      <c r="AL32" s="103">
        <v>1687369</v>
      </c>
      <c r="AM32" s="103">
        <v>26410484</v>
      </c>
      <c r="AN32" s="103">
        <v>16391</v>
      </c>
      <c r="AO32" s="103">
        <v>1286</v>
      </c>
      <c r="AP32" s="103">
        <v>1188</v>
      </c>
      <c r="AQ32" s="103">
        <v>18865</v>
      </c>
      <c r="AR32" s="104">
        <v>26429349</v>
      </c>
      <c r="AS32" s="105"/>
      <c r="AT32" s="106">
        <v>445</v>
      </c>
      <c r="AU32" s="107">
        <v>547.4</v>
      </c>
      <c r="AV32" s="107">
        <v>0</v>
      </c>
      <c r="AW32" s="105">
        <v>0</v>
      </c>
      <c r="AX32" s="105">
        <v>0</v>
      </c>
      <c r="AY32" s="105">
        <v>0</v>
      </c>
      <c r="AZ32" s="108">
        <v>0</v>
      </c>
      <c r="BA32" s="109"/>
      <c r="BB32" s="121">
        <v>1</v>
      </c>
      <c r="BC32" s="105">
        <v>16391</v>
      </c>
      <c r="BD32" s="105">
        <v>1286</v>
      </c>
      <c r="BE32" s="105">
        <v>1188</v>
      </c>
      <c r="BF32" s="108">
        <v>18865</v>
      </c>
      <c r="BG32" s="11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CB32" s="113">
        <v>445</v>
      </c>
      <c r="CC32" s="114">
        <v>0</v>
      </c>
      <c r="CD32" s="114">
        <v>0</v>
      </c>
      <c r="CE32" s="114">
        <v>0</v>
      </c>
      <c r="CF32" s="114">
        <v>0</v>
      </c>
      <c r="CG32" s="115">
        <f t="shared" si="1"/>
        <v>0</v>
      </c>
      <c r="CH32" s="114">
        <v>0</v>
      </c>
      <c r="CI32" s="114">
        <v>0</v>
      </c>
      <c r="CJ32" s="114">
        <v>0</v>
      </c>
      <c r="CK32" s="115">
        <f t="shared" si="2"/>
        <v>0</v>
      </c>
      <c r="CL32" s="116">
        <f t="shared" si="3"/>
        <v>0</v>
      </c>
      <c r="CN32" s="113">
        <v>445</v>
      </c>
      <c r="CO32" s="117"/>
      <c r="CP32" s="118"/>
      <c r="CQ32" s="118"/>
      <c r="CR32" s="118"/>
      <c r="CS32" s="119">
        <f t="shared" si="11"/>
        <v>0</v>
      </c>
      <c r="DI32" s="120"/>
    </row>
    <row r="33" spans="1:113" ht="15" x14ac:dyDescent="0.25">
      <c r="A33" s="92">
        <v>446</v>
      </c>
      <c r="B33" s="93" t="s">
        <v>86</v>
      </c>
      <c r="C33" s="94">
        <v>1650</v>
      </c>
      <c r="D33" s="95">
        <f t="shared" si="4"/>
        <v>0</v>
      </c>
      <c r="E33" s="95">
        <f t="shared" si="5"/>
        <v>0</v>
      </c>
      <c r="F33" s="95">
        <f t="shared" si="6"/>
        <v>0.32940188371815832</v>
      </c>
      <c r="G33" s="96">
        <f t="shared" si="7"/>
        <v>1508.3400000000001</v>
      </c>
      <c r="H33" s="97"/>
      <c r="I33" s="98">
        <f t="shared" si="8"/>
        <v>26364700</v>
      </c>
      <c r="J33" s="99">
        <f t="shared" si="0"/>
        <v>0</v>
      </c>
      <c r="K33" s="99">
        <v>0</v>
      </c>
      <c r="L33" s="99">
        <f t="shared" si="9"/>
        <v>1791907</v>
      </c>
      <c r="M33" s="100">
        <f t="shared" si="10"/>
        <v>28156607</v>
      </c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101">
        <v>446</v>
      </c>
      <c r="AC33" s="102">
        <v>1508.3400000000001</v>
      </c>
      <c r="AD33" s="102">
        <v>0</v>
      </c>
      <c r="AE33" s="102">
        <v>0</v>
      </c>
      <c r="AF33" s="102">
        <v>20.809401883718159</v>
      </c>
      <c r="AG33" s="103">
        <v>26010687</v>
      </c>
      <c r="AH33" s="103">
        <v>5806.0376024162588</v>
      </c>
      <c r="AI33" s="103">
        <v>0</v>
      </c>
      <c r="AJ33" s="103">
        <v>26004880.962397583</v>
      </c>
      <c r="AK33" s="103">
        <v>0</v>
      </c>
      <c r="AL33" s="103">
        <v>1767186</v>
      </c>
      <c r="AM33" s="103">
        <v>27772066.962397583</v>
      </c>
      <c r="AN33" s="103">
        <v>359819.03760241624</v>
      </c>
      <c r="AO33" s="103">
        <v>0</v>
      </c>
      <c r="AP33" s="103">
        <v>24721</v>
      </c>
      <c r="AQ33" s="103">
        <v>384540.03760241624</v>
      </c>
      <c r="AR33" s="104">
        <v>28156607</v>
      </c>
      <c r="AS33" s="105"/>
      <c r="AT33" s="106">
        <v>446</v>
      </c>
      <c r="AU33" s="107">
        <v>151.09</v>
      </c>
      <c r="AV33" s="107">
        <v>0.32940188371815832</v>
      </c>
      <c r="AW33" s="105">
        <v>5806.0376024162588</v>
      </c>
      <c r="AX33" s="105">
        <v>0</v>
      </c>
      <c r="AY33" s="105">
        <v>391</v>
      </c>
      <c r="AZ33" s="108">
        <v>6197.0376024162588</v>
      </c>
      <c r="BA33" s="109"/>
      <c r="BB33" s="121">
        <v>20.48</v>
      </c>
      <c r="BC33" s="105">
        <v>354013</v>
      </c>
      <c r="BD33" s="105">
        <v>0</v>
      </c>
      <c r="BE33" s="105">
        <v>24330</v>
      </c>
      <c r="BF33" s="108">
        <v>378343</v>
      </c>
      <c r="BG33" s="11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CB33" s="113">
        <v>446</v>
      </c>
      <c r="CC33" s="114">
        <v>0</v>
      </c>
      <c r="CD33" s="114">
        <v>0</v>
      </c>
      <c r="CE33" s="114">
        <v>0</v>
      </c>
      <c r="CF33" s="114">
        <v>0</v>
      </c>
      <c r="CG33" s="115">
        <f t="shared" si="1"/>
        <v>0</v>
      </c>
      <c r="CH33" s="114">
        <v>0</v>
      </c>
      <c r="CI33" s="114">
        <v>0</v>
      </c>
      <c r="CJ33" s="114">
        <v>0</v>
      </c>
      <c r="CK33" s="115">
        <f t="shared" si="2"/>
        <v>0</v>
      </c>
      <c r="CL33" s="116">
        <f t="shared" si="3"/>
        <v>0</v>
      </c>
      <c r="CN33" s="113">
        <v>446</v>
      </c>
      <c r="CO33" s="117"/>
      <c r="CP33" s="118"/>
      <c r="CQ33" s="118"/>
      <c r="CR33" s="118"/>
      <c r="CS33" s="119">
        <f t="shared" si="11"/>
        <v>0</v>
      </c>
      <c r="DI33" s="120"/>
    </row>
    <row r="34" spans="1:113" ht="15" x14ac:dyDescent="0.25">
      <c r="A34" s="92">
        <v>447</v>
      </c>
      <c r="B34" s="93" t="s">
        <v>87</v>
      </c>
      <c r="C34" s="94">
        <v>897</v>
      </c>
      <c r="D34" s="95">
        <f t="shared" si="4"/>
        <v>0</v>
      </c>
      <c r="E34" s="95">
        <f t="shared" si="5"/>
        <v>0</v>
      </c>
      <c r="F34" s="95">
        <f t="shared" si="6"/>
        <v>0</v>
      </c>
      <c r="G34" s="96">
        <f t="shared" si="7"/>
        <v>886.31999999999994</v>
      </c>
      <c r="H34" s="97"/>
      <c r="I34" s="98">
        <f t="shared" si="8"/>
        <v>14810890</v>
      </c>
      <c r="J34" s="99">
        <f t="shared" si="0"/>
        <v>0</v>
      </c>
      <c r="K34" s="99">
        <v>0</v>
      </c>
      <c r="L34" s="99">
        <f t="shared" si="9"/>
        <v>1052950</v>
      </c>
      <c r="M34" s="100">
        <f t="shared" si="10"/>
        <v>15863840</v>
      </c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101">
        <v>447</v>
      </c>
      <c r="AC34" s="102">
        <v>886.31999999999994</v>
      </c>
      <c r="AD34" s="102">
        <v>0</v>
      </c>
      <c r="AE34" s="102">
        <v>0</v>
      </c>
      <c r="AF34" s="102">
        <v>2.4900000000000002</v>
      </c>
      <c r="AG34" s="103">
        <v>14769573</v>
      </c>
      <c r="AH34" s="103">
        <v>0</v>
      </c>
      <c r="AI34" s="103">
        <v>0</v>
      </c>
      <c r="AJ34" s="103">
        <v>14769573</v>
      </c>
      <c r="AK34" s="103">
        <v>0</v>
      </c>
      <c r="AL34" s="103">
        <v>1049992</v>
      </c>
      <c r="AM34" s="103">
        <v>15819565</v>
      </c>
      <c r="AN34" s="103">
        <v>41317</v>
      </c>
      <c r="AO34" s="103">
        <v>0</v>
      </c>
      <c r="AP34" s="103">
        <v>2958</v>
      </c>
      <c r="AQ34" s="103">
        <v>44275</v>
      </c>
      <c r="AR34" s="104">
        <v>15863840</v>
      </c>
      <c r="AS34" s="105"/>
      <c r="AT34" s="106">
        <v>447</v>
      </c>
      <c r="AU34" s="107">
        <v>150.07999999999998</v>
      </c>
      <c r="AV34" s="107">
        <v>0</v>
      </c>
      <c r="AW34" s="105">
        <v>0</v>
      </c>
      <c r="AX34" s="105">
        <v>0</v>
      </c>
      <c r="AY34" s="105">
        <v>0</v>
      </c>
      <c r="AZ34" s="108">
        <v>0</v>
      </c>
      <c r="BA34" s="109"/>
      <c r="BB34" s="121">
        <v>2.4900000000000002</v>
      </c>
      <c r="BC34" s="105">
        <v>41317</v>
      </c>
      <c r="BD34" s="105">
        <v>0</v>
      </c>
      <c r="BE34" s="105">
        <v>2958</v>
      </c>
      <c r="BF34" s="108">
        <v>44275</v>
      </c>
      <c r="BG34" s="11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CB34" s="113">
        <v>447</v>
      </c>
      <c r="CC34" s="114">
        <v>0</v>
      </c>
      <c r="CD34" s="114">
        <v>0</v>
      </c>
      <c r="CE34" s="114">
        <v>0</v>
      </c>
      <c r="CF34" s="114">
        <v>0</v>
      </c>
      <c r="CG34" s="115">
        <f t="shared" si="1"/>
        <v>0</v>
      </c>
      <c r="CH34" s="114">
        <v>0</v>
      </c>
      <c r="CI34" s="114">
        <v>0</v>
      </c>
      <c r="CJ34" s="114">
        <v>0</v>
      </c>
      <c r="CK34" s="115">
        <f t="shared" si="2"/>
        <v>0</v>
      </c>
      <c r="CL34" s="116">
        <f t="shared" si="3"/>
        <v>0</v>
      </c>
      <c r="CN34" s="113">
        <v>447</v>
      </c>
      <c r="CO34" s="117"/>
      <c r="CP34" s="118"/>
      <c r="CQ34" s="118"/>
      <c r="CR34" s="118"/>
      <c r="CS34" s="119">
        <f t="shared" si="11"/>
        <v>0</v>
      </c>
      <c r="DI34" s="120"/>
    </row>
    <row r="35" spans="1:113" ht="15" x14ac:dyDescent="0.25">
      <c r="A35" s="92">
        <v>449</v>
      </c>
      <c r="B35" s="93" t="s">
        <v>88</v>
      </c>
      <c r="C35" s="94">
        <v>700</v>
      </c>
      <c r="D35" s="95">
        <f t="shared" si="4"/>
        <v>0</v>
      </c>
      <c r="E35" s="95">
        <f t="shared" si="5"/>
        <v>0</v>
      </c>
      <c r="F35" s="95">
        <f t="shared" si="6"/>
        <v>0.65880376743631663</v>
      </c>
      <c r="G35" s="96">
        <f t="shared" si="7"/>
        <v>693.6699999999995</v>
      </c>
      <c r="H35" s="97"/>
      <c r="I35" s="98">
        <f t="shared" si="8"/>
        <v>15303818</v>
      </c>
      <c r="J35" s="99">
        <f t="shared" si="0"/>
        <v>0</v>
      </c>
      <c r="K35" s="99">
        <v>0</v>
      </c>
      <c r="L35" s="99">
        <f t="shared" si="9"/>
        <v>824082</v>
      </c>
      <c r="M35" s="100">
        <f t="shared" si="10"/>
        <v>16127900</v>
      </c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101">
        <v>449</v>
      </c>
      <c r="AC35" s="102">
        <v>693.6699999999995</v>
      </c>
      <c r="AD35" s="102">
        <v>0</v>
      </c>
      <c r="AE35" s="102">
        <v>0</v>
      </c>
      <c r="AF35" s="102">
        <v>24.398803767436316</v>
      </c>
      <c r="AG35" s="103">
        <v>14778190</v>
      </c>
      <c r="AH35" s="103">
        <v>10996.752486046997</v>
      </c>
      <c r="AI35" s="103">
        <v>0</v>
      </c>
      <c r="AJ35" s="103">
        <v>14767193.247513954</v>
      </c>
      <c r="AK35" s="103">
        <v>0</v>
      </c>
      <c r="AL35" s="103">
        <v>795096</v>
      </c>
      <c r="AM35" s="103">
        <v>15562289.247513954</v>
      </c>
      <c r="AN35" s="103">
        <v>536624.75248604699</v>
      </c>
      <c r="AO35" s="103">
        <v>0</v>
      </c>
      <c r="AP35" s="103">
        <v>28986</v>
      </c>
      <c r="AQ35" s="103">
        <v>565610.75248604699</v>
      </c>
      <c r="AR35" s="104">
        <v>16127900</v>
      </c>
      <c r="AS35" s="105"/>
      <c r="AT35" s="106">
        <v>449</v>
      </c>
      <c r="AU35" s="107">
        <v>156.07</v>
      </c>
      <c r="AV35" s="107">
        <v>0.65880376743631663</v>
      </c>
      <c r="AW35" s="105">
        <v>10996.752486046997</v>
      </c>
      <c r="AX35" s="105">
        <v>0</v>
      </c>
      <c r="AY35" s="105">
        <v>782</v>
      </c>
      <c r="AZ35" s="108">
        <v>11778.752486046997</v>
      </c>
      <c r="BA35" s="109"/>
      <c r="BB35" s="121">
        <v>23.74</v>
      </c>
      <c r="BC35" s="105">
        <v>525628</v>
      </c>
      <c r="BD35" s="105">
        <v>0</v>
      </c>
      <c r="BE35" s="105">
        <v>28204</v>
      </c>
      <c r="BF35" s="108">
        <v>553832</v>
      </c>
      <c r="BG35" s="11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CB35" s="113">
        <v>449</v>
      </c>
      <c r="CC35" s="114">
        <v>0</v>
      </c>
      <c r="CD35" s="114">
        <v>0</v>
      </c>
      <c r="CE35" s="114">
        <v>0</v>
      </c>
      <c r="CF35" s="114">
        <v>0</v>
      </c>
      <c r="CG35" s="115">
        <f t="shared" si="1"/>
        <v>0</v>
      </c>
      <c r="CH35" s="114">
        <v>0</v>
      </c>
      <c r="CI35" s="114">
        <v>0</v>
      </c>
      <c r="CJ35" s="114">
        <v>0</v>
      </c>
      <c r="CK35" s="115">
        <f t="shared" si="2"/>
        <v>0</v>
      </c>
      <c r="CL35" s="116">
        <f t="shared" si="3"/>
        <v>0</v>
      </c>
      <c r="CN35" s="113">
        <v>449</v>
      </c>
      <c r="CO35" s="117"/>
      <c r="CP35" s="118"/>
      <c r="CQ35" s="118"/>
      <c r="CR35" s="118"/>
      <c r="CS35" s="119">
        <f t="shared" si="11"/>
        <v>0</v>
      </c>
      <c r="DI35" s="120"/>
    </row>
    <row r="36" spans="1:113" ht="15" x14ac:dyDescent="0.25">
      <c r="A36" s="92">
        <v>450</v>
      </c>
      <c r="B36" s="93" t="s">
        <v>89</v>
      </c>
      <c r="C36" s="94">
        <v>218</v>
      </c>
      <c r="D36" s="95">
        <f t="shared" si="4"/>
        <v>0</v>
      </c>
      <c r="E36" s="95">
        <f t="shared" si="5"/>
        <v>0</v>
      </c>
      <c r="F36" s="95">
        <f t="shared" si="6"/>
        <v>0</v>
      </c>
      <c r="G36" s="96">
        <f t="shared" si="7"/>
        <v>217.47</v>
      </c>
      <c r="H36" s="97"/>
      <c r="I36" s="98">
        <f t="shared" si="8"/>
        <v>3297755</v>
      </c>
      <c r="J36" s="99">
        <f t="shared" si="0"/>
        <v>0</v>
      </c>
      <c r="K36" s="99">
        <v>0</v>
      </c>
      <c r="L36" s="99">
        <f t="shared" si="9"/>
        <v>258354</v>
      </c>
      <c r="M36" s="100">
        <f t="shared" si="10"/>
        <v>3556109</v>
      </c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1">
        <v>450</v>
      </c>
      <c r="AC36" s="102">
        <v>217.47</v>
      </c>
      <c r="AD36" s="102">
        <v>0</v>
      </c>
      <c r="AE36" s="102">
        <v>0</v>
      </c>
      <c r="AF36" s="102">
        <v>22.41</v>
      </c>
      <c r="AG36" s="103">
        <v>2964256</v>
      </c>
      <c r="AH36" s="103">
        <v>0</v>
      </c>
      <c r="AI36" s="103">
        <v>0</v>
      </c>
      <c r="AJ36" s="103">
        <v>2964256</v>
      </c>
      <c r="AK36" s="103">
        <v>0</v>
      </c>
      <c r="AL36" s="103">
        <v>231731</v>
      </c>
      <c r="AM36" s="103">
        <v>3195987</v>
      </c>
      <c r="AN36" s="103">
        <v>333499</v>
      </c>
      <c r="AO36" s="103">
        <v>0</v>
      </c>
      <c r="AP36" s="103">
        <v>26623</v>
      </c>
      <c r="AQ36" s="103">
        <v>360122</v>
      </c>
      <c r="AR36" s="104">
        <v>3556109</v>
      </c>
      <c r="AS36" s="105"/>
      <c r="AT36" s="106">
        <v>450</v>
      </c>
      <c r="AU36" s="107">
        <v>61.64</v>
      </c>
      <c r="AV36" s="107">
        <v>0</v>
      </c>
      <c r="AW36" s="105">
        <v>0</v>
      </c>
      <c r="AX36" s="105">
        <v>0</v>
      </c>
      <c r="AY36" s="105">
        <v>0</v>
      </c>
      <c r="AZ36" s="108">
        <v>0</v>
      </c>
      <c r="BA36" s="109"/>
      <c r="BB36" s="121">
        <v>22.41</v>
      </c>
      <c r="BC36" s="105">
        <v>333499</v>
      </c>
      <c r="BD36" s="105">
        <v>0</v>
      </c>
      <c r="BE36" s="105">
        <v>26623</v>
      </c>
      <c r="BF36" s="108">
        <v>360122</v>
      </c>
      <c r="BG36" s="11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CB36" s="113">
        <v>450</v>
      </c>
      <c r="CC36" s="114">
        <v>0</v>
      </c>
      <c r="CD36" s="114">
        <v>0</v>
      </c>
      <c r="CE36" s="114">
        <v>0</v>
      </c>
      <c r="CF36" s="114">
        <v>0</v>
      </c>
      <c r="CG36" s="115">
        <f t="shared" si="1"/>
        <v>0</v>
      </c>
      <c r="CH36" s="114">
        <v>0</v>
      </c>
      <c r="CI36" s="114">
        <v>0</v>
      </c>
      <c r="CJ36" s="114">
        <v>0</v>
      </c>
      <c r="CK36" s="115">
        <f t="shared" si="2"/>
        <v>0</v>
      </c>
      <c r="CL36" s="116">
        <f t="shared" si="3"/>
        <v>0</v>
      </c>
      <c r="CN36" s="113">
        <v>450</v>
      </c>
      <c r="CO36" s="117"/>
      <c r="CP36" s="118"/>
      <c r="CQ36" s="118"/>
      <c r="CR36" s="118"/>
      <c r="CS36" s="119">
        <f t="shared" si="11"/>
        <v>0</v>
      </c>
      <c r="DI36" s="120"/>
    </row>
    <row r="37" spans="1:113" ht="15" x14ac:dyDescent="0.25">
      <c r="A37" s="92">
        <v>453</v>
      </c>
      <c r="B37" s="93" t="s">
        <v>90</v>
      </c>
      <c r="C37" s="94">
        <v>702</v>
      </c>
      <c r="D37" s="95">
        <f t="shared" si="4"/>
        <v>0</v>
      </c>
      <c r="E37" s="95">
        <f t="shared" si="5"/>
        <v>469.0499999999999</v>
      </c>
      <c r="F37" s="95">
        <f t="shared" si="6"/>
        <v>0</v>
      </c>
      <c r="G37" s="96">
        <f t="shared" si="7"/>
        <v>694.91999999999985</v>
      </c>
      <c r="H37" s="97"/>
      <c r="I37" s="98">
        <f t="shared" si="8"/>
        <v>12392414</v>
      </c>
      <c r="J37" s="99">
        <f t="shared" si="0"/>
        <v>874782</v>
      </c>
      <c r="K37" s="99">
        <v>874782</v>
      </c>
      <c r="L37" s="99">
        <f t="shared" si="9"/>
        <v>825570</v>
      </c>
      <c r="M37" s="100">
        <f t="shared" si="10"/>
        <v>14967548</v>
      </c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101">
        <v>453</v>
      </c>
      <c r="AC37" s="102">
        <v>694.91999999999985</v>
      </c>
      <c r="AD37" s="102">
        <v>0</v>
      </c>
      <c r="AE37" s="102">
        <v>469.0499999999999</v>
      </c>
      <c r="AF37" s="102">
        <v>1.6099999999999999</v>
      </c>
      <c r="AG37" s="103">
        <v>12363328</v>
      </c>
      <c r="AH37" s="103">
        <v>0</v>
      </c>
      <c r="AI37" s="103">
        <v>0</v>
      </c>
      <c r="AJ37" s="103">
        <v>12363328</v>
      </c>
      <c r="AK37" s="103">
        <v>871780</v>
      </c>
      <c r="AL37" s="103">
        <v>823658</v>
      </c>
      <c r="AM37" s="103">
        <v>14058766</v>
      </c>
      <c r="AN37" s="103">
        <v>29086</v>
      </c>
      <c r="AO37" s="103">
        <v>3002</v>
      </c>
      <c r="AP37" s="103">
        <v>1912</v>
      </c>
      <c r="AQ37" s="103">
        <v>34000</v>
      </c>
      <c r="AR37" s="104">
        <v>14092766</v>
      </c>
      <c r="AS37" s="105"/>
      <c r="AT37" s="106">
        <v>453</v>
      </c>
      <c r="AU37" s="107">
        <v>66.149999999999991</v>
      </c>
      <c r="AV37" s="107">
        <v>0</v>
      </c>
      <c r="AW37" s="105">
        <v>0</v>
      </c>
      <c r="AX37" s="105">
        <v>0</v>
      </c>
      <c r="AY37" s="105">
        <v>0</v>
      </c>
      <c r="AZ37" s="108">
        <v>0</v>
      </c>
      <c r="BA37" s="109"/>
      <c r="BB37" s="121">
        <v>1.6099999999999999</v>
      </c>
      <c r="BC37" s="105">
        <v>29086</v>
      </c>
      <c r="BD37" s="105">
        <v>3002</v>
      </c>
      <c r="BE37" s="105">
        <v>1912</v>
      </c>
      <c r="BF37" s="108">
        <v>34000</v>
      </c>
      <c r="BG37" s="11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CB37" s="113">
        <v>453</v>
      </c>
      <c r="CC37" s="114">
        <v>0</v>
      </c>
      <c r="CD37" s="114">
        <v>0</v>
      </c>
      <c r="CE37" s="114">
        <v>0</v>
      </c>
      <c r="CF37" s="114">
        <v>0</v>
      </c>
      <c r="CG37" s="115">
        <f t="shared" si="1"/>
        <v>0</v>
      </c>
      <c r="CH37" s="114">
        <v>0</v>
      </c>
      <c r="CI37" s="114">
        <v>0</v>
      </c>
      <c r="CJ37" s="114">
        <v>0</v>
      </c>
      <c r="CK37" s="115">
        <f t="shared" si="2"/>
        <v>0</v>
      </c>
      <c r="CL37" s="116">
        <f t="shared" si="3"/>
        <v>0</v>
      </c>
      <c r="CN37" s="113">
        <v>453</v>
      </c>
      <c r="CO37" s="117"/>
      <c r="CP37" s="118"/>
      <c r="CQ37" s="118"/>
      <c r="CR37" s="118"/>
      <c r="CS37" s="119">
        <f t="shared" si="11"/>
        <v>0</v>
      </c>
      <c r="DI37" s="120"/>
    </row>
    <row r="38" spans="1:113" ht="15" x14ac:dyDescent="0.25">
      <c r="A38" s="92">
        <v>454</v>
      </c>
      <c r="B38" s="93" t="s">
        <v>91</v>
      </c>
      <c r="C38" s="94">
        <v>879</v>
      </c>
      <c r="D38" s="95">
        <f t="shared" si="4"/>
        <v>0</v>
      </c>
      <c r="E38" s="95">
        <f t="shared" si="5"/>
        <v>314.69000000000005</v>
      </c>
      <c r="F38" s="95">
        <f t="shared" si="6"/>
        <v>0</v>
      </c>
      <c r="G38" s="96">
        <f t="shared" si="7"/>
        <v>878.75000000000011</v>
      </c>
      <c r="H38" s="97"/>
      <c r="I38" s="98">
        <f t="shared" si="8"/>
        <v>15966832</v>
      </c>
      <c r="J38" s="99">
        <f t="shared" si="0"/>
        <v>319097</v>
      </c>
      <c r="K38" s="99">
        <v>319097</v>
      </c>
      <c r="L38" s="99">
        <f t="shared" si="9"/>
        <v>1043955</v>
      </c>
      <c r="M38" s="100">
        <f t="shared" si="10"/>
        <v>17648981</v>
      </c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101">
        <v>454</v>
      </c>
      <c r="AC38" s="102">
        <v>878.75000000000011</v>
      </c>
      <c r="AD38" s="102">
        <v>0</v>
      </c>
      <c r="AE38" s="102">
        <v>314.69000000000005</v>
      </c>
      <c r="AF38" s="102">
        <v>0.56000000000000005</v>
      </c>
      <c r="AG38" s="103">
        <v>15956589</v>
      </c>
      <c r="AH38" s="103">
        <v>0</v>
      </c>
      <c r="AI38" s="103">
        <v>0</v>
      </c>
      <c r="AJ38" s="103">
        <v>15956589</v>
      </c>
      <c r="AK38" s="103">
        <v>319097</v>
      </c>
      <c r="AL38" s="103">
        <v>1043290</v>
      </c>
      <c r="AM38" s="103">
        <v>17318976</v>
      </c>
      <c r="AN38" s="103">
        <v>10243</v>
      </c>
      <c r="AO38" s="103">
        <v>0</v>
      </c>
      <c r="AP38" s="103">
        <v>665</v>
      </c>
      <c r="AQ38" s="103">
        <v>10908</v>
      </c>
      <c r="AR38" s="104">
        <v>17329884</v>
      </c>
      <c r="AS38" s="105"/>
      <c r="AT38" s="106">
        <v>454</v>
      </c>
      <c r="AU38" s="107">
        <v>4.8499999999999996</v>
      </c>
      <c r="AV38" s="107">
        <v>0</v>
      </c>
      <c r="AW38" s="105">
        <v>0</v>
      </c>
      <c r="AX38" s="105">
        <v>0</v>
      </c>
      <c r="AY38" s="105">
        <v>0</v>
      </c>
      <c r="AZ38" s="108">
        <v>0</v>
      </c>
      <c r="BA38" s="109"/>
      <c r="BB38" s="121">
        <v>0.56000000000000005</v>
      </c>
      <c r="BC38" s="105">
        <v>10243</v>
      </c>
      <c r="BD38" s="105">
        <v>0</v>
      </c>
      <c r="BE38" s="105">
        <v>665</v>
      </c>
      <c r="BF38" s="108">
        <v>10908</v>
      </c>
      <c r="BG38" s="11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CB38" s="113">
        <v>454</v>
      </c>
      <c r="CC38" s="114">
        <v>0</v>
      </c>
      <c r="CD38" s="114">
        <v>0</v>
      </c>
      <c r="CE38" s="114">
        <v>0</v>
      </c>
      <c r="CF38" s="114">
        <v>0</v>
      </c>
      <c r="CG38" s="115">
        <f t="shared" si="1"/>
        <v>0</v>
      </c>
      <c r="CH38" s="114">
        <v>0</v>
      </c>
      <c r="CI38" s="114">
        <v>0</v>
      </c>
      <c r="CJ38" s="114">
        <v>0</v>
      </c>
      <c r="CK38" s="115">
        <f t="shared" si="2"/>
        <v>0</v>
      </c>
      <c r="CL38" s="116">
        <f t="shared" si="3"/>
        <v>0</v>
      </c>
      <c r="CN38" s="113">
        <v>454</v>
      </c>
      <c r="CO38" s="117"/>
      <c r="CP38" s="118"/>
      <c r="CQ38" s="118"/>
      <c r="CR38" s="118"/>
      <c r="CS38" s="119">
        <f t="shared" si="11"/>
        <v>0</v>
      </c>
      <c r="DI38" s="120"/>
    </row>
    <row r="39" spans="1:113" ht="15" x14ac:dyDescent="0.25">
      <c r="A39" s="92">
        <v>455</v>
      </c>
      <c r="B39" s="93" t="s">
        <v>92</v>
      </c>
      <c r="C39" s="94">
        <v>306</v>
      </c>
      <c r="D39" s="95">
        <f t="shared" si="4"/>
        <v>0</v>
      </c>
      <c r="E39" s="95">
        <f t="shared" si="5"/>
        <v>0</v>
      </c>
      <c r="F39" s="95">
        <f t="shared" si="6"/>
        <v>0</v>
      </c>
      <c r="G39" s="96">
        <f t="shared" si="7"/>
        <v>305.57000000000005</v>
      </c>
      <c r="H39" s="97"/>
      <c r="I39" s="98">
        <f t="shared" si="8"/>
        <v>4412417</v>
      </c>
      <c r="J39" s="99">
        <f t="shared" si="0"/>
        <v>0</v>
      </c>
      <c r="K39" s="99">
        <v>0</v>
      </c>
      <c r="L39" s="99">
        <f t="shared" si="9"/>
        <v>363016</v>
      </c>
      <c r="M39" s="100">
        <f t="shared" si="10"/>
        <v>4775433</v>
      </c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101">
        <v>455</v>
      </c>
      <c r="AC39" s="102">
        <v>305.57000000000005</v>
      </c>
      <c r="AD39" s="102">
        <v>0</v>
      </c>
      <c r="AE39" s="102">
        <v>0</v>
      </c>
      <c r="AF39" s="102">
        <v>1.5899999999999999</v>
      </c>
      <c r="AG39" s="103">
        <v>4389547</v>
      </c>
      <c r="AH39" s="103">
        <v>0</v>
      </c>
      <c r="AI39" s="103">
        <v>0</v>
      </c>
      <c r="AJ39" s="103">
        <v>4389547</v>
      </c>
      <c r="AK39" s="103">
        <v>0</v>
      </c>
      <c r="AL39" s="103">
        <v>361127</v>
      </c>
      <c r="AM39" s="103">
        <v>4750674</v>
      </c>
      <c r="AN39" s="103">
        <v>22870</v>
      </c>
      <c r="AO39" s="103">
        <v>0</v>
      </c>
      <c r="AP39" s="103">
        <v>1889</v>
      </c>
      <c r="AQ39" s="103">
        <v>24759</v>
      </c>
      <c r="AR39" s="104">
        <v>4775433</v>
      </c>
      <c r="AS39" s="105"/>
      <c r="AT39" s="106">
        <v>455</v>
      </c>
      <c r="AU39" s="107">
        <v>41.319999999999993</v>
      </c>
      <c r="AV39" s="107">
        <v>0</v>
      </c>
      <c r="AW39" s="105">
        <v>0</v>
      </c>
      <c r="AX39" s="105">
        <v>0</v>
      </c>
      <c r="AY39" s="105">
        <v>0</v>
      </c>
      <c r="AZ39" s="108">
        <v>0</v>
      </c>
      <c r="BA39" s="109"/>
      <c r="BB39" s="121">
        <v>1.5899999999999999</v>
      </c>
      <c r="BC39" s="105">
        <v>22870</v>
      </c>
      <c r="BD39" s="105">
        <v>0</v>
      </c>
      <c r="BE39" s="105">
        <v>1889</v>
      </c>
      <c r="BF39" s="108">
        <v>24759</v>
      </c>
      <c r="BG39" s="11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CB39" s="113">
        <v>455</v>
      </c>
      <c r="CC39" s="114">
        <v>0</v>
      </c>
      <c r="CD39" s="114">
        <v>0</v>
      </c>
      <c r="CE39" s="114">
        <v>0</v>
      </c>
      <c r="CF39" s="114">
        <v>0</v>
      </c>
      <c r="CG39" s="115">
        <f t="shared" si="1"/>
        <v>0</v>
      </c>
      <c r="CH39" s="114">
        <v>0</v>
      </c>
      <c r="CI39" s="114">
        <v>0</v>
      </c>
      <c r="CJ39" s="114">
        <v>0</v>
      </c>
      <c r="CK39" s="115">
        <f t="shared" si="2"/>
        <v>0</v>
      </c>
      <c r="CL39" s="116">
        <f t="shared" si="3"/>
        <v>0</v>
      </c>
      <c r="CN39" s="113">
        <v>455</v>
      </c>
      <c r="CO39" s="117"/>
      <c r="CP39" s="118"/>
      <c r="CQ39" s="118"/>
      <c r="CR39" s="118"/>
      <c r="CS39" s="119">
        <f t="shared" si="11"/>
        <v>0</v>
      </c>
      <c r="DI39" s="120"/>
    </row>
    <row r="40" spans="1:113" ht="15" x14ac:dyDescent="0.25">
      <c r="A40" s="92">
        <v>456</v>
      </c>
      <c r="B40" s="93" t="s">
        <v>93</v>
      </c>
      <c r="C40" s="94">
        <v>815</v>
      </c>
      <c r="D40" s="95">
        <f t="shared" si="4"/>
        <v>0</v>
      </c>
      <c r="E40" s="95">
        <f t="shared" si="5"/>
        <v>0</v>
      </c>
      <c r="F40" s="95">
        <f t="shared" si="6"/>
        <v>0</v>
      </c>
      <c r="G40" s="96">
        <f t="shared" si="7"/>
        <v>813.47</v>
      </c>
      <c r="H40" s="97"/>
      <c r="I40" s="98">
        <f t="shared" si="8"/>
        <v>14569244</v>
      </c>
      <c r="J40" s="99">
        <f t="shared" si="0"/>
        <v>0</v>
      </c>
      <c r="K40" s="99">
        <v>0</v>
      </c>
      <c r="L40" s="99">
        <f t="shared" si="9"/>
        <v>966400</v>
      </c>
      <c r="M40" s="100">
        <f t="shared" si="10"/>
        <v>15535644</v>
      </c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101">
        <v>456</v>
      </c>
      <c r="AC40" s="102">
        <v>813.47</v>
      </c>
      <c r="AD40" s="102">
        <v>0</v>
      </c>
      <c r="AE40" s="102">
        <v>0</v>
      </c>
      <c r="AF40" s="102">
        <v>1</v>
      </c>
      <c r="AG40" s="103">
        <v>14551332</v>
      </c>
      <c r="AH40" s="103">
        <v>0</v>
      </c>
      <c r="AI40" s="103">
        <v>0</v>
      </c>
      <c r="AJ40" s="103">
        <v>14551332</v>
      </c>
      <c r="AK40" s="103">
        <v>0</v>
      </c>
      <c r="AL40" s="103">
        <v>965212</v>
      </c>
      <c r="AM40" s="103">
        <v>15516544</v>
      </c>
      <c r="AN40" s="103">
        <v>17912</v>
      </c>
      <c r="AO40" s="103">
        <v>0</v>
      </c>
      <c r="AP40" s="103">
        <v>1188</v>
      </c>
      <c r="AQ40" s="103">
        <v>19100</v>
      </c>
      <c r="AR40" s="104">
        <v>15535644</v>
      </c>
      <c r="AS40" s="105"/>
      <c r="AT40" s="106">
        <v>456</v>
      </c>
      <c r="AU40" s="107">
        <v>23.810000000000002</v>
      </c>
      <c r="AV40" s="107">
        <v>0</v>
      </c>
      <c r="AW40" s="105">
        <v>0</v>
      </c>
      <c r="AX40" s="105">
        <v>0</v>
      </c>
      <c r="AY40" s="105">
        <v>0</v>
      </c>
      <c r="AZ40" s="108">
        <v>0</v>
      </c>
      <c r="BA40" s="109"/>
      <c r="BB40" s="121">
        <v>1</v>
      </c>
      <c r="BC40" s="105">
        <v>17912</v>
      </c>
      <c r="BD40" s="105">
        <v>0</v>
      </c>
      <c r="BE40" s="105">
        <v>1188</v>
      </c>
      <c r="BF40" s="108">
        <v>19100</v>
      </c>
      <c r="BG40" s="11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CB40" s="113">
        <v>456</v>
      </c>
      <c r="CC40" s="114">
        <v>0</v>
      </c>
      <c r="CD40" s="114">
        <v>0</v>
      </c>
      <c r="CE40" s="114">
        <v>0</v>
      </c>
      <c r="CF40" s="114">
        <v>0</v>
      </c>
      <c r="CG40" s="115">
        <f t="shared" si="1"/>
        <v>0</v>
      </c>
      <c r="CH40" s="114">
        <v>0</v>
      </c>
      <c r="CI40" s="114">
        <v>0</v>
      </c>
      <c r="CJ40" s="114">
        <v>0</v>
      </c>
      <c r="CK40" s="115">
        <f t="shared" si="2"/>
        <v>0</v>
      </c>
      <c r="CL40" s="116">
        <f t="shared" si="3"/>
        <v>0</v>
      </c>
      <c r="CN40" s="113">
        <v>456</v>
      </c>
      <c r="CO40" s="117"/>
      <c r="CP40" s="118"/>
      <c r="CQ40" s="118"/>
      <c r="CR40" s="118"/>
      <c r="CS40" s="119">
        <f t="shared" si="11"/>
        <v>0</v>
      </c>
      <c r="DI40" s="120"/>
    </row>
    <row r="41" spans="1:113" ht="15" x14ac:dyDescent="0.25">
      <c r="A41" s="92">
        <v>458</v>
      </c>
      <c r="B41" s="93" t="s">
        <v>94</v>
      </c>
      <c r="C41" s="94">
        <v>120</v>
      </c>
      <c r="D41" s="95">
        <f t="shared" si="4"/>
        <v>0</v>
      </c>
      <c r="E41" s="95">
        <f t="shared" si="5"/>
        <v>0</v>
      </c>
      <c r="F41" s="95">
        <f t="shared" si="6"/>
        <v>0</v>
      </c>
      <c r="G41" s="96">
        <f t="shared" si="7"/>
        <v>111.96999999999996</v>
      </c>
      <c r="H41" s="97"/>
      <c r="I41" s="98">
        <f t="shared" si="8"/>
        <v>2038233</v>
      </c>
      <c r="J41" s="99">
        <f t="shared" si="0"/>
        <v>0</v>
      </c>
      <c r="K41" s="99">
        <v>0</v>
      </c>
      <c r="L41" s="99">
        <f t="shared" si="9"/>
        <v>133022</v>
      </c>
      <c r="M41" s="100">
        <f t="shared" si="10"/>
        <v>2171255</v>
      </c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101">
        <v>458</v>
      </c>
      <c r="AC41" s="102">
        <v>111.96999999999996</v>
      </c>
      <c r="AD41" s="102">
        <v>0</v>
      </c>
      <c r="AE41" s="102">
        <v>0</v>
      </c>
      <c r="AF41" s="102">
        <v>0</v>
      </c>
      <c r="AG41" s="103">
        <v>2038233</v>
      </c>
      <c r="AH41" s="103">
        <v>0</v>
      </c>
      <c r="AI41" s="103">
        <v>0</v>
      </c>
      <c r="AJ41" s="103">
        <v>2038233</v>
      </c>
      <c r="AK41" s="103">
        <v>0</v>
      </c>
      <c r="AL41" s="103">
        <v>133022</v>
      </c>
      <c r="AM41" s="103">
        <v>2171255</v>
      </c>
      <c r="AN41" s="103">
        <v>0</v>
      </c>
      <c r="AO41" s="103">
        <v>0</v>
      </c>
      <c r="AP41" s="103">
        <v>0</v>
      </c>
      <c r="AQ41" s="103">
        <v>0</v>
      </c>
      <c r="AR41" s="104">
        <v>2171255</v>
      </c>
      <c r="AS41" s="105"/>
      <c r="AT41" s="106">
        <v>458</v>
      </c>
      <c r="AU41" s="107">
        <v>0</v>
      </c>
      <c r="AV41" s="107">
        <v>0</v>
      </c>
      <c r="AW41" s="105">
        <v>0</v>
      </c>
      <c r="AX41" s="105">
        <v>0</v>
      </c>
      <c r="AY41" s="105">
        <v>0</v>
      </c>
      <c r="AZ41" s="108">
        <v>0</v>
      </c>
      <c r="BA41" s="109"/>
      <c r="BB41" s="121">
        <v>0</v>
      </c>
      <c r="BC41" s="105">
        <v>0</v>
      </c>
      <c r="BD41" s="105">
        <v>0</v>
      </c>
      <c r="BE41" s="105">
        <v>0</v>
      </c>
      <c r="BF41" s="108">
        <v>0</v>
      </c>
      <c r="BG41" s="1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CB41" s="113">
        <v>458</v>
      </c>
      <c r="CC41" s="114">
        <v>0</v>
      </c>
      <c r="CD41" s="114">
        <v>0</v>
      </c>
      <c r="CE41" s="114">
        <v>0</v>
      </c>
      <c r="CF41" s="114">
        <v>0</v>
      </c>
      <c r="CG41" s="115">
        <f t="shared" si="1"/>
        <v>0</v>
      </c>
      <c r="CH41" s="114">
        <v>0</v>
      </c>
      <c r="CI41" s="114">
        <v>0</v>
      </c>
      <c r="CJ41" s="114">
        <v>0</v>
      </c>
      <c r="CK41" s="115">
        <f t="shared" si="2"/>
        <v>0</v>
      </c>
      <c r="CL41" s="116">
        <f t="shared" si="3"/>
        <v>0</v>
      </c>
      <c r="CN41" s="113">
        <v>458</v>
      </c>
      <c r="CO41" s="117"/>
      <c r="CP41" s="118"/>
      <c r="CQ41" s="118"/>
      <c r="CR41" s="118"/>
      <c r="CS41" s="119">
        <f t="shared" si="11"/>
        <v>0</v>
      </c>
      <c r="DI41" s="120"/>
    </row>
    <row r="42" spans="1:113" ht="15" x14ac:dyDescent="0.25">
      <c r="A42" s="92">
        <v>463</v>
      </c>
      <c r="B42" s="93" t="s">
        <v>95</v>
      </c>
      <c r="C42" s="94">
        <v>588</v>
      </c>
      <c r="D42" s="95">
        <f t="shared" si="4"/>
        <v>9.9199999999999022</v>
      </c>
      <c r="E42" s="95">
        <f t="shared" si="5"/>
        <v>0</v>
      </c>
      <c r="F42" s="95">
        <f t="shared" si="6"/>
        <v>0.64787365408843034</v>
      </c>
      <c r="G42" s="96">
        <f t="shared" si="7"/>
        <v>597.91999999999985</v>
      </c>
      <c r="H42" s="97"/>
      <c r="I42" s="98">
        <f t="shared" si="8"/>
        <v>14778813</v>
      </c>
      <c r="J42" s="99">
        <f t="shared" ref="J42:J73" si="12">AK42+AO42+CE42+CI42</f>
        <v>0</v>
      </c>
      <c r="K42" s="99">
        <v>0</v>
      </c>
      <c r="L42" s="99">
        <f t="shared" si="9"/>
        <v>698388</v>
      </c>
      <c r="M42" s="100">
        <f t="shared" si="10"/>
        <v>15477201</v>
      </c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101">
        <v>463</v>
      </c>
      <c r="AC42" s="102">
        <v>597.91999999999985</v>
      </c>
      <c r="AD42" s="102">
        <v>9.9199999999999022</v>
      </c>
      <c r="AE42" s="102">
        <v>0</v>
      </c>
      <c r="AF42" s="102">
        <v>4.3749943391299082</v>
      </c>
      <c r="AG42" s="103">
        <v>14684264</v>
      </c>
      <c r="AH42" s="103">
        <v>13091.089662727049</v>
      </c>
      <c r="AI42" s="103">
        <v>0</v>
      </c>
      <c r="AJ42" s="103">
        <v>14671172.910337273</v>
      </c>
      <c r="AK42" s="103">
        <v>0</v>
      </c>
      <c r="AL42" s="103">
        <v>693191</v>
      </c>
      <c r="AM42" s="103">
        <v>15364363.910337273</v>
      </c>
      <c r="AN42" s="103">
        <v>107640.08966272706</v>
      </c>
      <c r="AO42" s="103">
        <v>0</v>
      </c>
      <c r="AP42" s="103">
        <v>5197</v>
      </c>
      <c r="AQ42" s="103">
        <v>112837.08966272706</v>
      </c>
      <c r="AR42" s="104">
        <v>15477201</v>
      </c>
      <c r="AS42" s="105"/>
      <c r="AT42" s="106">
        <v>463</v>
      </c>
      <c r="AU42" s="107">
        <v>130.72999999999999</v>
      </c>
      <c r="AV42" s="107">
        <v>0.64787365408843034</v>
      </c>
      <c r="AW42" s="105">
        <v>13091.089662727049</v>
      </c>
      <c r="AX42" s="105">
        <v>0</v>
      </c>
      <c r="AY42" s="105">
        <v>770</v>
      </c>
      <c r="AZ42" s="108">
        <v>13861.089662727049</v>
      </c>
      <c r="BA42" s="109"/>
      <c r="BB42" s="121">
        <v>3.727120685041478</v>
      </c>
      <c r="BC42" s="105">
        <v>94549</v>
      </c>
      <c r="BD42" s="105">
        <v>0</v>
      </c>
      <c r="BE42" s="105">
        <v>4427</v>
      </c>
      <c r="BF42" s="108">
        <v>98976</v>
      </c>
      <c r="BG42" s="11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CB42" s="113">
        <v>463</v>
      </c>
      <c r="CC42" s="114">
        <v>0</v>
      </c>
      <c r="CD42" s="114">
        <v>0</v>
      </c>
      <c r="CE42" s="114">
        <v>0</v>
      </c>
      <c r="CF42" s="114">
        <v>0</v>
      </c>
      <c r="CG42" s="115">
        <f t="shared" si="1"/>
        <v>0</v>
      </c>
      <c r="CH42" s="114">
        <v>0</v>
      </c>
      <c r="CI42" s="114">
        <v>0</v>
      </c>
      <c r="CJ42" s="114">
        <v>0</v>
      </c>
      <c r="CK42" s="115">
        <f t="shared" si="2"/>
        <v>0</v>
      </c>
      <c r="CL42" s="116">
        <f t="shared" si="3"/>
        <v>0</v>
      </c>
      <c r="CN42" s="113">
        <v>463</v>
      </c>
      <c r="CO42" s="117"/>
      <c r="CP42" s="118"/>
      <c r="CQ42" s="118"/>
      <c r="CR42" s="118"/>
      <c r="CS42" s="119">
        <f t="shared" si="11"/>
        <v>0</v>
      </c>
      <c r="DI42" s="120"/>
    </row>
    <row r="43" spans="1:113" ht="15" x14ac:dyDescent="0.25">
      <c r="A43" s="92">
        <v>464</v>
      </c>
      <c r="B43" s="93" t="s">
        <v>96</v>
      </c>
      <c r="C43" s="94">
        <v>224</v>
      </c>
      <c r="D43" s="95">
        <f t="shared" si="4"/>
        <v>0</v>
      </c>
      <c r="E43" s="95">
        <f t="shared" si="5"/>
        <v>0</v>
      </c>
      <c r="F43" s="95">
        <f t="shared" si="6"/>
        <v>0.35354943261961425</v>
      </c>
      <c r="G43" s="96">
        <f t="shared" si="7"/>
        <v>174.01000000000002</v>
      </c>
      <c r="H43" s="97"/>
      <c r="I43" s="98">
        <f t="shared" si="8"/>
        <v>2961001</v>
      </c>
      <c r="J43" s="99">
        <f t="shared" si="12"/>
        <v>0</v>
      </c>
      <c r="K43" s="99">
        <v>0</v>
      </c>
      <c r="L43" s="99">
        <f t="shared" si="9"/>
        <v>206725</v>
      </c>
      <c r="M43" s="100">
        <f t="shared" si="10"/>
        <v>3167726</v>
      </c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101">
        <v>464</v>
      </c>
      <c r="AC43" s="102">
        <v>174.01000000000002</v>
      </c>
      <c r="AD43" s="102">
        <v>0</v>
      </c>
      <c r="AE43" s="102">
        <v>0</v>
      </c>
      <c r="AF43" s="102">
        <v>7.353549432619614</v>
      </c>
      <c r="AG43" s="103">
        <v>2841580</v>
      </c>
      <c r="AH43" s="103">
        <v>6655.2145196316187</v>
      </c>
      <c r="AI43" s="103">
        <v>0</v>
      </c>
      <c r="AJ43" s="103">
        <v>2834924.7854803684</v>
      </c>
      <c r="AK43" s="103">
        <v>0</v>
      </c>
      <c r="AL43" s="103">
        <v>197989</v>
      </c>
      <c r="AM43" s="103">
        <v>3032913.7854803684</v>
      </c>
      <c r="AN43" s="103">
        <v>126076.21451963161</v>
      </c>
      <c r="AO43" s="103">
        <v>0</v>
      </c>
      <c r="AP43" s="103">
        <v>8736</v>
      </c>
      <c r="AQ43" s="103">
        <v>134812.21451963161</v>
      </c>
      <c r="AR43" s="104">
        <v>3167726</v>
      </c>
      <c r="AS43" s="105"/>
      <c r="AT43" s="106">
        <v>464</v>
      </c>
      <c r="AU43" s="107">
        <v>19</v>
      </c>
      <c r="AV43" s="107">
        <v>0.35354943261961425</v>
      </c>
      <c r="AW43" s="105">
        <v>6655.2145196316187</v>
      </c>
      <c r="AX43" s="105">
        <v>0</v>
      </c>
      <c r="AY43" s="105">
        <v>420</v>
      </c>
      <c r="AZ43" s="108">
        <v>7075.2145196316187</v>
      </c>
      <c r="BA43" s="109"/>
      <c r="BB43" s="121">
        <v>7</v>
      </c>
      <c r="BC43" s="105">
        <v>119421</v>
      </c>
      <c r="BD43" s="105">
        <v>0</v>
      </c>
      <c r="BE43" s="105">
        <v>8316</v>
      </c>
      <c r="BF43" s="108">
        <v>127737</v>
      </c>
      <c r="BG43" s="11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CB43" s="113">
        <v>464</v>
      </c>
      <c r="CC43" s="114">
        <v>0</v>
      </c>
      <c r="CD43" s="114">
        <v>-21.601517904549837</v>
      </c>
      <c r="CE43" s="114">
        <v>0</v>
      </c>
      <c r="CF43" s="114">
        <v>-2</v>
      </c>
      <c r="CG43" s="115">
        <f t="shared" si="1"/>
        <v>-23.601517904549837</v>
      </c>
      <c r="CH43" s="114">
        <v>21.601517904578941</v>
      </c>
      <c r="CI43" s="114">
        <v>0</v>
      </c>
      <c r="CJ43" s="114">
        <v>2</v>
      </c>
      <c r="CK43" s="115">
        <f t="shared" si="2"/>
        <v>23.601517904578941</v>
      </c>
      <c r="CL43" s="116">
        <f t="shared" si="3"/>
        <v>2.9103830456733704E-11</v>
      </c>
      <c r="CN43" s="113">
        <v>464</v>
      </c>
      <c r="CO43" s="117"/>
      <c r="CP43" s="118"/>
      <c r="CQ43" s="118"/>
      <c r="CR43" s="118"/>
      <c r="CS43" s="119">
        <f t="shared" si="11"/>
        <v>0</v>
      </c>
      <c r="DI43" s="120"/>
    </row>
    <row r="44" spans="1:113" ht="15" x14ac:dyDescent="0.25">
      <c r="A44" s="92">
        <v>466</v>
      </c>
      <c r="B44" s="93" t="s">
        <v>97</v>
      </c>
      <c r="C44" s="94">
        <v>180</v>
      </c>
      <c r="D44" s="95">
        <f t="shared" si="4"/>
        <v>0</v>
      </c>
      <c r="E44" s="95">
        <f t="shared" si="5"/>
        <v>0</v>
      </c>
      <c r="F44" s="95">
        <f t="shared" si="6"/>
        <v>9.6777910021430227</v>
      </c>
      <c r="G44" s="96">
        <f t="shared" si="7"/>
        <v>177.85000000000002</v>
      </c>
      <c r="H44" s="97"/>
      <c r="I44" s="98">
        <f t="shared" si="8"/>
        <v>5148548</v>
      </c>
      <c r="J44" s="99">
        <f t="shared" si="12"/>
        <v>0</v>
      </c>
      <c r="K44" s="99">
        <v>0</v>
      </c>
      <c r="L44" s="99">
        <f t="shared" si="9"/>
        <v>211285</v>
      </c>
      <c r="M44" s="100">
        <f t="shared" si="10"/>
        <v>5359833</v>
      </c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1">
        <v>466</v>
      </c>
      <c r="AC44" s="102">
        <v>177.85000000000002</v>
      </c>
      <c r="AD44" s="102">
        <v>0</v>
      </c>
      <c r="AE44" s="102">
        <v>0</v>
      </c>
      <c r="AF44" s="102">
        <v>12.157791002143023</v>
      </c>
      <c r="AG44" s="103">
        <v>5071197</v>
      </c>
      <c r="AH44" s="103">
        <v>296408.31975130248</v>
      </c>
      <c r="AI44" s="103">
        <v>0</v>
      </c>
      <c r="AJ44" s="103">
        <v>4774788.6802486954</v>
      </c>
      <c r="AK44" s="103">
        <v>0</v>
      </c>
      <c r="AL44" s="103">
        <v>196847</v>
      </c>
      <c r="AM44" s="103">
        <v>4971635.6802486954</v>
      </c>
      <c r="AN44" s="103">
        <v>373759.31975130248</v>
      </c>
      <c r="AO44" s="103">
        <v>0</v>
      </c>
      <c r="AP44" s="103">
        <v>14438</v>
      </c>
      <c r="AQ44" s="103">
        <v>388197.31975130248</v>
      </c>
      <c r="AR44" s="104">
        <v>5359833</v>
      </c>
      <c r="AS44" s="105"/>
      <c r="AT44" s="106">
        <v>466</v>
      </c>
      <c r="AU44" s="107">
        <v>25.12</v>
      </c>
      <c r="AV44" s="107">
        <v>9.6777910021430227</v>
      </c>
      <c r="AW44" s="105">
        <v>296408.31975130248</v>
      </c>
      <c r="AX44" s="105">
        <v>0</v>
      </c>
      <c r="AY44" s="105">
        <v>11492</v>
      </c>
      <c r="AZ44" s="108">
        <v>307900.31975130248</v>
      </c>
      <c r="BA44" s="109"/>
      <c r="BB44" s="121">
        <v>2.48</v>
      </c>
      <c r="BC44" s="105">
        <v>77351</v>
      </c>
      <c r="BD44" s="105">
        <v>0</v>
      </c>
      <c r="BE44" s="105">
        <v>2946</v>
      </c>
      <c r="BF44" s="108">
        <v>80297</v>
      </c>
      <c r="BG44" s="11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CB44" s="113">
        <v>466</v>
      </c>
      <c r="CC44" s="114">
        <v>0</v>
      </c>
      <c r="CD44" s="114">
        <v>0</v>
      </c>
      <c r="CE44" s="114">
        <v>0</v>
      </c>
      <c r="CF44" s="114">
        <v>0</v>
      </c>
      <c r="CG44" s="115">
        <f t="shared" si="1"/>
        <v>0</v>
      </c>
      <c r="CH44" s="114">
        <v>0</v>
      </c>
      <c r="CI44" s="114">
        <v>0</v>
      </c>
      <c r="CJ44" s="114">
        <v>0</v>
      </c>
      <c r="CK44" s="115">
        <f t="shared" si="2"/>
        <v>0</v>
      </c>
      <c r="CL44" s="116">
        <f t="shared" si="3"/>
        <v>0</v>
      </c>
      <c r="CN44" s="113">
        <v>466</v>
      </c>
      <c r="CO44" s="117"/>
      <c r="CP44" s="118"/>
      <c r="CQ44" s="118"/>
      <c r="CR44" s="118"/>
      <c r="CS44" s="119">
        <f t="shared" si="11"/>
        <v>0</v>
      </c>
      <c r="DI44" s="120"/>
    </row>
    <row r="45" spans="1:113" ht="15" x14ac:dyDescent="0.25">
      <c r="A45" s="92">
        <v>469</v>
      </c>
      <c r="B45" s="93" t="s">
        <v>98</v>
      </c>
      <c r="C45" s="94">
        <v>1225</v>
      </c>
      <c r="D45" s="95">
        <f t="shared" si="4"/>
        <v>0</v>
      </c>
      <c r="E45" s="95">
        <f t="shared" si="5"/>
        <v>0</v>
      </c>
      <c r="F45" s="95">
        <f t="shared" si="6"/>
        <v>0.65880376743631663</v>
      </c>
      <c r="G45" s="96">
        <f t="shared" si="7"/>
        <v>1157.559999999999</v>
      </c>
      <c r="H45" s="97"/>
      <c r="I45" s="98">
        <f t="shared" si="8"/>
        <v>29535190</v>
      </c>
      <c r="J45" s="99">
        <f t="shared" si="12"/>
        <v>0</v>
      </c>
      <c r="K45" s="99">
        <v>0</v>
      </c>
      <c r="L45" s="99">
        <f t="shared" si="9"/>
        <v>1375186</v>
      </c>
      <c r="M45" s="100">
        <f t="shared" si="10"/>
        <v>30910376</v>
      </c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101">
        <v>469</v>
      </c>
      <c r="AC45" s="102">
        <v>1157.559999999999</v>
      </c>
      <c r="AD45" s="102">
        <v>0</v>
      </c>
      <c r="AE45" s="102">
        <v>0</v>
      </c>
      <c r="AF45" s="102">
        <v>2.5588037674363164</v>
      </c>
      <c r="AG45" s="103">
        <v>29486497</v>
      </c>
      <c r="AH45" s="103">
        <v>13046.949810308815</v>
      </c>
      <c r="AI45" s="103">
        <v>0</v>
      </c>
      <c r="AJ45" s="103">
        <v>29473450.050189689</v>
      </c>
      <c r="AK45" s="103">
        <v>0</v>
      </c>
      <c r="AL45" s="103">
        <v>1372147</v>
      </c>
      <c r="AM45" s="103">
        <v>30845597.050189689</v>
      </c>
      <c r="AN45" s="103">
        <v>61739.949810308812</v>
      </c>
      <c r="AO45" s="103">
        <v>0</v>
      </c>
      <c r="AP45" s="103">
        <v>3039</v>
      </c>
      <c r="AQ45" s="103">
        <v>64778.949810308812</v>
      </c>
      <c r="AR45" s="104">
        <v>30910376</v>
      </c>
      <c r="AS45" s="105"/>
      <c r="AT45" s="106">
        <v>469</v>
      </c>
      <c r="AU45" s="107">
        <v>289.55</v>
      </c>
      <c r="AV45" s="107">
        <v>0.65880376743631663</v>
      </c>
      <c r="AW45" s="105">
        <v>13046.949810308815</v>
      </c>
      <c r="AX45" s="105">
        <v>0</v>
      </c>
      <c r="AY45" s="105">
        <v>782</v>
      </c>
      <c r="AZ45" s="108">
        <v>13828.949810308815</v>
      </c>
      <c r="BA45" s="109"/>
      <c r="BB45" s="121">
        <v>1.9</v>
      </c>
      <c r="BC45" s="105">
        <v>48693</v>
      </c>
      <c r="BD45" s="105">
        <v>0</v>
      </c>
      <c r="BE45" s="105">
        <v>2257</v>
      </c>
      <c r="BF45" s="108">
        <v>50950</v>
      </c>
      <c r="BG45" s="11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CB45" s="113">
        <v>469</v>
      </c>
      <c r="CC45" s="114">
        <v>0</v>
      </c>
      <c r="CD45" s="114">
        <v>0</v>
      </c>
      <c r="CE45" s="114">
        <v>0</v>
      </c>
      <c r="CF45" s="114">
        <v>0</v>
      </c>
      <c r="CG45" s="115">
        <f t="shared" si="1"/>
        <v>0</v>
      </c>
      <c r="CH45" s="114">
        <v>0</v>
      </c>
      <c r="CI45" s="114">
        <v>0</v>
      </c>
      <c r="CJ45" s="114">
        <v>0</v>
      </c>
      <c r="CK45" s="115">
        <f t="shared" si="2"/>
        <v>0</v>
      </c>
      <c r="CL45" s="116">
        <f t="shared" si="3"/>
        <v>0</v>
      </c>
      <c r="CN45" s="113">
        <v>469</v>
      </c>
      <c r="CO45" s="117"/>
      <c r="CP45" s="118"/>
      <c r="CQ45" s="118"/>
      <c r="CR45" s="118"/>
      <c r="CS45" s="119">
        <f t="shared" si="11"/>
        <v>0</v>
      </c>
      <c r="DI45" s="120"/>
    </row>
    <row r="46" spans="1:113" ht="15" x14ac:dyDescent="0.25">
      <c r="A46" s="92">
        <v>470</v>
      </c>
      <c r="B46" s="93" t="s">
        <v>99</v>
      </c>
      <c r="C46" s="94">
        <v>1686</v>
      </c>
      <c r="D46" s="95">
        <f t="shared" si="4"/>
        <v>0</v>
      </c>
      <c r="E46" s="95">
        <f t="shared" si="5"/>
        <v>40.5</v>
      </c>
      <c r="F46" s="95">
        <f t="shared" si="6"/>
        <v>12.215409745037073</v>
      </c>
      <c r="G46" s="96">
        <f t="shared" si="7"/>
        <v>1654.3900000000003</v>
      </c>
      <c r="H46" s="97"/>
      <c r="I46" s="98">
        <f t="shared" si="8"/>
        <v>25476909</v>
      </c>
      <c r="J46" s="99">
        <f t="shared" si="12"/>
        <v>49086</v>
      </c>
      <c r="K46" s="99">
        <v>49086</v>
      </c>
      <c r="L46" s="99">
        <f t="shared" si="9"/>
        <v>1965412</v>
      </c>
      <c r="M46" s="100">
        <f t="shared" si="10"/>
        <v>27540493</v>
      </c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101">
        <v>470</v>
      </c>
      <c r="AC46" s="102">
        <v>1654.3900000000003</v>
      </c>
      <c r="AD46" s="102">
        <v>0</v>
      </c>
      <c r="AE46" s="102">
        <v>40.5</v>
      </c>
      <c r="AF46" s="102">
        <v>12.215409745037073</v>
      </c>
      <c r="AG46" s="103">
        <v>25476909</v>
      </c>
      <c r="AH46" s="103">
        <v>190780.31108880724</v>
      </c>
      <c r="AI46" s="103">
        <v>0</v>
      </c>
      <c r="AJ46" s="103">
        <v>25286128.688911173</v>
      </c>
      <c r="AK46" s="103">
        <v>49086</v>
      </c>
      <c r="AL46" s="103">
        <v>1950880</v>
      </c>
      <c r="AM46" s="103">
        <v>27286094.688911173</v>
      </c>
      <c r="AN46" s="103">
        <v>190780.31108880724</v>
      </c>
      <c r="AO46" s="103">
        <v>0</v>
      </c>
      <c r="AP46" s="103">
        <v>14532</v>
      </c>
      <c r="AQ46" s="103">
        <v>205312.3110888073</v>
      </c>
      <c r="AR46" s="104">
        <v>27491407</v>
      </c>
      <c r="AS46" s="105"/>
      <c r="AT46" s="106">
        <v>470</v>
      </c>
      <c r="AU46" s="107">
        <v>559.74999999999989</v>
      </c>
      <c r="AV46" s="107">
        <v>12.215409745037073</v>
      </c>
      <c r="AW46" s="105">
        <v>190780.31108880724</v>
      </c>
      <c r="AX46" s="105">
        <v>0</v>
      </c>
      <c r="AY46" s="105">
        <v>14532</v>
      </c>
      <c r="AZ46" s="108">
        <v>205312.3110888073</v>
      </c>
      <c r="BA46" s="109"/>
      <c r="BB46" s="121">
        <v>0</v>
      </c>
      <c r="BC46" s="105">
        <v>0</v>
      </c>
      <c r="BD46" s="105">
        <v>0</v>
      </c>
      <c r="BE46" s="105">
        <v>0</v>
      </c>
      <c r="BF46" s="108">
        <v>0</v>
      </c>
      <c r="BG46" s="11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CB46" s="113">
        <v>470</v>
      </c>
      <c r="CC46" s="114">
        <v>0</v>
      </c>
      <c r="CD46" s="114">
        <v>0</v>
      </c>
      <c r="CE46" s="114">
        <v>0</v>
      </c>
      <c r="CF46" s="114">
        <v>0</v>
      </c>
      <c r="CG46" s="115">
        <f t="shared" si="1"/>
        <v>0</v>
      </c>
      <c r="CH46" s="114">
        <v>0</v>
      </c>
      <c r="CI46" s="114">
        <v>0</v>
      </c>
      <c r="CJ46" s="114">
        <v>0</v>
      </c>
      <c r="CK46" s="115">
        <f t="shared" si="2"/>
        <v>0</v>
      </c>
      <c r="CL46" s="116">
        <f t="shared" si="3"/>
        <v>0</v>
      </c>
      <c r="CN46" s="113">
        <v>470</v>
      </c>
      <c r="CO46" s="117"/>
      <c r="CP46" s="118"/>
      <c r="CQ46" s="118"/>
      <c r="CR46" s="118"/>
      <c r="CS46" s="119">
        <f t="shared" si="11"/>
        <v>0</v>
      </c>
      <c r="DI46" s="120"/>
    </row>
    <row r="47" spans="1:113" ht="15" x14ac:dyDescent="0.25">
      <c r="A47" s="92">
        <v>474</v>
      </c>
      <c r="B47" s="93" t="s">
        <v>100</v>
      </c>
      <c r="C47" s="94">
        <v>388</v>
      </c>
      <c r="D47" s="95">
        <f t="shared" si="4"/>
        <v>0</v>
      </c>
      <c r="E47" s="95">
        <f t="shared" si="5"/>
        <v>0</v>
      </c>
      <c r="F47" s="95">
        <f t="shared" si="6"/>
        <v>0</v>
      </c>
      <c r="G47" s="96">
        <f t="shared" si="7"/>
        <v>309.63999999999993</v>
      </c>
      <c r="H47" s="97"/>
      <c r="I47" s="98">
        <f t="shared" si="8"/>
        <v>4961199</v>
      </c>
      <c r="J47" s="99">
        <f t="shared" si="12"/>
        <v>0</v>
      </c>
      <c r="K47" s="99">
        <v>0</v>
      </c>
      <c r="L47" s="99">
        <f t="shared" si="9"/>
        <v>367854</v>
      </c>
      <c r="M47" s="100">
        <f t="shared" si="10"/>
        <v>5329053</v>
      </c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1">
        <v>474</v>
      </c>
      <c r="AC47" s="102">
        <v>309.63999999999993</v>
      </c>
      <c r="AD47" s="102">
        <v>0</v>
      </c>
      <c r="AE47" s="102">
        <v>0</v>
      </c>
      <c r="AF47" s="102">
        <v>12.06</v>
      </c>
      <c r="AG47" s="103">
        <v>4757013</v>
      </c>
      <c r="AH47" s="103">
        <v>0</v>
      </c>
      <c r="AI47" s="103">
        <v>0</v>
      </c>
      <c r="AJ47" s="103">
        <v>4757013</v>
      </c>
      <c r="AK47" s="103">
        <v>0</v>
      </c>
      <c r="AL47" s="103">
        <v>353527</v>
      </c>
      <c r="AM47" s="103">
        <v>5110540</v>
      </c>
      <c r="AN47" s="103">
        <v>204186</v>
      </c>
      <c r="AO47" s="103">
        <v>0</v>
      </c>
      <c r="AP47" s="103">
        <v>14327</v>
      </c>
      <c r="AQ47" s="103">
        <v>218513</v>
      </c>
      <c r="AR47" s="104">
        <v>5329053</v>
      </c>
      <c r="AS47" s="105"/>
      <c r="AT47" s="106">
        <v>474</v>
      </c>
      <c r="AU47" s="107">
        <v>12</v>
      </c>
      <c r="AV47" s="107">
        <v>0</v>
      </c>
      <c r="AW47" s="105">
        <v>0</v>
      </c>
      <c r="AX47" s="105">
        <v>0</v>
      </c>
      <c r="AY47" s="105">
        <v>0</v>
      </c>
      <c r="AZ47" s="108">
        <v>0</v>
      </c>
      <c r="BA47" s="109"/>
      <c r="BB47" s="121">
        <v>12.06</v>
      </c>
      <c r="BC47" s="105">
        <v>204186</v>
      </c>
      <c r="BD47" s="105">
        <v>0</v>
      </c>
      <c r="BE47" s="105">
        <v>14327</v>
      </c>
      <c r="BF47" s="108">
        <v>218513</v>
      </c>
      <c r="BG47" s="11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CB47" s="113">
        <v>474</v>
      </c>
      <c r="CC47" s="114">
        <v>0</v>
      </c>
      <c r="CD47" s="114">
        <v>0</v>
      </c>
      <c r="CE47" s="114">
        <v>0</v>
      </c>
      <c r="CF47" s="114">
        <v>0</v>
      </c>
      <c r="CG47" s="115">
        <f t="shared" si="1"/>
        <v>0</v>
      </c>
      <c r="CH47" s="114">
        <v>0</v>
      </c>
      <c r="CI47" s="114">
        <v>0</v>
      </c>
      <c r="CJ47" s="114">
        <v>0</v>
      </c>
      <c r="CK47" s="115">
        <f t="shared" si="2"/>
        <v>0</v>
      </c>
      <c r="CL47" s="116">
        <f t="shared" si="3"/>
        <v>0</v>
      </c>
      <c r="CN47" s="113">
        <v>474</v>
      </c>
      <c r="CO47" s="117"/>
      <c r="CP47" s="118"/>
      <c r="CQ47" s="118"/>
      <c r="CR47" s="118"/>
      <c r="CS47" s="119">
        <f t="shared" si="11"/>
        <v>0</v>
      </c>
      <c r="DI47" s="120"/>
    </row>
    <row r="48" spans="1:113" ht="15" x14ac:dyDescent="0.25">
      <c r="A48" s="92">
        <v>478</v>
      </c>
      <c r="B48" s="93" t="s">
        <v>101</v>
      </c>
      <c r="C48" s="94">
        <v>400</v>
      </c>
      <c r="D48" s="95">
        <f t="shared" si="4"/>
        <v>0</v>
      </c>
      <c r="E48" s="95">
        <f t="shared" si="5"/>
        <v>0</v>
      </c>
      <c r="F48" s="95">
        <f t="shared" si="6"/>
        <v>0</v>
      </c>
      <c r="G48" s="96">
        <f t="shared" si="7"/>
        <v>366.86</v>
      </c>
      <c r="H48" s="97"/>
      <c r="I48" s="98">
        <f t="shared" si="8"/>
        <v>5924313</v>
      </c>
      <c r="J48" s="99">
        <f t="shared" si="12"/>
        <v>0</v>
      </c>
      <c r="K48" s="99">
        <v>0</v>
      </c>
      <c r="L48" s="99">
        <f t="shared" si="9"/>
        <v>435828</v>
      </c>
      <c r="M48" s="100">
        <f t="shared" si="10"/>
        <v>6360141</v>
      </c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1">
        <v>478</v>
      </c>
      <c r="AC48" s="102">
        <v>366.86</v>
      </c>
      <c r="AD48" s="102">
        <v>0</v>
      </c>
      <c r="AE48" s="102">
        <v>0</v>
      </c>
      <c r="AF48" s="102">
        <v>19.690000000000001</v>
      </c>
      <c r="AG48" s="103">
        <v>5605316</v>
      </c>
      <c r="AH48" s="103">
        <v>0</v>
      </c>
      <c r="AI48" s="103">
        <v>0</v>
      </c>
      <c r="AJ48" s="103">
        <v>5605316</v>
      </c>
      <c r="AK48" s="103">
        <v>0</v>
      </c>
      <c r="AL48" s="103">
        <v>412436</v>
      </c>
      <c r="AM48" s="103">
        <v>6017752</v>
      </c>
      <c r="AN48" s="103">
        <v>318997</v>
      </c>
      <c r="AO48" s="103">
        <v>0</v>
      </c>
      <c r="AP48" s="103">
        <v>23392</v>
      </c>
      <c r="AQ48" s="103">
        <v>342389</v>
      </c>
      <c r="AR48" s="104">
        <v>6360141</v>
      </c>
      <c r="AS48" s="105"/>
      <c r="AT48" s="106">
        <v>478</v>
      </c>
      <c r="AU48" s="107">
        <v>96.47</v>
      </c>
      <c r="AV48" s="107">
        <v>0</v>
      </c>
      <c r="AW48" s="105">
        <v>0</v>
      </c>
      <c r="AX48" s="105">
        <v>0</v>
      </c>
      <c r="AY48" s="105">
        <v>0</v>
      </c>
      <c r="AZ48" s="108">
        <v>0</v>
      </c>
      <c r="BA48" s="109"/>
      <c r="BB48" s="121">
        <v>19.690000000000001</v>
      </c>
      <c r="BC48" s="105">
        <v>318997</v>
      </c>
      <c r="BD48" s="105">
        <v>0</v>
      </c>
      <c r="BE48" s="105">
        <v>23392</v>
      </c>
      <c r="BF48" s="108">
        <v>342389</v>
      </c>
      <c r="BG48" s="11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CB48" s="113">
        <v>478</v>
      </c>
      <c r="CC48" s="114">
        <v>0</v>
      </c>
      <c r="CD48" s="114">
        <v>0</v>
      </c>
      <c r="CE48" s="114">
        <v>0</v>
      </c>
      <c r="CF48" s="114">
        <v>0</v>
      </c>
      <c r="CG48" s="115">
        <f t="shared" si="1"/>
        <v>0</v>
      </c>
      <c r="CH48" s="114">
        <v>0</v>
      </c>
      <c r="CI48" s="114">
        <v>0</v>
      </c>
      <c r="CJ48" s="114">
        <v>0</v>
      </c>
      <c r="CK48" s="115">
        <f t="shared" si="2"/>
        <v>0</v>
      </c>
      <c r="CL48" s="116">
        <f t="shared" si="3"/>
        <v>0</v>
      </c>
      <c r="CN48" s="113">
        <v>478</v>
      </c>
      <c r="CO48" s="117"/>
      <c r="CP48" s="118"/>
      <c r="CQ48" s="118"/>
      <c r="CR48" s="118"/>
      <c r="CS48" s="119">
        <f t="shared" si="11"/>
        <v>0</v>
      </c>
      <c r="DI48" s="120"/>
    </row>
    <row r="49" spans="1:113" ht="15" x14ac:dyDescent="0.25">
      <c r="A49" s="92">
        <v>479</v>
      </c>
      <c r="B49" s="93" t="s">
        <v>102</v>
      </c>
      <c r="C49" s="94">
        <v>399</v>
      </c>
      <c r="D49" s="95">
        <f t="shared" si="4"/>
        <v>5.6000000000000849</v>
      </c>
      <c r="E49" s="95">
        <f t="shared" si="5"/>
        <v>0</v>
      </c>
      <c r="F49" s="95">
        <f t="shared" si="6"/>
        <v>0</v>
      </c>
      <c r="G49" s="96">
        <f t="shared" si="7"/>
        <v>404.60000000000008</v>
      </c>
      <c r="H49" s="97"/>
      <c r="I49" s="98">
        <f t="shared" si="8"/>
        <v>7026910</v>
      </c>
      <c r="J49" s="99">
        <f t="shared" si="12"/>
        <v>0</v>
      </c>
      <c r="K49" s="99">
        <v>0</v>
      </c>
      <c r="L49" s="99">
        <f t="shared" si="9"/>
        <v>474182</v>
      </c>
      <c r="M49" s="100">
        <f t="shared" si="10"/>
        <v>7501092</v>
      </c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101">
        <v>479</v>
      </c>
      <c r="AC49" s="102">
        <v>404.60000000000008</v>
      </c>
      <c r="AD49" s="102">
        <v>5.6000000000000849</v>
      </c>
      <c r="AE49" s="102">
        <v>0</v>
      </c>
      <c r="AF49" s="102">
        <v>11.153460207612454</v>
      </c>
      <c r="AG49" s="103">
        <v>6826228</v>
      </c>
      <c r="AH49" s="103">
        <v>0</v>
      </c>
      <c r="AI49" s="103">
        <v>0</v>
      </c>
      <c r="AJ49" s="103">
        <v>6826228</v>
      </c>
      <c r="AK49" s="103">
        <v>0</v>
      </c>
      <c r="AL49" s="103">
        <v>460928</v>
      </c>
      <c r="AM49" s="103">
        <v>7287156</v>
      </c>
      <c r="AN49" s="103">
        <v>200682</v>
      </c>
      <c r="AO49" s="103">
        <v>0</v>
      </c>
      <c r="AP49" s="103">
        <v>13254</v>
      </c>
      <c r="AQ49" s="103">
        <v>213936</v>
      </c>
      <c r="AR49" s="104">
        <v>7501092</v>
      </c>
      <c r="AS49" s="105"/>
      <c r="AT49" s="106">
        <v>479</v>
      </c>
      <c r="AU49" s="107">
        <v>48.36</v>
      </c>
      <c r="AV49" s="107">
        <v>0</v>
      </c>
      <c r="AW49" s="105">
        <v>0</v>
      </c>
      <c r="AX49" s="105">
        <v>0</v>
      </c>
      <c r="AY49" s="105">
        <v>0</v>
      </c>
      <c r="AZ49" s="108">
        <v>0</v>
      </c>
      <c r="BA49" s="109"/>
      <c r="BB49" s="121">
        <v>11.153460207612454</v>
      </c>
      <c r="BC49" s="105">
        <v>200682</v>
      </c>
      <c r="BD49" s="105">
        <v>0</v>
      </c>
      <c r="BE49" s="105">
        <v>13254</v>
      </c>
      <c r="BF49" s="108">
        <v>213936</v>
      </c>
      <c r="BG49" s="11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CB49" s="113">
        <v>479</v>
      </c>
      <c r="CC49" s="114">
        <v>0</v>
      </c>
      <c r="CD49" s="114">
        <v>0</v>
      </c>
      <c r="CE49" s="114">
        <v>0</v>
      </c>
      <c r="CF49" s="114">
        <v>0</v>
      </c>
      <c r="CG49" s="115">
        <f t="shared" si="1"/>
        <v>0</v>
      </c>
      <c r="CH49" s="114">
        <v>0</v>
      </c>
      <c r="CI49" s="114">
        <v>0</v>
      </c>
      <c r="CJ49" s="114">
        <v>0</v>
      </c>
      <c r="CK49" s="115">
        <f t="shared" si="2"/>
        <v>0</v>
      </c>
      <c r="CL49" s="116">
        <f t="shared" si="3"/>
        <v>0</v>
      </c>
      <c r="CN49" s="113">
        <v>479</v>
      </c>
      <c r="CO49" s="117"/>
      <c r="CP49" s="118"/>
      <c r="CQ49" s="118"/>
      <c r="CR49" s="118"/>
      <c r="CS49" s="119">
        <f t="shared" si="11"/>
        <v>0</v>
      </c>
      <c r="DI49" s="120"/>
    </row>
    <row r="50" spans="1:113" ht="15" x14ac:dyDescent="0.25">
      <c r="A50" s="92">
        <v>481</v>
      </c>
      <c r="B50" s="93" t="s">
        <v>103</v>
      </c>
      <c r="C50" s="94">
        <v>944</v>
      </c>
      <c r="D50" s="95">
        <f t="shared" si="4"/>
        <v>0</v>
      </c>
      <c r="E50" s="95">
        <f t="shared" si="5"/>
        <v>0</v>
      </c>
      <c r="F50" s="95">
        <f t="shared" si="6"/>
        <v>1.5580709099868888</v>
      </c>
      <c r="G50" s="96">
        <f t="shared" si="7"/>
        <v>937.78000000000281</v>
      </c>
      <c r="H50" s="97"/>
      <c r="I50" s="98">
        <f t="shared" si="8"/>
        <v>22688053</v>
      </c>
      <c r="J50" s="99">
        <f t="shared" si="12"/>
        <v>0</v>
      </c>
      <c r="K50" s="99">
        <v>0</v>
      </c>
      <c r="L50" s="99">
        <f t="shared" si="9"/>
        <v>1114030</v>
      </c>
      <c r="M50" s="100">
        <f t="shared" si="10"/>
        <v>23802083</v>
      </c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101">
        <v>481</v>
      </c>
      <c r="AC50" s="102">
        <v>937.78000000000281</v>
      </c>
      <c r="AD50" s="102">
        <v>0</v>
      </c>
      <c r="AE50" s="102">
        <v>0</v>
      </c>
      <c r="AF50" s="102">
        <v>3.5180709099868888</v>
      </c>
      <c r="AG50" s="103">
        <v>22639931</v>
      </c>
      <c r="AH50" s="103">
        <v>34074.977861224885</v>
      </c>
      <c r="AI50" s="103">
        <v>0</v>
      </c>
      <c r="AJ50" s="103">
        <v>22605856.022138774</v>
      </c>
      <c r="AK50" s="103">
        <v>0</v>
      </c>
      <c r="AL50" s="103">
        <v>1109851</v>
      </c>
      <c r="AM50" s="103">
        <v>23715707.022138774</v>
      </c>
      <c r="AN50" s="103">
        <v>82196.977861224877</v>
      </c>
      <c r="AO50" s="103">
        <v>0</v>
      </c>
      <c r="AP50" s="103">
        <v>4179</v>
      </c>
      <c r="AQ50" s="103">
        <v>86375.977861224877</v>
      </c>
      <c r="AR50" s="104">
        <v>23802083</v>
      </c>
      <c r="AS50" s="105"/>
      <c r="AT50" s="106">
        <v>481</v>
      </c>
      <c r="AU50" s="107">
        <v>81.699999999999989</v>
      </c>
      <c r="AV50" s="107">
        <v>1.5580709099868888</v>
      </c>
      <c r="AW50" s="105">
        <v>34074.977861224885</v>
      </c>
      <c r="AX50" s="105">
        <v>0</v>
      </c>
      <c r="AY50" s="105">
        <v>1851</v>
      </c>
      <c r="AZ50" s="108">
        <v>35925.977861224885</v>
      </c>
      <c r="BA50" s="109"/>
      <c r="BB50" s="121">
        <v>1.96</v>
      </c>
      <c r="BC50" s="105">
        <v>48122</v>
      </c>
      <c r="BD50" s="105">
        <v>0</v>
      </c>
      <c r="BE50" s="105">
        <v>2328</v>
      </c>
      <c r="BF50" s="108">
        <v>50450</v>
      </c>
      <c r="BG50" s="11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CB50" s="113">
        <v>481</v>
      </c>
      <c r="CC50" s="114">
        <v>0</v>
      </c>
      <c r="CD50" s="114">
        <v>0</v>
      </c>
      <c r="CE50" s="114">
        <v>0</v>
      </c>
      <c r="CF50" s="114">
        <v>0</v>
      </c>
      <c r="CG50" s="115">
        <f t="shared" si="1"/>
        <v>0</v>
      </c>
      <c r="CH50" s="114">
        <v>0</v>
      </c>
      <c r="CI50" s="114">
        <v>0</v>
      </c>
      <c r="CJ50" s="114">
        <v>0</v>
      </c>
      <c r="CK50" s="115">
        <f t="shared" si="2"/>
        <v>0</v>
      </c>
      <c r="CL50" s="116">
        <f t="shared" si="3"/>
        <v>0</v>
      </c>
      <c r="CN50" s="113">
        <v>481</v>
      </c>
      <c r="CO50" s="117"/>
      <c r="CP50" s="118"/>
      <c r="CQ50" s="118"/>
      <c r="CR50" s="118"/>
      <c r="CS50" s="119">
        <f t="shared" si="11"/>
        <v>0</v>
      </c>
      <c r="DI50" s="120"/>
    </row>
    <row r="51" spans="1:113" ht="15" x14ac:dyDescent="0.25">
      <c r="A51" s="92">
        <v>482</v>
      </c>
      <c r="B51" s="93" t="s">
        <v>104</v>
      </c>
      <c r="C51" s="94">
        <v>286</v>
      </c>
      <c r="D51" s="95">
        <f t="shared" si="4"/>
        <v>1.509999999999994</v>
      </c>
      <c r="E51" s="95">
        <f t="shared" si="5"/>
        <v>0</v>
      </c>
      <c r="F51" s="95">
        <f t="shared" si="6"/>
        <v>0</v>
      </c>
      <c r="G51" s="96">
        <f t="shared" si="7"/>
        <v>287.51</v>
      </c>
      <c r="H51" s="97"/>
      <c r="I51" s="98">
        <f t="shared" si="8"/>
        <v>4824518</v>
      </c>
      <c r="J51" s="99">
        <f t="shared" si="12"/>
        <v>0</v>
      </c>
      <c r="K51" s="99">
        <v>0</v>
      </c>
      <c r="L51" s="99">
        <f t="shared" si="9"/>
        <v>339835</v>
      </c>
      <c r="M51" s="100">
        <f t="shared" si="10"/>
        <v>5164353</v>
      </c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101">
        <v>482</v>
      </c>
      <c r="AC51" s="102">
        <v>287.51</v>
      </c>
      <c r="AD51" s="102">
        <v>1.509999999999994</v>
      </c>
      <c r="AE51" s="102">
        <v>0</v>
      </c>
      <c r="AF51" s="102">
        <v>3.9789920350596502</v>
      </c>
      <c r="AG51" s="103">
        <v>4747466</v>
      </c>
      <c r="AH51" s="103">
        <v>0</v>
      </c>
      <c r="AI51" s="103">
        <v>0</v>
      </c>
      <c r="AJ51" s="103">
        <v>4747466</v>
      </c>
      <c r="AK51" s="103">
        <v>0</v>
      </c>
      <c r="AL51" s="103">
        <v>335107</v>
      </c>
      <c r="AM51" s="103">
        <v>5082573</v>
      </c>
      <c r="AN51" s="103">
        <v>77052</v>
      </c>
      <c r="AO51" s="103">
        <v>0</v>
      </c>
      <c r="AP51" s="103">
        <v>4728</v>
      </c>
      <c r="AQ51" s="103">
        <v>81780</v>
      </c>
      <c r="AR51" s="104">
        <v>5164353</v>
      </c>
      <c r="AS51" s="105"/>
      <c r="AT51" s="106">
        <v>482</v>
      </c>
      <c r="AU51" s="107">
        <v>90.97999999999999</v>
      </c>
      <c r="AV51" s="107">
        <v>0</v>
      </c>
      <c r="AW51" s="105">
        <v>0</v>
      </c>
      <c r="AX51" s="105">
        <v>0</v>
      </c>
      <c r="AY51" s="105">
        <v>0</v>
      </c>
      <c r="AZ51" s="108">
        <v>0</v>
      </c>
      <c r="BA51" s="109"/>
      <c r="BB51" s="121">
        <v>3.9789920350596502</v>
      </c>
      <c r="BC51" s="105">
        <v>77052</v>
      </c>
      <c r="BD51" s="105">
        <v>0</v>
      </c>
      <c r="BE51" s="105">
        <v>4728</v>
      </c>
      <c r="BF51" s="108">
        <v>81780</v>
      </c>
      <c r="BG51" s="1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CB51" s="113">
        <v>482</v>
      </c>
      <c r="CC51" s="114">
        <v>0</v>
      </c>
      <c r="CD51" s="114">
        <v>0</v>
      </c>
      <c r="CE51" s="114">
        <v>0</v>
      </c>
      <c r="CF51" s="114">
        <v>0</v>
      </c>
      <c r="CG51" s="115">
        <f t="shared" si="1"/>
        <v>0</v>
      </c>
      <c r="CH51" s="114">
        <v>0</v>
      </c>
      <c r="CI51" s="114">
        <v>0</v>
      </c>
      <c r="CJ51" s="114">
        <v>0</v>
      </c>
      <c r="CK51" s="115">
        <f t="shared" si="2"/>
        <v>0</v>
      </c>
      <c r="CL51" s="116">
        <f t="shared" si="3"/>
        <v>0</v>
      </c>
      <c r="CN51" s="113">
        <v>482</v>
      </c>
      <c r="CO51" s="117"/>
      <c r="CP51" s="118"/>
      <c r="CQ51" s="118"/>
      <c r="CR51" s="118"/>
      <c r="CS51" s="119">
        <f t="shared" si="11"/>
        <v>0</v>
      </c>
      <c r="DI51" s="120"/>
    </row>
    <row r="52" spans="1:113" ht="15" x14ac:dyDescent="0.25">
      <c r="A52" s="92">
        <v>483</v>
      </c>
      <c r="B52" s="93" t="s">
        <v>105</v>
      </c>
      <c r="C52" s="94">
        <v>700</v>
      </c>
      <c r="D52" s="95">
        <f t="shared" si="4"/>
        <v>0</v>
      </c>
      <c r="E52" s="95">
        <f t="shared" si="5"/>
        <v>0</v>
      </c>
      <c r="F52" s="95">
        <f t="shared" si="6"/>
        <v>0</v>
      </c>
      <c r="G52" s="96">
        <f t="shared" si="7"/>
        <v>617.18999999999994</v>
      </c>
      <c r="H52" s="97"/>
      <c r="I52" s="98">
        <f t="shared" si="8"/>
        <v>10563617</v>
      </c>
      <c r="J52" s="99">
        <f t="shared" si="12"/>
        <v>0</v>
      </c>
      <c r="K52" s="99">
        <v>0</v>
      </c>
      <c r="L52" s="99">
        <f t="shared" si="9"/>
        <v>733217</v>
      </c>
      <c r="M52" s="100">
        <f t="shared" si="10"/>
        <v>11296834</v>
      </c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101">
        <v>483</v>
      </c>
      <c r="AC52" s="102">
        <v>617.18999999999994</v>
      </c>
      <c r="AD52" s="102">
        <v>0</v>
      </c>
      <c r="AE52" s="102">
        <v>0</v>
      </c>
      <c r="AF52" s="102">
        <v>21.41</v>
      </c>
      <c r="AG52" s="103">
        <v>10203207</v>
      </c>
      <c r="AH52" s="103">
        <v>0</v>
      </c>
      <c r="AI52" s="103">
        <v>0</v>
      </c>
      <c r="AJ52" s="103">
        <v>10203207</v>
      </c>
      <c r="AK52" s="103">
        <v>0</v>
      </c>
      <c r="AL52" s="103">
        <v>707783</v>
      </c>
      <c r="AM52" s="103">
        <v>10910990</v>
      </c>
      <c r="AN52" s="103">
        <v>360410</v>
      </c>
      <c r="AO52" s="103">
        <v>0</v>
      </c>
      <c r="AP52" s="103">
        <v>25434</v>
      </c>
      <c r="AQ52" s="103">
        <v>385844</v>
      </c>
      <c r="AR52" s="104">
        <v>11296834</v>
      </c>
      <c r="AS52" s="105"/>
      <c r="AT52" s="106">
        <v>483</v>
      </c>
      <c r="AU52" s="107">
        <v>102.57</v>
      </c>
      <c r="AV52" s="107">
        <v>0</v>
      </c>
      <c r="AW52" s="105">
        <v>0</v>
      </c>
      <c r="AX52" s="105">
        <v>0</v>
      </c>
      <c r="AY52" s="105">
        <v>0</v>
      </c>
      <c r="AZ52" s="108">
        <v>0</v>
      </c>
      <c r="BA52" s="109"/>
      <c r="BB52" s="121">
        <v>21.41</v>
      </c>
      <c r="BC52" s="105">
        <v>360410</v>
      </c>
      <c r="BD52" s="105">
        <v>0</v>
      </c>
      <c r="BE52" s="105">
        <v>25434</v>
      </c>
      <c r="BF52" s="108">
        <v>385844</v>
      </c>
      <c r="BG52" s="11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CB52" s="113">
        <v>483</v>
      </c>
      <c r="CC52" s="114">
        <v>0</v>
      </c>
      <c r="CD52" s="114">
        <v>0</v>
      </c>
      <c r="CE52" s="114">
        <v>0</v>
      </c>
      <c r="CF52" s="114">
        <v>0</v>
      </c>
      <c r="CG52" s="115">
        <f t="shared" si="1"/>
        <v>0</v>
      </c>
      <c r="CH52" s="114">
        <v>0</v>
      </c>
      <c r="CI52" s="114">
        <v>0</v>
      </c>
      <c r="CJ52" s="114">
        <v>0</v>
      </c>
      <c r="CK52" s="115">
        <f t="shared" si="2"/>
        <v>0</v>
      </c>
      <c r="CL52" s="116">
        <f t="shared" si="3"/>
        <v>0</v>
      </c>
      <c r="CN52" s="113">
        <v>483</v>
      </c>
      <c r="CO52" s="117"/>
      <c r="CP52" s="118"/>
      <c r="CQ52" s="118"/>
      <c r="CR52" s="118"/>
      <c r="CS52" s="119">
        <f t="shared" si="11"/>
        <v>0</v>
      </c>
      <c r="DI52" s="120"/>
    </row>
    <row r="53" spans="1:113" ht="15" x14ac:dyDescent="0.25">
      <c r="A53" s="92">
        <v>484</v>
      </c>
      <c r="B53" s="93" t="s">
        <v>106</v>
      </c>
      <c r="C53" s="94">
        <v>1300</v>
      </c>
      <c r="D53" s="95">
        <f t="shared" si="4"/>
        <v>0</v>
      </c>
      <c r="E53" s="95">
        <f t="shared" si="5"/>
        <v>0</v>
      </c>
      <c r="F53" s="95">
        <f t="shared" si="6"/>
        <v>0.32940188371815832</v>
      </c>
      <c r="G53" s="96">
        <f t="shared" si="7"/>
        <v>1105.4000000000001</v>
      </c>
      <c r="H53" s="97"/>
      <c r="I53" s="98">
        <f t="shared" si="8"/>
        <v>28985893</v>
      </c>
      <c r="J53" s="99">
        <f t="shared" si="12"/>
        <v>0</v>
      </c>
      <c r="K53" s="99">
        <v>0</v>
      </c>
      <c r="L53" s="99">
        <f t="shared" si="9"/>
        <v>1313209</v>
      </c>
      <c r="M53" s="100">
        <f t="shared" si="10"/>
        <v>30299102</v>
      </c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101">
        <v>484</v>
      </c>
      <c r="AC53" s="102">
        <v>1105.4000000000001</v>
      </c>
      <c r="AD53" s="102">
        <v>0</v>
      </c>
      <c r="AE53" s="102">
        <v>0</v>
      </c>
      <c r="AF53" s="102">
        <v>1.3294018837181583</v>
      </c>
      <c r="AG53" s="103">
        <v>28959551</v>
      </c>
      <c r="AH53" s="103">
        <v>7620.0537760521565</v>
      </c>
      <c r="AI53" s="103">
        <v>0</v>
      </c>
      <c r="AJ53" s="103">
        <v>28951930.946223948</v>
      </c>
      <c r="AK53" s="103">
        <v>0</v>
      </c>
      <c r="AL53" s="103">
        <v>1311630</v>
      </c>
      <c r="AM53" s="103">
        <v>30263560.946223948</v>
      </c>
      <c r="AN53" s="103">
        <v>33962.053776052155</v>
      </c>
      <c r="AO53" s="103">
        <v>0</v>
      </c>
      <c r="AP53" s="103">
        <v>1579</v>
      </c>
      <c r="AQ53" s="103">
        <v>35541.053776052155</v>
      </c>
      <c r="AR53" s="104">
        <v>30299102</v>
      </c>
      <c r="AS53" s="105"/>
      <c r="AT53" s="106">
        <v>484</v>
      </c>
      <c r="AU53" s="107">
        <v>84.61</v>
      </c>
      <c r="AV53" s="107">
        <v>0.32940188371815832</v>
      </c>
      <c r="AW53" s="105">
        <v>7620.0537760521565</v>
      </c>
      <c r="AX53" s="105">
        <v>0</v>
      </c>
      <c r="AY53" s="105">
        <v>391</v>
      </c>
      <c r="AZ53" s="108">
        <v>8011.0537760521565</v>
      </c>
      <c r="BA53" s="109"/>
      <c r="BB53" s="121">
        <v>1</v>
      </c>
      <c r="BC53" s="105">
        <v>26342</v>
      </c>
      <c r="BD53" s="105">
        <v>0</v>
      </c>
      <c r="BE53" s="105">
        <v>1188</v>
      </c>
      <c r="BF53" s="108">
        <v>27530</v>
      </c>
      <c r="BG53" s="11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CB53" s="113">
        <v>484</v>
      </c>
      <c r="CC53" s="114">
        <v>0</v>
      </c>
      <c r="CD53" s="114">
        <v>0</v>
      </c>
      <c r="CE53" s="114">
        <v>0</v>
      </c>
      <c r="CF53" s="114">
        <v>0</v>
      </c>
      <c r="CG53" s="115">
        <f t="shared" si="1"/>
        <v>0</v>
      </c>
      <c r="CH53" s="114">
        <v>0</v>
      </c>
      <c r="CI53" s="114">
        <v>0</v>
      </c>
      <c r="CJ53" s="114">
        <v>0</v>
      </c>
      <c r="CK53" s="115">
        <f t="shared" si="2"/>
        <v>0</v>
      </c>
      <c r="CL53" s="116">
        <f t="shared" si="3"/>
        <v>0</v>
      </c>
      <c r="CN53" s="113">
        <v>484</v>
      </c>
      <c r="CO53" s="117"/>
      <c r="CP53" s="118"/>
      <c r="CQ53" s="118"/>
      <c r="CR53" s="118"/>
      <c r="CS53" s="119">
        <f t="shared" si="11"/>
        <v>0</v>
      </c>
      <c r="DI53" s="120"/>
    </row>
    <row r="54" spans="1:113" ht="15" x14ac:dyDescent="0.25">
      <c r="A54" s="92">
        <v>485</v>
      </c>
      <c r="B54" s="93" t="s">
        <v>107</v>
      </c>
      <c r="C54" s="94">
        <v>480</v>
      </c>
      <c r="D54" s="95">
        <f t="shared" si="4"/>
        <v>3.3100000000000569</v>
      </c>
      <c r="E54" s="95">
        <f t="shared" si="5"/>
        <v>0</v>
      </c>
      <c r="F54" s="95">
        <f t="shared" si="6"/>
        <v>52.318088640737557</v>
      </c>
      <c r="G54" s="96">
        <f t="shared" si="7"/>
        <v>483.30999999999995</v>
      </c>
      <c r="H54" s="97"/>
      <c r="I54" s="98">
        <f t="shared" si="8"/>
        <v>9049287.9999999832</v>
      </c>
      <c r="J54" s="99">
        <f t="shared" si="12"/>
        <v>0</v>
      </c>
      <c r="K54" s="99">
        <v>0</v>
      </c>
      <c r="L54" s="99">
        <f t="shared" si="9"/>
        <v>570306</v>
      </c>
      <c r="M54" s="100">
        <f t="shared" si="10"/>
        <v>9619593.9999999832</v>
      </c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101">
        <v>485</v>
      </c>
      <c r="AC54" s="102">
        <v>483.30999999999995</v>
      </c>
      <c r="AD54" s="102">
        <v>3.3100000000000569</v>
      </c>
      <c r="AE54" s="102">
        <v>0</v>
      </c>
      <c r="AF54" s="102">
        <v>52.318088640737557</v>
      </c>
      <c r="AG54" s="103">
        <v>9049288</v>
      </c>
      <c r="AH54" s="103">
        <v>991837.6788869513</v>
      </c>
      <c r="AI54" s="103">
        <v>0</v>
      </c>
      <c r="AJ54" s="103">
        <v>8057450.3211130621</v>
      </c>
      <c r="AK54" s="103">
        <v>0</v>
      </c>
      <c r="AL54" s="103">
        <v>508173</v>
      </c>
      <c r="AM54" s="103">
        <v>8565623.3211130593</v>
      </c>
      <c r="AN54" s="103">
        <v>991837.6788869513</v>
      </c>
      <c r="AO54" s="103">
        <v>0</v>
      </c>
      <c r="AP54" s="103">
        <v>62133</v>
      </c>
      <c r="AQ54" s="103">
        <v>1053970.6788869512</v>
      </c>
      <c r="AR54" s="104">
        <v>9619594</v>
      </c>
      <c r="AS54" s="105"/>
      <c r="AT54" s="106">
        <v>485</v>
      </c>
      <c r="AU54" s="107">
        <v>175.24</v>
      </c>
      <c r="AV54" s="107">
        <v>52.318088640737557</v>
      </c>
      <c r="AW54" s="105">
        <v>991837.6788869513</v>
      </c>
      <c r="AX54" s="105">
        <v>0</v>
      </c>
      <c r="AY54" s="105">
        <v>62133</v>
      </c>
      <c r="AZ54" s="108">
        <v>1053970.6788869512</v>
      </c>
      <c r="BA54" s="109"/>
      <c r="BB54" s="121">
        <v>0</v>
      </c>
      <c r="BC54" s="105">
        <v>0</v>
      </c>
      <c r="BD54" s="105">
        <v>0</v>
      </c>
      <c r="BE54" s="105">
        <v>0</v>
      </c>
      <c r="BF54" s="108">
        <v>0</v>
      </c>
      <c r="BG54" s="11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CB54" s="113">
        <v>485</v>
      </c>
      <c r="CC54" s="114">
        <v>0</v>
      </c>
      <c r="CD54" s="114">
        <v>-3484.9194265455008</v>
      </c>
      <c r="CE54" s="114">
        <v>0</v>
      </c>
      <c r="CF54" s="114">
        <v>-150</v>
      </c>
      <c r="CG54" s="115">
        <f t="shared" si="1"/>
        <v>-3634.9194265455008</v>
      </c>
      <c r="CH54" s="114">
        <v>3484.9194265285041</v>
      </c>
      <c r="CI54" s="114">
        <v>0</v>
      </c>
      <c r="CJ54" s="114">
        <v>150</v>
      </c>
      <c r="CK54" s="115">
        <f t="shared" si="2"/>
        <v>3634.9194265285041</v>
      </c>
      <c r="CL54" s="116">
        <f t="shared" si="3"/>
        <v>-1.6996636986732483E-8</v>
      </c>
      <c r="CN54" s="113">
        <v>485</v>
      </c>
      <c r="CO54" s="117"/>
      <c r="CP54" s="118"/>
      <c r="CQ54" s="118"/>
      <c r="CR54" s="118"/>
      <c r="CS54" s="119">
        <f t="shared" si="11"/>
        <v>0</v>
      </c>
      <c r="DI54" s="120"/>
    </row>
    <row r="55" spans="1:113" ht="15" x14ac:dyDescent="0.25">
      <c r="A55" s="92">
        <v>486</v>
      </c>
      <c r="B55" s="93" t="s">
        <v>108</v>
      </c>
      <c r="C55" s="94">
        <v>666</v>
      </c>
      <c r="D55" s="95">
        <f t="shared" si="4"/>
        <v>1.7999999999996283</v>
      </c>
      <c r="E55" s="95">
        <f t="shared" si="5"/>
        <v>491.04999999999984</v>
      </c>
      <c r="F55" s="95">
        <f t="shared" si="6"/>
        <v>0</v>
      </c>
      <c r="G55" s="96">
        <f t="shared" si="7"/>
        <v>667.79999999999961</v>
      </c>
      <c r="H55" s="97"/>
      <c r="I55" s="98">
        <f t="shared" si="8"/>
        <v>11696059</v>
      </c>
      <c r="J55" s="99">
        <f t="shared" si="12"/>
        <v>630000</v>
      </c>
      <c r="K55" s="99">
        <v>630000</v>
      </c>
      <c r="L55" s="99">
        <f t="shared" si="9"/>
        <v>791334</v>
      </c>
      <c r="M55" s="100">
        <f t="shared" si="10"/>
        <v>13747393</v>
      </c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101">
        <v>486</v>
      </c>
      <c r="AC55" s="102">
        <v>667.79999999999961</v>
      </c>
      <c r="AD55" s="102">
        <v>1.7999999999996283</v>
      </c>
      <c r="AE55" s="102">
        <v>491.04999999999984</v>
      </c>
      <c r="AF55" s="102">
        <v>1.9946091644204864</v>
      </c>
      <c r="AG55" s="103">
        <v>11661069</v>
      </c>
      <c r="AH55" s="103">
        <v>0</v>
      </c>
      <c r="AI55" s="103">
        <v>0</v>
      </c>
      <c r="AJ55" s="103">
        <v>11661069</v>
      </c>
      <c r="AK55" s="103">
        <v>628717</v>
      </c>
      <c r="AL55" s="103">
        <v>788964</v>
      </c>
      <c r="AM55" s="103">
        <v>13078750</v>
      </c>
      <c r="AN55" s="103">
        <v>34990</v>
      </c>
      <c r="AO55" s="103">
        <v>1283</v>
      </c>
      <c r="AP55" s="103">
        <v>2370</v>
      </c>
      <c r="AQ55" s="103">
        <v>38643</v>
      </c>
      <c r="AR55" s="104">
        <v>13117393</v>
      </c>
      <c r="AS55" s="105"/>
      <c r="AT55" s="106">
        <v>486</v>
      </c>
      <c r="AU55" s="107">
        <v>243.97000000000008</v>
      </c>
      <c r="AV55" s="107">
        <v>0</v>
      </c>
      <c r="AW55" s="105">
        <v>0</v>
      </c>
      <c r="AX55" s="105">
        <v>0</v>
      </c>
      <c r="AY55" s="105">
        <v>0</v>
      </c>
      <c r="AZ55" s="108">
        <v>0</v>
      </c>
      <c r="BA55" s="109"/>
      <c r="BB55" s="121">
        <v>1.9946091644204864</v>
      </c>
      <c r="BC55" s="105">
        <v>34990</v>
      </c>
      <c r="BD55" s="105">
        <v>1283</v>
      </c>
      <c r="BE55" s="105">
        <v>2370</v>
      </c>
      <c r="BF55" s="108">
        <v>38643</v>
      </c>
      <c r="BG55" s="11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CB55" s="113">
        <v>486</v>
      </c>
      <c r="CC55" s="114">
        <v>0</v>
      </c>
      <c r="CD55" s="114">
        <v>0</v>
      </c>
      <c r="CE55" s="114">
        <v>0</v>
      </c>
      <c r="CF55" s="114">
        <v>0</v>
      </c>
      <c r="CG55" s="115">
        <f t="shared" si="1"/>
        <v>0</v>
      </c>
      <c r="CH55" s="114">
        <v>0</v>
      </c>
      <c r="CI55" s="114">
        <v>0</v>
      </c>
      <c r="CJ55" s="114">
        <v>0</v>
      </c>
      <c r="CK55" s="115">
        <f t="shared" si="2"/>
        <v>0</v>
      </c>
      <c r="CL55" s="116">
        <f t="shared" si="3"/>
        <v>0</v>
      </c>
      <c r="CN55" s="113">
        <v>486</v>
      </c>
      <c r="CO55" s="117"/>
      <c r="CP55" s="118"/>
      <c r="CQ55" s="118"/>
      <c r="CR55" s="118"/>
      <c r="CS55" s="119">
        <f t="shared" si="11"/>
        <v>0</v>
      </c>
      <c r="DI55" s="120"/>
    </row>
    <row r="56" spans="1:113" ht="15" x14ac:dyDescent="0.25">
      <c r="A56" s="92">
        <v>487</v>
      </c>
      <c r="B56" s="93" t="s">
        <v>109</v>
      </c>
      <c r="C56" s="94">
        <v>1125</v>
      </c>
      <c r="D56" s="95">
        <f t="shared" si="4"/>
        <v>0</v>
      </c>
      <c r="E56" s="95">
        <f t="shared" si="5"/>
        <v>0</v>
      </c>
      <c r="F56" s="95">
        <f t="shared" si="6"/>
        <v>3.8544494053227298</v>
      </c>
      <c r="G56" s="96">
        <f t="shared" si="7"/>
        <v>911.16</v>
      </c>
      <c r="H56" s="97"/>
      <c r="I56" s="98">
        <f t="shared" si="8"/>
        <v>21144730</v>
      </c>
      <c r="J56" s="99">
        <f t="shared" si="12"/>
        <v>0</v>
      </c>
      <c r="K56" s="99">
        <v>0</v>
      </c>
      <c r="L56" s="99">
        <f t="shared" si="9"/>
        <v>1082457</v>
      </c>
      <c r="M56" s="100">
        <f t="shared" si="10"/>
        <v>22227187</v>
      </c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101">
        <v>487</v>
      </c>
      <c r="AC56" s="102">
        <v>911.16</v>
      </c>
      <c r="AD56" s="102">
        <v>0</v>
      </c>
      <c r="AE56" s="102">
        <v>0</v>
      </c>
      <c r="AF56" s="102">
        <v>21.484449405322728</v>
      </c>
      <c r="AG56" s="103">
        <v>20750977</v>
      </c>
      <c r="AH56" s="103">
        <v>73288.836995297548</v>
      </c>
      <c r="AI56" s="103">
        <v>0</v>
      </c>
      <c r="AJ56" s="103">
        <v>20677688.163004696</v>
      </c>
      <c r="AK56" s="103">
        <v>0</v>
      </c>
      <c r="AL56" s="103">
        <v>1056929</v>
      </c>
      <c r="AM56" s="103">
        <v>21734617.163004696</v>
      </c>
      <c r="AN56" s="103">
        <v>467041.83699529758</v>
      </c>
      <c r="AO56" s="103">
        <v>0</v>
      </c>
      <c r="AP56" s="103">
        <v>25528</v>
      </c>
      <c r="AQ56" s="103">
        <v>492569.83699529758</v>
      </c>
      <c r="AR56" s="104">
        <v>22227187</v>
      </c>
      <c r="AS56" s="105"/>
      <c r="AT56" s="106">
        <v>487</v>
      </c>
      <c r="AU56" s="107">
        <v>247.89000000000001</v>
      </c>
      <c r="AV56" s="107">
        <v>3.8544494053227298</v>
      </c>
      <c r="AW56" s="105">
        <v>73288.836995297548</v>
      </c>
      <c r="AX56" s="105">
        <v>0</v>
      </c>
      <c r="AY56" s="105">
        <v>4583</v>
      </c>
      <c r="AZ56" s="108">
        <v>77871.836995297548</v>
      </c>
      <c r="BA56" s="109"/>
      <c r="BB56" s="121">
        <v>17.63</v>
      </c>
      <c r="BC56" s="105">
        <v>393753</v>
      </c>
      <c r="BD56" s="105">
        <v>0</v>
      </c>
      <c r="BE56" s="105">
        <v>20945</v>
      </c>
      <c r="BF56" s="108">
        <v>414698</v>
      </c>
      <c r="BG56" s="11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CB56" s="113">
        <v>487</v>
      </c>
      <c r="CC56" s="114">
        <v>0</v>
      </c>
      <c r="CD56" s="114">
        <v>0</v>
      </c>
      <c r="CE56" s="114">
        <v>0</v>
      </c>
      <c r="CF56" s="114">
        <v>0</v>
      </c>
      <c r="CG56" s="115">
        <f t="shared" si="1"/>
        <v>0</v>
      </c>
      <c r="CH56" s="114">
        <v>0</v>
      </c>
      <c r="CI56" s="114">
        <v>0</v>
      </c>
      <c r="CJ56" s="114">
        <v>0</v>
      </c>
      <c r="CK56" s="115">
        <f t="shared" si="2"/>
        <v>0</v>
      </c>
      <c r="CL56" s="116">
        <f t="shared" si="3"/>
        <v>0</v>
      </c>
      <c r="CN56" s="113">
        <v>487</v>
      </c>
      <c r="CO56" s="117"/>
      <c r="CP56" s="118"/>
      <c r="CQ56" s="118"/>
      <c r="CR56" s="118"/>
      <c r="CS56" s="119">
        <f t="shared" si="11"/>
        <v>0</v>
      </c>
      <c r="DI56" s="120"/>
    </row>
    <row r="57" spans="1:113" ht="15" x14ac:dyDescent="0.25">
      <c r="A57" s="92">
        <v>488</v>
      </c>
      <c r="B57" s="93" t="s">
        <v>110</v>
      </c>
      <c r="C57" s="94">
        <v>1075</v>
      </c>
      <c r="D57" s="95">
        <f t="shared" si="4"/>
        <v>0</v>
      </c>
      <c r="E57" s="95">
        <f t="shared" si="5"/>
        <v>0</v>
      </c>
      <c r="F57" s="95">
        <f t="shared" si="6"/>
        <v>30.304973302070586</v>
      </c>
      <c r="G57" s="96">
        <f t="shared" si="7"/>
        <v>1060.1900000000003</v>
      </c>
      <c r="H57" s="97"/>
      <c r="I57" s="98">
        <f t="shared" si="8"/>
        <v>18146644</v>
      </c>
      <c r="J57" s="99">
        <f t="shared" si="12"/>
        <v>0</v>
      </c>
      <c r="K57" s="99">
        <v>0</v>
      </c>
      <c r="L57" s="99">
        <f t="shared" si="9"/>
        <v>1259507</v>
      </c>
      <c r="M57" s="100">
        <f t="shared" si="10"/>
        <v>19406151</v>
      </c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101">
        <v>488</v>
      </c>
      <c r="AC57" s="102">
        <v>1060.1900000000003</v>
      </c>
      <c r="AD57" s="102">
        <v>0</v>
      </c>
      <c r="AE57" s="102">
        <v>0</v>
      </c>
      <c r="AF57" s="102">
        <v>42.524973302070585</v>
      </c>
      <c r="AG57" s="103">
        <v>17930737</v>
      </c>
      <c r="AH57" s="103">
        <v>615221.2630053343</v>
      </c>
      <c r="AI57" s="103">
        <v>0</v>
      </c>
      <c r="AJ57" s="103">
        <v>17315515.736994676</v>
      </c>
      <c r="AK57" s="103">
        <v>0</v>
      </c>
      <c r="AL57" s="103">
        <v>1209017</v>
      </c>
      <c r="AM57" s="103">
        <v>18524532.73699468</v>
      </c>
      <c r="AN57" s="103">
        <v>831128.2630053343</v>
      </c>
      <c r="AO57" s="103">
        <v>0</v>
      </c>
      <c r="AP57" s="103">
        <v>50490</v>
      </c>
      <c r="AQ57" s="103">
        <v>881618.2630053343</v>
      </c>
      <c r="AR57" s="104">
        <v>19406151</v>
      </c>
      <c r="AS57" s="105"/>
      <c r="AT57" s="106">
        <v>488</v>
      </c>
      <c r="AU57" s="107">
        <v>402.96</v>
      </c>
      <c r="AV57" s="107">
        <v>30.304973302070586</v>
      </c>
      <c r="AW57" s="105">
        <v>615221.2630053343</v>
      </c>
      <c r="AX57" s="105">
        <v>0</v>
      </c>
      <c r="AY57" s="105">
        <v>35972</v>
      </c>
      <c r="AZ57" s="108">
        <v>651193.2630053343</v>
      </c>
      <c r="BA57" s="109"/>
      <c r="BB57" s="121">
        <v>12.22</v>
      </c>
      <c r="BC57" s="105">
        <v>215907</v>
      </c>
      <c r="BD57" s="105">
        <v>0</v>
      </c>
      <c r="BE57" s="105">
        <v>14518</v>
      </c>
      <c r="BF57" s="108">
        <v>230425</v>
      </c>
      <c r="BG57" s="11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CB57" s="113">
        <v>488</v>
      </c>
      <c r="CC57" s="114">
        <v>0</v>
      </c>
      <c r="CD57" s="114">
        <v>0</v>
      </c>
      <c r="CE57" s="114">
        <v>0</v>
      </c>
      <c r="CF57" s="114">
        <v>0</v>
      </c>
      <c r="CG57" s="115">
        <f t="shared" si="1"/>
        <v>0</v>
      </c>
      <c r="CH57" s="114">
        <v>0</v>
      </c>
      <c r="CI57" s="114">
        <v>0</v>
      </c>
      <c r="CJ57" s="114">
        <v>0</v>
      </c>
      <c r="CK57" s="115">
        <f t="shared" si="2"/>
        <v>0</v>
      </c>
      <c r="CL57" s="116">
        <f t="shared" si="3"/>
        <v>0</v>
      </c>
      <c r="CN57" s="113">
        <v>488</v>
      </c>
      <c r="CO57" s="117"/>
      <c r="CP57" s="118"/>
      <c r="CQ57" s="118"/>
      <c r="CR57" s="118"/>
      <c r="CS57" s="119">
        <f t="shared" si="11"/>
        <v>0</v>
      </c>
      <c r="DI57" s="120"/>
    </row>
    <row r="58" spans="1:113" ht="15" x14ac:dyDescent="0.25">
      <c r="A58" s="92">
        <v>489</v>
      </c>
      <c r="B58" s="93" t="s">
        <v>111</v>
      </c>
      <c r="C58" s="94">
        <v>837</v>
      </c>
      <c r="D58" s="95">
        <f t="shared" si="4"/>
        <v>0</v>
      </c>
      <c r="E58" s="95">
        <f t="shared" si="5"/>
        <v>0</v>
      </c>
      <c r="F58" s="95">
        <f t="shared" si="6"/>
        <v>0</v>
      </c>
      <c r="G58" s="96">
        <f t="shared" si="7"/>
        <v>824.74</v>
      </c>
      <c r="H58" s="97"/>
      <c r="I58" s="98">
        <f t="shared" si="8"/>
        <v>16672469</v>
      </c>
      <c r="J58" s="99">
        <f t="shared" si="12"/>
        <v>0</v>
      </c>
      <c r="K58" s="99">
        <v>0</v>
      </c>
      <c r="L58" s="99">
        <f t="shared" si="9"/>
        <v>979791</v>
      </c>
      <c r="M58" s="100">
        <f t="shared" si="10"/>
        <v>17652260</v>
      </c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101">
        <v>489</v>
      </c>
      <c r="AC58" s="102">
        <v>824.74</v>
      </c>
      <c r="AD58" s="102">
        <v>0</v>
      </c>
      <c r="AE58" s="102">
        <v>0</v>
      </c>
      <c r="AF58" s="102">
        <v>32.31</v>
      </c>
      <c r="AG58" s="103">
        <v>16024163</v>
      </c>
      <c r="AH58" s="103">
        <v>0</v>
      </c>
      <c r="AI58" s="103">
        <v>0</v>
      </c>
      <c r="AJ58" s="103">
        <v>16024163</v>
      </c>
      <c r="AK58" s="103">
        <v>0</v>
      </c>
      <c r="AL58" s="103">
        <v>941407</v>
      </c>
      <c r="AM58" s="103">
        <v>16965570</v>
      </c>
      <c r="AN58" s="103">
        <v>648306</v>
      </c>
      <c r="AO58" s="103">
        <v>0</v>
      </c>
      <c r="AP58" s="103">
        <v>38384</v>
      </c>
      <c r="AQ58" s="103">
        <v>686690</v>
      </c>
      <c r="AR58" s="104">
        <v>17652260</v>
      </c>
      <c r="AS58" s="105"/>
      <c r="AT58" s="106">
        <v>489</v>
      </c>
      <c r="AU58" s="107">
        <v>207.5</v>
      </c>
      <c r="AV58" s="107">
        <v>0</v>
      </c>
      <c r="AW58" s="105">
        <v>0</v>
      </c>
      <c r="AX58" s="105">
        <v>0</v>
      </c>
      <c r="AY58" s="105">
        <v>0</v>
      </c>
      <c r="AZ58" s="108">
        <v>0</v>
      </c>
      <c r="BA58" s="109"/>
      <c r="BB58" s="121">
        <v>32.31</v>
      </c>
      <c r="BC58" s="105">
        <v>648306</v>
      </c>
      <c r="BD58" s="105">
        <v>0</v>
      </c>
      <c r="BE58" s="105">
        <v>38384</v>
      </c>
      <c r="BF58" s="108">
        <v>686690</v>
      </c>
      <c r="BG58" s="11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CB58" s="113">
        <v>489</v>
      </c>
      <c r="CC58" s="114">
        <v>0</v>
      </c>
      <c r="CD58" s="114">
        <v>0</v>
      </c>
      <c r="CE58" s="114">
        <v>0</v>
      </c>
      <c r="CF58" s="114">
        <v>0</v>
      </c>
      <c r="CG58" s="115">
        <f t="shared" si="1"/>
        <v>0</v>
      </c>
      <c r="CH58" s="114">
        <v>0</v>
      </c>
      <c r="CI58" s="114">
        <v>0</v>
      </c>
      <c r="CJ58" s="114">
        <v>0</v>
      </c>
      <c r="CK58" s="115">
        <f t="shared" si="2"/>
        <v>0</v>
      </c>
      <c r="CL58" s="116">
        <f t="shared" si="3"/>
        <v>0</v>
      </c>
      <c r="CN58" s="113">
        <v>489</v>
      </c>
      <c r="CO58" s="117"/>
      <c r="CP58" s="118"/>
      <c r="CQ58" s="118"/>
      <c r="CR58" s="118"/>
      <c r="CS58" s="119">
        <f t="shared" si="11"/>
        <v>0</v>
      </c>
      <c r="DI58" s="120"/>
    </row>
    <row r="59" spans="1:113" ht="15" x14ac:dyDescent="0.25">
      <c r="A59" s="92">
        <v>491</v>
      </c>
      <c r="B59" s="93" t="s">
        <v>112</v>
      </c>
      <c r="C59" s="94">
        <v>1310</v>
      </c>
      <c r="D59" s="95">
        <f t="shared" si="4"/>
        <v>0</v>
      </c>
      <c r="E59" s="95">
        <f t="shared" si="5"/>
        <v>0</v>
      </c>
      <c r="F59" s="95">
        <f t="shared" si="6"/>
        <v>0</v>
      </c>
      <c r="G59" s="96">
        <f t="shared" si="7"/>
        <v>1257.81</v>
      </c>
      <c r="H59" s="97"/>
      <c r="I59" s="98">
        <f t="shared" si="8"/>
        <v>21334212</v>
      </c>
      <c r="J59" s="99">
        <f t="shared" si="12"/>
        <v>0</v>
      </c>
      <c r="K59" s="99">
        <v>0</v>
      </c>
      <c r="L59" s="99">
        <f t="shared" si="9"/>
        <v>1494279</v>
      </c>
      <c r="M59" s="100">
        <f t="shared" si="10"/>
        <v>22828491</v>
      </c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01">
        <v>491</v>
      </c>
      <c r="AC59" s="102">
        <v>1257.81</v>
      </c>
      <c r="AD59" s="102">
        <v>0</v>
      </c>
      <c r="AE59" s="102">
        <v>0</v>
      </c>
      <c r="AF59" s="102">
        <v>22.91</v>
      </c>
      <c r="AG59" s="103">
        <v>20944400</v>
      </c>
      <c r="AH59" s="103">
        <v>0</v>
      </c>
      <c r="AI59" s="103">
        <v>0</v>
      </c>
      <c r="AJ59" s="103">
        <v>20944400</v>
      </c>
      <c r="AK59" s="103">
        <v>0</v>
      </c>
      <c r="AL59" s="103">
        <v>1467062</v>
      </c>
      <c r="AM59" s="103">
        <v>22411462</v>
      </c>
      <c r="AN59" s="103">
        <v>389812</v>
      </c>
      <c r="AO59" s="103">
        <v>0</v>
      </c>
      <c r="AP59" s="103">
        <v>27217</v>
      </c>
      <c r="AQ59" s="103">
        <v>417029</v>
      </c>
      <c r="AR59" s="104">
        <v>22828491</v>
      </c>
      <c r="AS59" s="105"/>
      <c r="AT59" s="106">
        <v>491</v>
      </c>
      <c r="AU59" s="107">
        <v>404.63999999999993</v>
      </c>
      <c r="AV59" s="107">
        <v>0</v>
      </c>
      <c r="AW59" s="105">
        <v>0</v>
      </c>
      <c r="AX59" s="105">
        <v>0</v>
      </c>
      <c r="AY59" s="105">
        <v>0</v>
      </c>
      <c r="AZ59" s="108">
        <v>0</v>
      </c>
      <c r="BA59" s="109"/>
      <c r="BB59" s="121">
        <v>22.91</v>
      </c>
      <c r="BC59" s="105">
        <v>389812</v>
      </c>
      <c r="BD59" s="105">
        <v>0</v>
      </c>
      <c r="BE59" s="105">
        <v>27217</v>
      </c>
      <c r="BF59" s="108">
        <v>417029</v>
      </c>
      <c r="BG59" s="11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CB59" s="113">
        <v>491</v>
      </c>
      <c r="CC59" s="114">
        <v>0</v>
      </c>
      <c r="CD59" s="114">
        <v>0</v>
      </c>
      <c r="CE59" s="114">
        <v>0</v>
      </c>
      <c r="CF59" s="114">
        <v>0</v>
      </c>
      <c r="CG59" s="115">
        <f t="shared" si="1"/>
        <v>0</v>
      </c>
      <c r="CH59" s="114">
        <v>0</v>
      </c>
      <c r="CI59" s="114">
        <v>0</v>
      </c>
      <c r="CJ59" s="114">
        <v>0</v>
      </c>
      <c r="CK59" s="115">
        <f t="shared" si="2"/>
        <v>0</v>
      </c>
      <c r="CL59" s="116">
        <f t="shared" si="3"/>
        <v>0</v>
      </c>
      <c r="CN59" s="113">
        <v>491</v>
      </c>
      <c r="CO59" s="117"/>
      <c r="CP59" s="118"/>
      <c r="CQ59" s="118"/>
      <c r="CR59" s="118"/>
      <c r="CS59" s="119">
        <f t="shared" si="11"/>
        <v>0</v>
      </c>
      <c r="DI59" s="120"/>
    </row>
    <row r="60" spans="1:113" ht="15" x14ac:dyDescent="0.25">
      <c r="A60" s="92">
        <v>492</v>
      </c>
      <c r="B60" s="93" t="s">
        <v>113</v>
      </c>
      <c r="C60" s="94">
        <v>360</v>
      </c>
      <c r="D60" s="95">
        <f t="shared" si="4"/>
        <v>0</v>
      </c>
      <c r="E60" s="95">
        <f t="shared" si="5"/>
        <v>0</v>
      </c>
      <c r="F60" s="95">
        <f t="shared" si="6"/>
        <v>0</v>
      </c>
      <c r="G60" s="96">
        <f t="shared" si="7"/>
        <v>357.43999999999988</v>
      </c>
      <c r="H60" s="97"/>
      <c r="I60" s="98">
        <f t="shared" si="8"/>
        <v>6460872</v>
      </c>
      <c r="J60" s="99">
        <f t="shared" si="12"/>
        <v>0</v>
      </c>
      <c r="K60" s="99">
        <v>0</v>
      </c>
      <c r="L60" s="99">
        <f t="shared" si="9"/>
        <v>424641</v>
      </c>
      <c r="M60" s="100">
        <f t="shared" si="10"/>
        <v>6885513</v>
      </c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101">
        <v>492</v>
      </c>
      <c r="AC60" s="102">
        <v>357.43999999999988</v>
      </c>
      <c r="AD60" s="102">
        <v>0</v>
      </c>
      <c r="AE60" s="102">
        <v>0</v>
      </c>
      <c r="AF60" s="102">
        <v>0</v>
      </c>
      <c r="AG60" s="103">
        <v>6460872</v>
      </c>
      <c r="AH60" s="103">
        <v>0</v>
      </c>
      <c r="AI60" s="103">
        <v>0</v>
      </c>
      <c r="AJ60" s="103">
        <v>6460872</v>
      </c>
      <c r="AK60" s="103">
        <v>0</v>
      </c>
      <c r="AL60" s="103">
        <v>424641</v>
      </c>
      <c r="AM60" s="103">
        <v>6885513</v>
      </c>
      <c r="AN60" s="103">
        <v>0</v>
      </c>
      <c r="AO60" s="103">
        <v>0</v>
      </c>
      <c r="AP60" s="103">
        <v>0</v>
      </c>
      <c r="AQ60" s="103">
        <v>0</v>
      </c>
      <c r="AR60" s="104">
        <v>6885513</v>
      </c>
      <c r="AS60" s="105"/>
      <c r="AT60" s="106">
        <v>492</v>
      </c>
      <c r="AU60" s="107">
        <v>65.38</v>
      </c>
      <c r="AV60" s="107">
        <v>0</v>
      </c>
      <c r="AW60" s="105">
        <v>0</v>
      </c>
      <c r="AX60" s="105">
        <v>0</v>
      </c>
      <c r="AY60" s="105">
        <v>0</v>
      </c>
      <c r="AZ60" s="108">
        <v>0</v>
      </c>
      <c r="BA60" s="109"/>
      <c r="BB60" s="121">
        <v>0</v>
      </c>
      <c r="BC60" s="105">
        <v>0</v>
      </c>
      <c r="BD60" s="105">
        <v>0</v>
      </c>
      <c r="BE60" s="105">
        <v>0</v>
      </c>
      <c r="BF60" s="108">
        <v>0</v>
      </c>
      <c r="BG60" s="11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CB60" s="113">
        <v>492</v>
      </c>
      <c r="CC60" s="114">
        <v>0</v>
      </c>
      <c r="CD60" s="114">
        <v>0</v>
      </c>
      <c r="CE60" s="114">
        <v>0</v>
      </c>
      <c r="CF60" s="114">
        <v>0</v>
      </c>
      <c r="CG60" s="115">
        <f t="shared" si="1"/>
        <v>0</v>
      </c>
      <c r="CH60" s="114">
        <v>0</v>
      </c>
      <c r="CI60" s="114">
        <v>0</v>
      </c>
      <c r="CJ60" s="114">
        <v>0</v>
      </c>
      <c r="CK60" s="115">
        <f t="shared" si="2"/>
        <v>0</v>
      </c>
      <c r="CL60" s="116">
        <f t="shared" si="3"/>
        <v>0</v>
      </c>
      <c r="CN60" s="113">
        <v>492</v>
      </c>
      <c r="CO60" s="117"/>
      <c r="CP60" s="118"/>
      <c r="CQ60" s="118"/>
      <c r="CR60" s="118"/>
      <c r="CS60" s="119">
        <f t="shared" si="11"/>
        <v>0</v>
      </c>
      <c r="DI60" s="120"/>
    </row>
    <row r="61" spans="1:113" ht="15" x14ac:dyDescent="0.25">
      <c r="A61" s="92">
        <v>493</v>
      </c>
      <c r="B61" s="93" t="s">
        <v>114</v>
      </c>
      <c r="C61" s="94">
        <v>220</v>
      </c>
      <c r="D61" s="95">
        <f t="shared" si="4"/>
        <v>0</v>
      </c>
      <c r="E61" s="95">
        <f t="shared" si="5"/>
        <v>0</v>
      </c>
      <c r="F61" s="95">
        <f t="shared" si="6"/>
        <v>0</v>
      </c>
      <c r="G61" s="96">
        <f t="shared" si="7"/>
        <v>190.02000000000004</v>
      </c>
      <c r="H61" s="97"/>
      <c r="I61" s="98">
        <f t="shared" si="8"/>
        <v>4175992</v>
      </c>
      <c r="J61" s="99">
        <f t="shared" si="12"/>
        <v>0</v>
      </c>
      <c r="K61" s="99">
        <v>0</v>
      </c>
      <c r="L61" s="99">
        <f t="shared" si="9"/>
        <v>225734</v>
      </c>
      <c r="M61" s="100">
        <f t="shared" si="10"/>
        <v>4401726</v>
      </c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101">
        <v>493</v>
      </c>
      <c r="AC61" s="102">
        <v>190.02000000000004</v>
      </c>
      <c r="AD61" s="102">
        <v>0</v>
      </c>
      <c r="AE61" s="102">
        <v>0</v>
      </c>
      <c r="AF61" s="102">
        <v>0</v>
      </c>
      <c r="AG61" s="103">
        <v>4175992</v>
      </c>
      <c r="AH61" s="103">
        <v>0</v>
      </c>
      <c r="AI61" s="103">
        <v>0</v>
      </c>
      <c r="AJ61" s="103">
        <v>4175992</v>
      </c>
      <c r="AK61" s="103">
        <v>0</v>
      </c>
      <c r="AL61" s="103">
        <v>225734</v>
      </c>
      <c r="AM61" s="103">
        <v>4401726</v>
      </c>
      <c r="AN61" s="103">
        <v>0</v>
      </c>
      <c r="AO61" s="103">
        <v>0</v>
      </c>
      <c r="AP61" s="103">
        <v>0</v>
      </c>
      <c r="AQ61" s="103">
        <v>0</v>
      </c>
      <c r="AR61" s="104">
        <v>4401726</v>
      </c>
      <c r="AS61" s="105"/>
      <c r="AT61" s="106">
        <v>493</v>
      </c>
      <c r="AU61" s="107">
        <v>0</v>
      </c>
      <c r="AV61" s="107">
        <v>0</v>
      </c>
      <c r="AW61" s="105">
        <v>0</v>
      </c>
      <c r="AX61" s="105">
        <v>0</v>
      </c>
      <c r="AY61" s="105">
        <v>0</v>
      </c>
      <c r="AZ61" s="108">
        <v>0</v>
      </c>
      <c r="BA61" s="109"/>
      <c r="BB61" s="121">
        <v>0</v>
      </c>
      <c r="BC61" s="105">
        <v>0</v>
      </c>
      <c r="BD61" s="105">
        <v>0</v>
      </c>
      <c r="BE61" s="105">
        <v>0</v>
      </c>
      <c r="BF61" s="108">
        <v>0</v>
      </c>
      <c r="BG61" s="1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CB61" s="113">
        <v>493</v>
      </c>
      <c r="CC61" s="114">
        <v>0</v>
      </c>
      <c r="CD61" s="114">
        <v>0</v>
      </c>
      <c r="CE61" s="114">
        <v>0</v>
      </c>
      <c r="CF61" s="114">
        <v>0</v>
      </c>
      <c r="CG61" s="115">
        <f t="shared" si="1"/>
        <v>0</v>
      </c>
      <c r="CH61" s="114">
        <v>0</v>
      </c>
      <c r="CI61" s="114">
        <v>0</v>
      </c>
      <c r="CJ61" s="114">
        <v>0</v>
      </c>
      <c r="CK61" s="115">
        <f t="shared" si="2"/>
        <v>0</v>
      </c>
      <c r="CL61" s="116">
        <f t="shared" si="3"/>
        <v>0</v>
      </c>
      <c r="CN61" s="113">
        <v>493</v>
      </c>
      <c r="CO61" s="117"/>
      <c r="CP61" s="118"/>
      <c r="CQ61" s="118"/>
      <c r="CR61" s="118"/>
      <c r="CS61" s="119">
        <f t="shared" si="11"/>
        <v>0</v>
      </c>
      <c r="DI61" s="120"/>
    </row>
    <row r="62" spans="1:113" ht="15" x14ac:dyDescent="0.25">
      <c r="A62" s="92">
        <v>494</v>
      </c>
      <c r="B62" s="93" t="s">
        <v>115</v>
      </c>
      <c r="C62" s="94">
        <v>780</v>
      </c>
      <c r="D62" s="95">
        <f t="shared" si="4"/>
        <v>2.0000000000095438E-2</v>
      </c>
      <c r="E62" s="95">
        <f t="shared" si="5"/>
        <v>0</v>
      </c>
      <c r="F62" s="95">
        <f t="shared" si="6"/>
        <v>2.6056093296573266</v>
      </c>
      <c r="G62" s="96">
        <f t="shared" si="7"/>
        <v>780.0200000000001</v>
      </c>
      <c r="H62" s="97"/>
      <c r="I62" s="98">
        <f t="shared" si="8"/>
        <v>13683880</v>
      </c>
      <c r="J62" s="99">
        <f t="shared" si="12"/>
        <v>0</v>
      </c>
      <c r="K62" s="99">
        <v>0</v>
      </c>
      <c r="L62" s="99">
        <f t="shared" si="9"/>
        <v>926666</v>
      </c>
      <c r="M62" s="100">
        <f t="shared" si="10"/>
        <v>14610546</v>
      </c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101">
        <v>494</v>
      </c>
      <c r="AC62" s="102">
        <v>780.0200000000001</v>
      </c>
      <c r="AD62" s="102">
        <v>2.0000000000095438E-2</v>
      </c>
      <c r="AE62" s="102">
        <v>0</v>
      </c>
      <c r="AF62" s="102">
        <v>5.2455416390852898</v>
      </c>
      <c r="AG62" s="103">
        <v>13638577</v>
      </c>
      <c r="AH62" s="103">
        <v>44033.321092444858</v>
      </c>
      <c r="AI62" s="103">
        <v>0</v>
      </c>
      <c r="AJ62" s="103">
        <v>13594543.678907555</v>
      </c>
      <c r="AK62" s="103">
        <v>0</v>
      </c>
      <c r="AL62" s="103">
        <v>920430</v>
      </c>
      <c r="AM62" s="103">
        <v>14514973.678907555</v>
      </c>
      <c r="AN62" s="103">
        <v>89336.32109244485</v>
      </c>
      <c r="AO62" s="103">
        <v>0</v>
      </c>
      <c r="AP62" s="103">
        <v>6236</v>
      </c>
      <c r="AQ62" s="103">
        <v>95572.32109244485</v>
      </c>
      <c r="AR62" s="104">
        <v>14610546</v>
      </c>
      <c r="AS62" s="105"/>
      <c r="AT62" s="106">
        <v>494</v>
      </c>
      <c r="AU62" s="107">
        <v>318.99000000000007</v>
      </c>
      <c r="AV62" s="107">
        <v>2.6056093296573266</v>
      </c>
      <c r="AW62" s="105">
        <v>44033.321092444858</v>
      </c>
      <c r="AX62" s="105">
        <v>0</v>
      </c>
      <c r="AY62" s="105">
        <v>3100</v>
      </c>
      <c r="AZ62" s="108">
        <v>47133.321092444858</v>
      </c>
      <c r="BA62" s="109"/>
      <c r="BB62" s="121">
        <v>2.6399323094279632</v>
      </c>
      <c r="BC62" s="105">
        <v>45303</v>
      </c>
      <c r="BD62" s="105">
        <v>0</v>
      </c>
      <c r="BE62" s="105">
        <v>3136</v>
      </c>
      <c r="BF62" s="108">
        <v>48439</v>
      </c>
      <c r="BG62" s="11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CB62" s="113">
        <v>494</v>
      </c>
      <c r="CC62" s="114">
        <v>0</v>
      </c>
      <c r="CD62" s="114">
        <v>0</v>
      </c>
      <c r="CE62" s="114">
        <v>0</v>
      </c>
      <c r="CF62" s="114">
        <v>0</v>
      </c>
      <c r="CG62" s="115">
        <f t="shared" si="1"/>
        <v>0</v>
      </c>
      <c r="CH62" s="114">
        <v>0</v>
      </c>
      <c r="CI62" s="114">
        <v>0</v>
      </c>
      <c r="CJ62" s="114">
        <v>0</v>
      </c>
      <c r="CK62" s="115">
        <f t="shared" si="2"/>
        <v>0</v>
      </c>
      <c r="CL62" s="116">
        <f t="shared" si="3"/>
        <v>0</v>
      </c>
      <c r="CN62" s="113">
        <v>494</v>
      </c>
      <c r="CO62" s="117"/>
      <c r="CP62" s="118"/>
      <c r="CQ62" s="118"/>
      <c r="CR62" s="118"/>
      <c r="CS62" s="119">
        <f t="shared" si="11"/>
        <v>0</v>
      </c>
      <c r="DI62" s="120"/>
    </row>
    <row r="63" spans="1:113" ht="15" x14ac:dyDescent="0.25">
      <c r="A63" s="92">
        <v>496</v>
      </c>
      <c r="B63" s="93" t="s">
        <v>116</v>
      </c>
      <c r="C63" s="94">
        <v>500</v>
      </c>
      <c r="D63" s="95">
        <f t="shared" si="4"/>
        <v>0</v>
      </c>
      <c r="E63" s="95">
        <f t="shared" si="5"/>
        <v>262.39999999999998</v>
      </c>
      <c r="F63" s="95">
        <f t="shared" si="6"/>
        <v>0</v>
      </c>
      <c r="G63" s="96">
        <f t="shared" si="7"/>
        <v>499.6</v>
      </c>
      <c r="H63" s="97"/>
      <c r="I63" s="98">
        <f t="shared" si="8"/>
        <v>8708509</v>
      </c>
      <c r="J63" s="99">
        <f t="shared" si="12"/>
        <v>282340</v>
      </c>
      <c r="K63" s="99">
        <v>282340</v>
      </c>
      <c r="L63" s="99">
        <f t="shared" si="9"/>
        <v>593526</v>
      </c>
      <c r="M63" s="100">
        <f t="shared" si="10"/>
        <v>9866715</v>
      </c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101">
        <v>496</v>
      </c>
      <c r="AC63" s="102">
        <v>499.6</v>
      </c>
      <c r="AD63" s="102">
        <v>0</v>
      </c>
      <c r="AE63" s="102">
        <v>262.39999999999998</v>
      </c>
      <c r="AF63" s="102">
        <v>3.44</v>
      </c>
      <c r="AG63" s="103">
        <v>8648557</v>
      </c>
      <c r="AH63" s="103">
        <v>0</v>
      </c>
      <c r="AI63" s="103">
        <v>0</v>
      </c>
      <c r="AJ63" s="103">
        <v>8648557</v>
      </c>
      <c r="AK63" s="103">
        <v>280791</v>
      </c>
      <c r="AL63" s="103">
        <v>589439</v>
      </c>
      <c r="AM63" s="103">
        <v>9518787</v>
      </c>
      <c r="AN63" s="103">
        <v>59952</v>
      </c>
      <c r="AO63" s="103">
        <v>1549</v>
      </c>
      <c r="AP63" s="103">
        <v>4087</v>
      </c>
      <c r="AQ63" s="103">
        <v>65588</v>
      </c>
      <c r="AR63" s="104">
        <v>9584375</v>
      </c>
      <c r="AS63" s="105"/>
      <c r="AT63" s="106">
        <v>496</v>
      </c>
      <c r="AU63" s="107">
        <v>61.35</v>
      </c>
      <c r="AV63" s="107">
        <v>0</v>
      </c>
      <c r="AW63" s="105">
        <v>0</v>
      </c>
      <c r="AX63" s="105">
        <v>0</v>
      </c>
      <c r="AY63" s="105">
        <v>0</v>
      </c>
      <c r="AZ63" s="108">
        <v>0</v>
      </c>
      <c r="BA63" s="109"/>
      <c r="BB63" s="121">
        <v>3.44</v>
      </c>
      <c r="BC63" s="105">
        <v>59952</v>
      </c>
      <c r="BD63" s="105">
        <v>1549</v>
      </c>
      <c r="BE63" s="105">
        <v>4087</v>
      </c>
      <c r="BF63" s="108">
        <v>65588</v>
      </c>
      <c r="BG63" s="11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CB63" s="113">
        <v>496</v>
      </c>
      <c r="CC63" s="114">
        <v>0</v>
      </c>
      <c r="CD63" s="114">
        <v>0</v>
      </c>
      <c r="CE63" s="114">
        <v>0</v>
      </c>
      <c r="CF63" s="114">
        <v>0</v>
      </c>
      <c r="CG63" s="115">
        <f t="shared" si="1"/>
        <v>0</v>
      </c>
      <c r="CH63" s="114">
        <v>0</v>
      </c>
      <c r="CI63" s="114">
        <v>0</v>
      </c>
      <c r="CJ63" s="114">
        <v>0</v>
      </c>
      <c r="CK63" s="115">
        <f t="shared" si="2"/>
        <v>0</v>
      </c>
      <c r="CL63" s="116">
        <f t="shared" si="3"/>
        <v>0</v>
      </c>
      <c r="CN63" s="113">
        <v>496</v>
      </c>
      <c r="CO63" s="117"/>
      <c r="CP63" s="118"/>
      <c r="CQ63" s="118"/>
      <c r="CR63" s="118"/>
      <c r="CS63" s="119">
        <f t="shared" si="11"/>
        <v>0</v>
      </c>
      <c r="DI63" s="120"/>
    </row>
    <row r="64" spans="1:113" ht="15" x14ac:dyDescent="0.25">
      <c r="A64" s="92">
        <v>497</v>
      </c>
      <c r="B64" s="93" t="s">
        <v>117</v>
      </c>
      <c r="C64" s="94">
        <v>584</v>
      </c>
      <c r="D64" s="95">
        <f t="shared" si="4"/>
        <v>0</v>
      </c>
      <c r="E64" s="95">
        <f t="shared" si="5"/>
        <v>0</v>
      </c>
      <c r="F64" s="95">
        <f t="shared" si="6"/>
        <v>0</v>
      </c>
      <c r="G64" s="96">
        <f t="shared" si="7"/>
        <v>547.94000000000005</v>
      </c>
      <c r="H64" s="97"/>
      <c r="I64" s="98">
        <f t="shared" si="8"/>
        <v>9244117</v>
      </c>
      <c r="J64" s="99">
        <f t="shared" si="12"/>
        <v>0</v>
      </c>
      <c r="K64" s="99">
        <v>0</v>
      </c>
      <c r="L64" s="99">
        <f t="shared" si="9"/>
        <v>649864</v>
      </c>
      <c r="M64" s="100">
        <f t="shared" si="10"/>
        <v>9893981</v>
      </c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101">
        <v>497</v>
      </c>
      <c r="AC64" s="102">
        <v>547.94000000000005</v>
      </c>
      <c r="AD64" s="102">
        <v>0</v>
      </c>
      <c r="AE64" s="102">
        <v>0</v>
      </c>
      <c r="AF64" s="102">
        <v>18.189999999999998</v>
      </c>
      <c r="AG64" s="103">
        <v>8920001</v>
      </c>
      <c r="AH64" s="103">
        <v>0</v>
      </c>
      <c r="AI64" s="103">
        <v>0</v>
      </c>
      <c r="AJ64" s="103">
        <v>8920001</v>
      </c>
      <c r="AK64" s="103">
        <v>0</v>
      </c>
      <c r="AL64" s="103">
        <v>629342</v>
      </c>
      <c r="AM64" s="103">
        <v>9549343</v>
      </c>
      <c r="AN64" s="103">
        <v>339680</v>
      </c>
      <c r="AO64" s="103">
        <v>0</v>
      </c>
      <c r="AP64" s="103">
        <v>21610</v>
      </c>
      <c r="AQ64" s="103">
        <v>361290</v>
      </c>
      <c r="AR64" s="104">
        <v>9910633</v>
      </c>
      <c r="AS64" s="105"/>
      <c r="AT64" s="106">
        <v>497</v>
      </c>
      <c r="AU64" s="107">
        <v>38.44</v>
      </c>
      <c r="AV64" s="107">
        <v>0</v>
      </c>
      <c r="AW64" s="105">
        <v>0</v>
      </c>
      <c r="AX64" s="105">
        <v>0</v>
      </c>
      <c r="AY64" s="105">
        <v>0</v>
      </c>
      <c r="AZ64" s="108">
        <v>0</v>
      </c>
      <c r="BA64" s="109"/>
      <c r="BB64" s="121">
        <v>18.189999999999998</v>
      </c>
      <c r="BC64" s="105">
        <v>339680</v>
      </c>
      <c r="BD64" s="105">
        <v>0</v>
      </c>
      <c r="BE64" s="105">
        <v>21610</v>
      </c>
      <c r="BF64" s="108">
        <v>361290</v>
      </c>
      <c r="BG64" s="11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CB64" s="113">
        <v>497</v>
      </c>
      <c r="CC64" s="114">
        <v>0</v>
      </c>
      <c r="CD64" s="114">
        <v>-15564</v>
      </c>
      <c r="CE64" s="114">
        <v>0</v>
      </c>
      <c r="CF64" s="114">
        <v>-1088</v>
      </c>
      <c r="CG64" s="115">
        <f t="shared" si="1"/>
        <v>-16652</v>
      </c>
      <c r="CH64" s="114">
        <v>0</v>
      </c>
      <c r="CI64" s="114">
        <v>0</v>
      </c>
      <c r="CJ64" s="114">
        <v>0</v>
      </c>
      <c r="CK64" s="115">
        <f t="shared" si="2"/>
        <v>0</v>
      </c>
      <c r="CL64" s="116">
        <f t="shared" si="3"/>
        <v>-16652</v>
      </c>
      <c r="CN64" s="113">
        <v>497</v>
      </c>
      <c r="CO64" s="117"/>
      <c r="CP64" s="118"/>
      <c r="CQ64" s="118"/>
      <c r="CR64" s="118"/>
      <c r="CS64" s="119">
        <f t="shared" si="11"/>
        <v>0</v>
      </c>
      <c r="DI64" s="120"/>
    </row>
    <row r="65" spans="1:115" ht="15" x14ac:dyDescent="0.25">
      <c r="A65" s="92">
        <v>498</v>
      </c>
      <c r="B65" s="93" t="s">
        <v>118</v>
      </c>
      <c r="C65" s="94">
        <v>604</v>
      </c>
      <c r="D65" s="95">
        <f t="shared" si="4"/>
        <v>0</v>
      </c>
      <c r="E65" s="95">
        <f t="shared" si="5"/>
        <v>0</v>
      </c>
      <c r="F65" s="95">
        <f t="shared" si="6"/>
        <v>0</v>
      </c>
      <c r="G65" s="96">
        <f t="shared" si="7"/>
        <v>598.77</v>
      </c>
      <c r="H65" s="97"/>
      <c r="I65" s="98">
        <f t="shared" si="8"/>
        <v>10633622</v>
      </c>
      <c r="J65" s="99">
        <f t="shared" si="12"/>
        <v>0</v>
      </c>
      <c r="K65" s="99">
        <v>0</v>
      </c>
      <c r="L65" s="99">
        <f t="shared" si="9"/>
        <v>711338</v>
      </c>
      <c r="M65" s="100">
        <f t="shared" si="10"/>
        <v>11344960</v>
      </c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101">
        <v>498</v>
      </c>
      <c r="AC65" s="102">
        <v>598.77</v>
      </c>
      <c r="AD65" s="102">
        <v>0</v>
      </c>
      <c r="AE65" s="102">
        <v>0</v>
      </c>
      <c r="AF65" s="102">
        <v>1.24</v>
      </c>
      <c r="AG65" s="103">
        <v>10611622</v>
      </c>
      <c r="AH65" s="103">
        <v>0</v>
      </c>
      <c r="AI65" s="103">
        <v>0</v>
      </c>
      <c r="AJ65" s="103">
        <v>10611622</v>
      </c>
      <c r="AK65" s="103">
        <v>0</v>
      </c>
      <c r="AL65" s="103">
        <v>709865</v>
      </c>
      <c r="AM65" s="103">
        <v>11321487</v>
      </c>
      <c r="AN65" s="103">
        <v>22000</v>
      </c>
      <c r="AO65" s="103">
        <v>0</v>
      </c>
      <c r="AP65" s="103">
        <v>1473</v>
      </c>
      <c r="AQ65" s="103">
        <v>23473</v>
      </c>
      <c r="AR65" s="104">
        <v>11344960</v>
      </c>
      <c r="AS65" s="105"/>
      <c r="AT65" s="106">
        <v>498</v>
      </c>
      <c r="AU65" s="107">
        <v>48.279999999999994</v>
      </c>
      <c r="AV65" s="107">
        <v>0</v>
      </c>
      <c r="AW65" s="105">
        <v>0</v>
      </c>
      <c r="AX65" s="105">
        <v>0</v>
      </c>
      <c r="AY65" s="105">
        <v>0</v>
      </c>
      <c r="AZ65" s="108">
        <v>0</v>
      </c>
      <c r="BA65" s="109"/>
      <c r="BB65" s="121">
        <v>1.24</v>
      </c>
      <c r="BC65" s="105">
        <v>22000</v>
      </c>
      <c r="BD65" s="105">
        <v>0</v>
      </c>
      <c r="BE65" s="105">
        <v>1473</v>
      </c>
      <c r="BF65" s="108">
        <v>23473</v>
      </c>
      <c r="BG65" s="11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CB65" s="113">
        <v>498</v>
      </c>
      <c r="CC65" s="114">
        <v>0</v>
      </c>
      <c r="CD65" s="114">
        <v>0</v>
      </c>
      <c r="CE65" s="114">
        <v>0</v>
      </c>
      <c r="CF65" s="114">
        <v>0</v>
      </c>
      <c r="CG65" s="115">
        <f t="shared" si="1"/>
        <v>0</v>
      </c>
      <c r="CH65" s="114">
        <v>0</v>
      </c>
      <c r="CI65" s="114">
        <v>0</v>
      </c>
      <c r="CJ65" s="114">
        <v>0</v>
      </c>
      <c r="CK65" s="115">
        <f t="shared" si="2"/>
        <v>0</v>
      </c>
      <c r="CL65" s="116">
        <f t="shared" si="3"/>
        <v>0</v>
      </c>
      <c r="CN65" s="113">
        <v>498</v>
      </c>
      <c r="CO65" s="117"/>
      <c r="CP65" s="118"/>
      <c r="CQ65" s="118"/>
      <c r="CR65" s="118"/>
      <c r="CS65" s="119">
        <f t="shared" si="11"/>
        <v>0</v>
      </c>
      <c r="DI65" s="120"/>
    </row>
    <row r="66" spans="1:115" ht="15" x14ac:dyDescent="0.25">
      <c r="A66" s="92">
        <v>499</v>
      </c>
      <c r="B66" s="93" t="s">
        <v>119</v>
      </c>
      <c r="C66" s="94">
        <v>560</v>
      </c>
      <c r="D66" s="95">
        <f t="shared" si="4"/>
        <v>0</v>
      </c>
      <c r="E66" s="95">
        <f t="shared" si="5"/>
        <v>0</v>
      </c>
      <c r="F66" s="95">
        <f t="shared" si="6"/>
        <v>0</v>
      </c>
      <c r="G66" s="96">
        <f t="shared" si="7"/>
        <v>540.42999999999995</v>
      </c>
      <c r="H66" s="97"/>
      <c r="I66" s="98">
        <f>AG66-AH66-AI66+AN66+CD66+CH66</f>
        <v>9038336</v>
      </c>
      <c r="J66" s="99">
        <f t="shared" si="12"/>
        <v>0</v>
      </c>
      <c r="K66" s="99">
        <v>0</v>
      </c>
      <c r="L66" s="99">
        <f t="shared" si="9"/>
        <v>642029</v>
      </c>
      <c r="M66" s="100">
        <f t="shared" si="10"/>
        <v>9680365</v>
      </c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101">
        <v>499</v>
      </c>
      <c r="AC66" s="102">
        <v>540.42999999999995</v>
      </c>
      <c r="AD66" s="102">
        <v>0</v>
      </c>
      <c r="AE66" s="102">
        <v>0</v>
      </c>
      <c r="AF66" s="102">
        <v>9.4400000000000013</v>
      </c>
      <c r="AG66" s="103">
        <v>8886872</v>
      </c>
      <c r="AH66" s="103">
        <v>0</v>
      </c>
      <c r="AI66" s="103">
        <v>0</v>
      </c>
      <c r="AJ66" s="103">
        <v>8886872</v>
      </c>
      <c r="AK66" s="103">
        <v>0</v>
      </c>
      <c r="AL66" s="103">
        <v>630815</v>
      </c>
      <c r="AM66" s="103">
        <v>9517687</v>
      </c>
      <c r="AN66" s="103">
        <v>151464</v>
      </c>
      <c r="AO66" s="103">
        <v>0</v>
      </c>
      <c r="AP66" s="103">
        <v>11214</v>
      </c>
      <c r="AQ66" s="103">
        <v>162678</v>
      </c>
      <c r="AR66" s="104">
        <v>9680365</v>
      </c>
      <c r="AS66" s="105"/>
      <c r="AT66" s="106">
        <v>499</v>
      </c>
      <c r="AU66" s="107">
        <v>132.98000000000002</v>
      </c>
      <c r="AV66" s="107">
        <v>0</v>
      </c>
      <c r="AW66" s="105">
        <v>0</v>
      </c>
      <c r="AX66" s="105">
        <v>0</v>
      </c>
      <c r="AY66" s="105">
        <v>0</v>
      </c>
      <c r="AZ66" s="108">
        <v>0</v>
      </c>
      <c r="BA66" s="109"/>
      <c r="BB66" s="121">
        <v>9.4400000000000013</v>
      </c>
      <c r="BC66" s="105">
        <v>151464</v>
      </c>
      <c r="BD66" s="105">
        <v>0</v>
      </c>
      <c r="BE66" s="105">
        <v>11214</v>
      </c>
      <c r="BF66" s="108">
        <v>162678</v>
      </c>
      <c r="BG66" s="11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CB66" s="113">
        <v>499</v>
      </c>
      <c r="CC66" s="114">
        <v>0</v>
      </c>
      <c r="CD66" s="114">
        <v>0</v>
      </c>
      <c r="CE66" s="114">
        <v>0</v>
      </c>
      <c r="CF66" s="114">
        <v>0</v>
      </c>
      <c r="CG66" s="115">
        <f t="shared" si="1"/>
        <v>0</v>
      </c>
      <c r="CH66" s="114">
        <v>0</v>
      </c>
      <c r="CI66" s="114">
        <v>0</v>
      </c>
      <c r="CJ66" s="114">
        <v>0</v>
      </c>
      <c r="CK66" s="115">
        <f t="shared" si="2"/>
        <v>0</v>
      </c>
      <c r="CL66" s="116">
        <f t="shared" si="3"/>
        <v>0</v>
      </c>
      <c r="CN66" s="113">
        <v>499</v>
      </c>
      <c r="CO66" s="117"/>
      <c r="CP66" s="118"/>
      <c r="CQ66" s="118"/>
      <c r="CR66" s="118"/>
      <c r="CS66" s="119">
        <f t="shared" si="11"/>
        <v>0</v>
      </c>
      <c r="DI66" s="120"/>
    </row>
    <row r="67" spans="1:115" ht="15" x14ac:dyDescent="0.25">
      <c r="A67" s="92">
        <v>3502</v>
      </c>
      <c r="B67" s="93" t="s">
        <v>120</v>
      </c>
      <c r="C67" s="94">
        <v>400</v>
      </c>
      <c r="D67" s="95">
        <f t="shared" si="4"/>
        <v>0</v>
      </c>
      <c r="E67" s="95">
        <f t="shared" si="5"/>
        <v>0</v>
      </c>
      <c r="F67" s="95">
        <f t="shared" si="6"/>
        <v>0</v>
      </c>
      <c r="G67" s="96">
        <f t="shared" si="7"/>
        <v>398.24000000000007</v>
      </c>
      <c r="H67" s="97"/>
      <c r="I67" s="98">
        <f t="shared" si="8"/>
        <v>7269343</v>
      </c>
      <c r="J67" s="99">
        <f t="shared" si="12"/>
        <v>0</v>
      </c>
      <c r="K67" s="99">
        <v>0</v>
      </c>
      <c r="L67" s="99">
        <f t="shared" si="9"/>
        <v>473107</v>
      </c>
      <c r="M67" s="100">
        <f t="shared" si="10"/>
        <v>7742450</v>
      </c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101">
        <v>3502</v>
      </c>
      <c r="AC67" s="102">
        <v>398.24000000000007</v>
      </c>
      <c r="AD67" s="102">
        <v>0</v>
      </c>
      <c r="AE67" s="102">
        <v>0</v>
      </c>
      <c r="AF67" s="102">
        <v>3</v>
      </c>
      <c r="AG67" s="103">
        <v>7214572</v>
      </c>
      <c r="AH67" s="103">
        <v>0</v>
      </c>
      <c r="AI67" s="103">
        <v>0</v>
      </c>
      <c r="AJ67" s="103">
        <v>7214572</v>
      </c>
      <c r="AK67" s="103">
        <v>0</v>
      </c>
      <c r="AL67" s="103">
        <v>469543</v>
      </c>
      <c r="AM67" s="103">
        <v>7684115</v>
      </c>
      <c r="AN67" s="103">
        <v>54771</v>
      </c>
      <c r="AO67" s="103">
        <v>0</v>
      </c>
      <c r="AP67" s="103">
        <v>3564</v>
      </c>
      <c r="AQ67" s="103">
        <v>58335</v>
      </c>
      <c r="AR67" s="104">
        <v>7742450</v>
      </c>
      <c r="AS67" s="105"/>
      <c r="AT67" s="106">
        <v>3502</v>
      </c>
      <c r="AU67" s="107">
        <v>49.96</v>
      </c>
      <c r="AV67" s="107">
        <v>0</v>
      </c>
      <c r="AW67" s="105">
        <v>0</v>
      </c>
      <c r="AX67" s="105">
        <v>0</v>
      </c>
      <c r="AY67" s="105">
        <v>0</v>
      </c>
      <c r="AZ67" s="108">
        <v>0</v>
      </c>
      <c r="BA67" s="109"/>
      <c r="BB67" s="121">
        <v>3</v>
      </c>
      <c r="BC67" s="105">
        <v>54771</v>
      </c>
      <c r="BD67" s="105">
        <v>0</v>
      </c>
      <c r="BE67" s="105">
        <v>3564</v>
      </c>
      <c r="BF67" s="108">
        <v>58335</v>
      </c>
      <c r="BG67" s="11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CB67" s="113">
        <v>3502</v>
      </c>
      <c r="CC67" s="114">
        <v>0</v>
      </c>
      <c r="CD67" s="114">
        <v>0</v>
      </c>
      <c r="CE67" s="114">
        <v>0</v>
      </c>
      <c r="CF67" s="114">
        <v>0</v>
      </c>
      <c r="CG67" s="115">
        <f t="shared" si="1"/>
        <v>0</v>
      </c>
      <c r="CH67" s="114">
        <v>0</v>
      </c>
      <c r="CI67" s="114">
        <v>0</v>
      </c>
      <c r="CJ67" s="114">
        <v>0</v>
      </c>
      <c r="CK67" s="115">
        <f t="shared" si="2"/>
        <v>0</v>
      </c>
      <c r="CL67" s="116">
        <f t="shared" si="3"/>
        <v>0</v>
      </c>
      <c r="CN67" s="113">
        <v>3502</v>
      </c>
      <c r="CO67" s="117"/>
      <c r="CP67" s="118"/>
      <c r="CQ67" s="118"/>
      <c r="CR67" s="118"/>
      <c r="CS67" s="119">
        <f t="shared" si="11"/>
        <v>0</v>
      </c>
      <c r="DI67" s="120"/>
    </row>
    <row r="68" spans="1:115" ht="15" x14ac:dyDescent="0.25">
      <c r="A68" s="92">
        <v>3503</v>
      </c>
      <c r="B68" s="93" t="s">
        <v>121</v>
      </c>
      <c r="C68" s="94">
        <v>1200</v>
      </c>
      <c r="D68" s="95">
        <f t="shared" si="4"/>
        <v>0</v>
      </c>
      <c r="E68" s="95">
        <f t="shared" si="5"/>
        <v>0</v>
      </c>
      <c r="F68" s="95">
        <f t="shared" si="6"/>
        <v>0</v>
      </c>
      <c r="G68" s="96">
        <f t="shared" si="7"/>
        <v>1194.0100000000004</v>
      </c>
      <c r="H68" s="97"/>
      <c r="I68" s="98">
        <f t="shared" si="8"/>
        <v>20287572</v>
      </c>
      <c r="J68" s="99">
        <f t="shared" si="12"/>
        <v>0</v>
      </c>
      <c r="K68" s="99">
        <v>0</v>
      </c>
      <c r="L68" s="99">
        <f t="shared" si="9"/>
        <v>1418482</v>
      </c>
      <c r="M68" s="100">
        <f t="shared" si="10"/>
        <v>21706054</v>
      </c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101">
        <v>3503</v>
      </c>
      <c r="AC68" s="102">
        <v>1194.0100000000004</v>
      </c>
      <c r="AD68" s="102">
        <v>0</v>
      </c>
      <c r="AE68" s="102">
        <v>0</v>
      </c>
      <c r="AF68" s="102">
        <v>2</v>
      </c>
      <c r="AG68" s="103">
        <v>20253498</v>
      </c>
      <c r="AH68" s="103">
        <v>0</v>
      </c>
      <c r="AI68" s="103">
        <v>0</v>
      </c>
      <c r="AJ68" s="103">
        <v>20253498</v>
      </c>
      <c r="AK68" s="103">
        <v>0</v>
      </c>
      <c r="AL68" s="103">
        <v>1416106</v>
      </c>
      <c r="AM68" s="103">
        <v>21669604</v>
      </c>
      <c r="AN68" s="103">
        <v>34074</v>
      </c>
      <c r="AO68" s="103">
        <v>0</v>
      </c>
      <c r="AP68" s="103">
        <v>2376</v>
      </c>
      <c r="AQ68" s="103">
        <v>36450</v>
      </c>
      <c r="AR68" s="104">
        <v>21706054</v>
      </c>
      <c r="AS68" s="105"/>
      <c r="AT68" s="106">
        <v>3503</v>
      </c>
      <c r="AU68" s="107">
        <v>10.47</v>
      </c>
      <c r="AV68" s="107">
        <v>0</v>
      </c>
      <c r="AW68" s="105">
        <v>0</v>
      </c>
      <c r="AX68" s="105">
        <v>0</v>
      </c>
      <c r="AY68" s="105">
        <v>0</v>
      </c>
      <c r="AZ68" s="108">
        <v>0</v>
      </c>
      <c r="BA68" s="109"/>
      <c r="BB68" s="121">
        <v>2</v>
      </c>
      <c r="BC68" s="105">
        <v>34074</v>
      </c>
      <c r="BD68" s="105">
        <v>0</v>
      </c>
      <c r="BE68" s="105">
        <v>2376</v>
      </c>
      <c r="BF68" s="108">
        <v>36450</v>
      </c>
      <c r="BG68" s="11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CB68" s="113">
        <v>3503</v>
      </c>
      <c r="CC68" s="114">
        <v>0</v>
      </c>
      <c r="CD68" s="114">
        <v>0</v>
      </c>
      <c r="CE68" s="114">
        <v>0</v>
      </c>
      <c r="CF68" s="114">
        <v>0</v>
      </c>
      <c r="CG68" s="115">
        <f t="shared" si="1"/>
        <v>0</v>
      </c>
      <c r="CH68" s="114">
        <v>0</v>
      </c>
      <c r="CI68" s="114">
        <v>0</v>
      </c>
      <c r="CJ68" s="114">
        <v>0</v>
      </c>
      <c r="CK68" s="115">
        <f t="shared" si="2"/>
        <v>0</v>
      </c>
      <c r="CL68" s="116">
        <f t="shared" si="3"/>
        <v>0</v>
      </c>
      <c r="CN68" s="113">
        <v>3503</v>
      </c>
      <c r="CO68" s="117"/>
      <c r="CP68" s="118"/>
      <c r="CQ68" s="118"/>
      <c r="CR68" s="118"/>
      <c r="CS68" s="119">
        <f t="shared" si="11"/>
        <v>0</v>
      </c>
      <c r="DI68" s="120"/>
    </row>
    <row r="69" spans="1:115" ht="15" x14ac:dyDescent="0.25">
      <c r="A69" s="92">
        <v>3506</v>
      </c>
      <c r="B69" s="93" t="s">
        <v>122</v>
      </c>
      <c r="C69" s="94">
        <v>600</v>
      </c>
      <c r="D69" s="95">
        <f t="shared" si="4"/>
        <v>0</v>
      </c>
      <c r="E69" s="95">
        <f t="shared" si="5"/>
        <v>0</v>
      </c>
      <c r="F69" s="95">
        <f t="shared" si="6"/>
        <v>12.094990287766535</v>
      </c>
      <c r="G69" s="96">
        <f t="shared" si="7"/>
        <v>565.21</v>
      </c>
      <c r="H69" s="97"/>
      <c r="I69" s="98">
        <f t="shared" si="8"/>
        <v>9383614</v>
      </c>
      <c r="J69" s="99">
        <f t="shared" si="12"/>
        <v>0</v>
      </c>
      <c r="K69" s="99">
        <v>0</v>
      </c>
      <c r="L69" s="99">
        <f t="shared" si="9"/>
        <v>672428</v>
      </c>
      <c r="M69" s="100">
        <f t="shared" si="10"/>
        <v>10056042</v>
      </c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101">
        <v>3506</v>
      </c>
      <c r="AC69" s="102">
        <v>565.21</v>
      </c>
      <c r="AD69" s="102">
        <v>0</v>
      </c>
      <c r="AE69" s="102">
        <v>0</v>
      </c>
      <c r="AF69" s="102">
        <v>29.924990287766533</v>
      </c>
      <c r="AG69" s="103">
        <v>9068254</v>
      </c>
      <c r="AH69" s="103">
        <v>199455.23452546442</v>
      </c>
      <c r="AI69" s="103">
        <v>0</v>
      </c>
      <c r="AJ69" s="103">
        <v>8868798.7654745337</v>
      </c>
      <c r="AK69" s="103">
        <v>0</v>
      </c>
      <c r="AL69" s="103">
        <v>635899</v>
      </c>
      <c r="AM69" s="103">
        <v>9504697.7654745337</v>
      </c>
      <c r="AN69" s="103">
        <v>501621.23452546442</v>
      </c>
      <c r="AO69" s="103">
        <v>0</v>
      </c>
      <c r="AP69" s="103">
        <v>35569</v>
      </c>
      <c r="AQ69" s="103">
        <v>537190.23452546448</v>
      </c>
      <c r="AR69" s="104">
        <v>10041888</v>
      </c>
      <c r="AS69" s="105"/>
      <c r="AT69" s="106">
        <v>3506</v>
      </c>
      <c r="AU69" s="107">
        <v>151.13</v>
      </c>
      <c r="AV69" s="107">
        <v>12.094990287766535</v>
      </c>
      <c r="AW69" s="105">
        <v>199455.23452546442</v>
      </c>
      <c r="AX69" s="105">
        <v>0</v>
      </c>
      <c r="AY69" s="105">
        <v>14387</v>
      </c>
      <c r="AZ69" s="108">
        <v>213842.23452546442</v>
      </c>
      <c r="BA69" s="109"/>
      <c r="BB69" s="121">
        <v>17.829999999999998</v>
      </c>
      <c r="BC69" s="105">
        <v>302166</v>
      </c>
      <c r="BD69" s="105">
        <v>0</v>
      </c>
      <c r="BE69" s="105">
        <v>21182</v>
      </c>
      <c r="BF69" s="108">
        <v>323348</v>
      </c>
      <c r="BG69" s="11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CB69" s="113">
        <v>3506</v>
      </c>
      <c r="CC69" s="114">
        <v>0</v>
      </c>
      <c r="CD69" s="114">
        <v>17034.494163492694</v>
      </c>
      <c r="CE69" s="114">
        <v>0</v>
      </c>
      <c r="CF69" s="114">
        <v>1186</v>
      </c>
      <c r="CG69" s="115">
        <f t="shared" si="1"/>
        <v>18220.494163492694</v>
      </c>
      <c r="CH69" s="114">
        <v>-3840.4941634924617</v>
      </c>
      <c r="CI69" s="114">
        <v>0</v>
      </c>
      <c r="CJ69" s="114">
        <v>-226</v>
      </c>
      <c r="CK69" s="115">
        <f t="shared" si="2"/>
        <v>-4066.4941634924617</v>
      </c>
      <c r="CL69" s="116">
        <f t="shared" si="3"/>
        <v>14154.000000000233</v>
      </c>
      <c r="CN69" s="113">
        <v>3506</v>
      </c>
      <c r="CO69" s="117"/>
      <c r="CP69" s="118"/>
      <c r="CQ69" s="118"/>
      <c r="CR69" s="118"/>
      <c r="CS69" s="119">
        <f t="shared" si="11"/>
        <v>0</v>
      </c>
      <c r="DI69" s="120"/>
    </row>
    <row r="70" spans="1:115" ht="15" x14ac:dyDescent="0.25">
      <c r="A70" s="92">
        <v>3508</v>
      </c>
      <c r="B70" s="93" t="s">
        <v>123</v>
      </c>
      <c r="C70" s="94">
        <v>210</v>
      </c>
      <c r="D70" s="95">
        <f t="shared" si="4"/>
        <v>0</v>
      </c>
      <c r="E70" s="95">
        <f t="shared" si="5"/>
        <v>0</v>
      </c>
      <c r="F70" s="95">
        <f t="shared" si="6"/>
        <v>0</v>
      </c>
      <c r="G70" s="96">
        <f t="shared" si="7"/>
        <v>157.93999999999994</v>
      </c>
      <c r="H70" s="97"/>
      <c r="I70" s="98">
        <f t="shared" si="8"/>
        <v>3090959</v>
      </c>
      <c r="J70" s="99">
        <f t="shared" si="12"/>
        <v>0</v>
      </c>
      <c r="K70" s="99">
        <v>0</v>
      </c>
      <c r="L70" s="99">
        <f t="shared" si="9"/>
        <v>187630</v>
      </c>
      <c r="M70" s="100">
        <f t="shared" si="10"/>
        <v>3278589</v>
      </c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101">
        <v>3508</v>
      </c>
      <c r="AC70" s="102">
        <v>157.93999999999994</v>
      </c>
      <c r="AD70" s="102">
        <v>0</v>
      </c>
      <c r="AE70" s="102">
        <v>0</v>
      </c>
      <c r="AF70" s="102">
        <v>0</v>
      </c>
      <c r="AG70" s="103">
        <v>3090959</v>
      </c>
      <c r="AH70" s="103">
        <v>0</v>
      </c>
      <c r="AI70" s="103">
        <v>0</v>
      </c>
      <c r="AJ70" s="103">
        <v>3090959</v>
      </c>
      <c r="AK70" s="103">
        <v>0</v>
      </c>
      <c r="AL70" s="103">
        <v>187630</v>
      </c>
      <c r="AM70" s="103">
        <v>3278589</v>
      </c>
      <c r="AN70" s="103">
        <v>0</v>
      </c>
      <c r="AO70" s="103">
        <v>0</v>
      </c>
      <c r="AP70" s="103">
        <v>0</v>
      </c>
      <c r="AQ70" s="103">
        <v>0</v>
      </c>
      <c r="AR70" s="104">
        <v>3278589</v>
      </c>
      <c r="AS70" s="105"/>
      <c r="AT70" s="106">
        <v>3508</v>
      </c>
      <c r="AU70" s="107">
        <v>0</v>
      </c>
      <c r="AV70" s="107">
        <v>0</v>
      </c>
      <c r="AW70" s="105">
        <v>0</v>
      </c>
      <c r="AX70" s="105">
        <v>0</v>
      </c>
      <c r="AY70" s="105">
        <v>0</v>
      </c>
      <c r="AZ70" s="108">
        <v>0</v>
      </c>
      <c r="BA70" s="109"/>
      <c r="BB70" s="121">
        <v>0</v>
      </c>
      <c r="BC70" s="105">
        <v>0</v>
      </c>
      <c r="BD70" s="105">
        <v>0</v>
      </c>
      <c r="BE70" s="105">
        <v>0</v>
      </c>
      <c r="BF70" s="108">
        <v>0</v>
      </c>
      <c r="BG70" s="11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CB70" s="113">
        <v>3508</v>
      </c>
      <c r="CC70" s="114">
        <v>0</v>
      </c>
      <c r="CD70" s="114">
        <v>0</v>
      </c>
      <c r="CE70" s="114">
        <v>0</v>
      </c>
      <c r="CF70" s="114">
        <v>0</v>
      </c>
      <c r="CG70" s="115">
        <f t="shared" si="1"/>
        <v>0</v>
      </c>
      <c r="CH70" s="114">
        <v>0</v>
      </c>
      <c r="CI70" s="114">
        <v>0</v>
      </c>
      <c r="CJ70" s="114">
        <v>0</v>
      </c>
      <c r="CK70" s="115">
        <f t="shared" si="2"/>
        <v>0</v>
      </c>
      <c r="CL70" s="116">
        <f t="shared" si="3"/>
        <v>0</v>
      </c>
      <c r="CN70" s="113">
        <v>3508</v>
      </c>
      <c r="CO70" s="117"/>
      <c r="CP70" s="118"/>
      <c r="CQ70" s="118"/>
      <c r="CR70" s="118"/>
      <c r="CS70" s="119">
        <f t="shared" si="11"/>
        <v>0</v>
      </c>
      <c r="DI70" s="120"/>
    </row>
    <row r="71" spans="1:115" ht="15" x14ac:dyDescent="0.25">
      <c r="A71" s="92">
        <v>3509</v>
      </c>
      <c r="B71" s="93" t="s">
        <v>124</v>
      </c>
      <c r="C71" s="94">
        <v>600</v>
      </c>
      <c r="D71" s="95">
        <f t="shared" si="4"/>
        <v>0</v>
      </c>
      <c r="E71" s="95">
        <f t="shared" si="5"/>
        <v>0</v>
      </c>
      <c r="F71" s="95">
        <f t="shared" si="6"/>
        <v>0</v>
      </c>
      <c r="G71" s="96">
        <f t="shared" si="7"/>
        <v>566.56000000000006</v>
      </c>
      <c r="H71" s="97"/>
      <c r="I71" s="98">
        <f t="shared" si="8"/>
        <v>10261543</v>
      </c>
      <c r="J71" s="99">
        <f t="shared" si="12"/>
        <v>0</v>
      </c>
      <c r="K71" s="99">
        <v>0</v>
      </c>
      <c r="L71" s="99">
        <f t="shared" si="9"/>
        <v>673070</v>
      </c>
      <c r="M71" s="100">
        <f t="shared" si="10"/>
        <v>10934613</v>
      </c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101">
        <v>3509</v>
      </c>
      <c r="AC71" s="102">
        <v>566.56000000000006</v>
      </c>
      <c r="AD71" s="102">
        <v>0</v>
      </c>
      <c r="AE71" s="102">
        <v>0</v>
      </c>
      <c r="AF71" s="102">
        <v>4</v>
      </c>
      <c r="AG71" s="103">
        <v>10189159</v>
      </c>
      <c r="AH71" s="103">
        <v>0</v>
      </c>
      <c r="AI71" s="103">
        <v>0</v>
      </c>
      <c r="AJ71" s="103">
        <v>10189159</v>
      </c>
      <c r="AK71" s="103">
        <v>0</v>
      </c>
      <c r="AL71" s="103">
        <v>668318</v>
      </c>
      <c r="AM71" s="103">
        <v>10857477</v>
      </c>
      <c r="AN71" s="103">
        <v>72384</v>
      </c>
      <c r="AO71" s="103">
        <v>0</v>
      </c>
      <c r="AP71" s="103">
        <v>4752</v>
      </c>
      <c r="AQ71" s="103">
        <v>77136</v>
      </c>
      <c r="AR71" s="104">
        <v>10934613</v>
      </c>
      <c r="AS71" s="105"/>
      <c r="AT71" s="106">
        <v>3509</v>
      </c>
      <c r="AU71" s="107">
        <v>93.940000000000012</v>
      </c>
      <c r="AV71" s="107">
        <v>0</v>
      </c>
      <c r="AW71" s="105">
        <v>0</v>
      </c>
      <c r="AX71" s="105">
        <v>0</v>
      </c>
      <c r="AY71" s="105">
        <v>0</v>
      </c>
      <c r="AZ71" s="108">
        <v>0</v>
      </c>
      <c r="BA71" s="109"/>
      <c r="BB71" s="121">
        <v>4</v>
      </c>
      <c r="BC71" s="105">
        <v>72384</v>
      </c>
      <c r="BD71" s="105">
        <v>0</v>
      </c>
      <c r="BE71" s="105">
        <v>4752</v>
      </c>
      <c r="BF71" s="108">
        <v>77136</v>
      </c>
      <c r="BG71" s="1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CB71" s="113">
        <v>3509</v>
      </c>
      <c r="CC71" s="114">
        <v>0</v>
      </c>
      <c r="CD71" s="114">
        <v>0</v>
      </c>
      <c r="CE71" s="114">
        <v>0</v>
      </c>
      <c r="CF71" s="114">
        <v>0</v>
      </c>
      <c r="CG71" s="115">
        <f t="shared" si="1"/>
        <v>0</v>
      </c>
      <c r="CH71" s="114">
        <v>0</v>
      </c>
      <c r="CI71" s="114">
        <v>0</v>
      </c>
      <c r="CJ71" s="114">
        <v>0</v>
      </c>
      <c r="CK71" s="115">
        <f t="shared" si="2"/>
        <v>0</v>
      </c>
      <c r="CL71" s="116">
        <f t="shared" si="3"/>
        <v>0</v>
      </c>
      <c r="CN71" s="113">
        <v>3509</v>
      </c>
      <c r="CO71" s="117"/>
      <c r="CP71" s="118"/>
      <c r="CQ71" s="118"/>
      <c r="CR71" s="118"/>
      <c r="CS71" s="119">
        <f t="shared" si="11"/>
        <v>0</v>
      </c>
      <c r="DI71" s="120"/>
    </row>
    <row r="72" spans="1:115" ht="15" x14ac:dyDescent="0.25">
      <c r="A72" s="92">
        <v>3510</v>
      </c>
      <c r="B72" s="93" t="s">
        <v>125</v>
      </c>
      <c r="C72" s="94">
        <v>486</v>
      </c>
      <c r="D72" s="95">
        <f t="shared" si="4"/>
        <v>0</v>
      </c>
      <c r="E72" s="95">
        <f t="shared" si="5"/>
        <v>0</v>
      </c>
      <c r="F72" s="95">
        <f t="shared" si="6"/>
        <v>0</v>
      </c>
      <c r="G72" s="96">
        <f t="shared" si="7"/>
        <v>485.1400000000001</v>
      </c>
      <c r="H72" s="97"/>
      <c r="I72" s="98">
        <f t="shared" si="8"/>
        <v>8191829</v>
      </c>
      <c r="J72" s="99">
        <f t="shared" si="12"/>
        <v>0</v>
      </c>
      <c r="K72" s="99">
        <v>0</v>
      </c>
      <c r="L72" s="99">
        <f t="shared" si="9"/>
        <v>576349</v>
      </c>
      <c r="M72" s="100">
        <f t="shared" si="10"/>
        <v>8768178</v>
      </c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101">
        <v>3510</v>
      </c>
      <c r="AC72" s="102">
        <v>485.1400000000001</v>
      </c>
      <c r="AD72" s="102">
        <v>0</v>
      </c>
      <c r="AE72" s="102">
        <v>0</v>
      </c>
      <c r="AF72" s="102">
        <v>0</v>
      </c>
      <c r="AG72" s="103">
        <v>8191829</v>
      </c>
      <c r="AH72" s="103">
        <v>0</v>
      </c>
      <c r="AI72" s="103">
        <v>0</v>
      </c>
      <c r="AJ72" s="103">
        <v>8191829</v>
      </c>
      <c r="AK72" s="103">
        <v>0</v>
      </c>
      <c r="AL72" s="103">
        <v>576349</v>
      </c>
      <c r="AM72" s="103">
        <v>8768178</v>
      </c>
      <c r="AN72" s="103">
        <v>0</v>
      </c>
      <c r="AO72" s="103">
        <v>0</v>
      </c>
      <c r="AP72" s="103">
        <v>0</v>
      </c>
      <c r="AQ72" s="103">
        <v>0</v>
      </c>
      <c r="AR72" s="104">
        <v>8768178</v>
      </c>
      <c r="AS72" s="105"/>
      <c r="AT72" s="106">
        <v>3510</v>
      </c>
      <c r="AU72" s="107">
        <v>29.709999999999994</v>
      </c>
      <c r="AV72" s="107">
        <v>0</v>
      </c>
      <c r="AW72" s="105">
        <v>0</v>
      </c>
      <c r="AX72" s="105">
        <v>0</v>
      </c>
      <c r="AY72" s="105">
        <v>0</v>
      </c>
      <c r="AZ72" s="108">
        <v>0</v>
      </c>
      <c r="BA72" s="109"/>
      <c r="BB72" s="121">
        <v>0</v>
      </c>
      <c r="BC72" s="105">
        <v>0</v>
      </c>
      <c r="BD72" s="105">
        <v>0</v>
      </c>
      <c r="BE72" s="105">
        <v>0</v>
      </c>
      <c r="BF72" s="108">
        <v>0</v>
      </c>
      <c r="BG72" s="11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CB72" s="113">
        <v>3510</v>
      </c>
      <c r="CC72" s="114">
        <v>0</v>
      </c>
      <c r="CD72" s="114">
        <v>0</v>
      </c>
      <c r="CE72" s="114">
        <v>0</v>
      </c>
      <c r="CF72" s="114">
        <v>0</v>
      </c>
      <c r="CG72" s="115">
        <f t="shared" si="1"/>
        <v>0</v>
      </c>
      <c r="CH72" s="114">
        <v>0</v>
      </c>
      <c r="CI72" s="114">
        <v>0</v>
      </c>
      <c r="CJ72" s="114">
        <v>0</v>
      </c>
      <c r="CK72" s="115">
        <f t="shared" si="2"/>
        <v>0</v>
      </c>
      <c r="CL72" s="116">
        <f t="shared" si="3"/>
        <v>0</v>
      </c>
      <c r="CN72" s="113">
        <v>3510</v>
      </c>
      <c r="CO72" s="117"/>
      <c r="CP72" s="118"/>
      <c r="CQ72" s="118"/>
      <c r="CR72" s="118"/>
      <c r="CS72" s="119">
        <f t="shared" si="11"/>
        <v>0</v>
      </c>
      <c r="DI72" s="120"/>
    </row>
    <row r="73" spans="1:115" ht="15" x14ac:dyDescent="0.25">
      <c r="A73" s="92">
        <v>3513</v>
      </c>
      <c r="B73" s="93" t="s">
        <v>126</v>
      </c>
      <c r="C73" s="94">
        <v>735</v>
      </c>
      <c r="D73" s="95">
        <f t="shared" si="4"/>
        <v>0</v>
      </c>
      <c r="E73" s="95">
        <f t="shared" si="5"/>
        <v>0</v>
      </c>
      <c r="F73" s="95">
        <f t="shared" si="6"/>
        <v>1.97641130230895</v>
      </c>
      <c r="G73" s="96">
        <f t="shared" si="7"/>
        <v>731.82999999999993</v>
      </c>
      <c r="H73" s="97"/>
      <c r="I73" s="98">
        <f t="shared" si="8"/>
        <v>12976876</v>
      </c>
      <c r="J73" s="99">
        <f t="shared" si="12"/>
        <v>0</v>
      </c>
      <c r="K73" s="99">
        <v>0</v>
      </c>
      <c r="L73" s="99">
        <f t="shared" si="9"/>
        <v>869416</v>
      </c>
      <c r="M73" s="100">
        <f t="shared" si="10"/>
        <v>13846292</v>
      </c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101">
        <v>3513</v>
      </c>
      <c r="AC73" s="102">
        <v>731.82999999999993</v>
      </c>
      <c r="AD73" s="102">
        <v>0</v>
      </c>
      <c r="AE73" s="102">
        <v>0</v>
      </c>
      <c r="AF73" s="102">
        <v>6.97641130230895</v>
      </c>
      <c r="AG73" s="103">
        <v>12889535</v>
      </c>
      <c r="AH73" s="103">
        <v>42311.013159829999</v>
      </c>
      <c r="AI73" s="103">
        <v>0</v>
      </c>
      <c r="AJ73" s="103">
        <v>12847223.98684017</v>
      </c>
      <c r="AK73" s="103">
        <v>0</v>
      </c>
      <c r="AL73" s="103">
        <v>861130</v>
      </c>
      <c r="AM73" s="103">
        <v>13708353.98684017</v>
      </c>
      <c r="AN73" s="103">
        <v>129652.01315983001</v>
      </c>
      <c r="AO73" s="103">
        <v>0</v>
      </c>
      <c r="AP73" s="103">
        <v>8286</v>
      </c>
      <c r="AQ73" s="103">
        <v>137938.01315983001</v>
      </c>
      <c r="AR73" s="104">
        <v>13846292</v>
      </c>
      <c r="AS73" s="105"/>
      <c r="AT73" s="106">
        <v>3513</v>
      </c>
      <c r="AU73" s="107">
        <v>84.37</v>
      </c>
      <c r="AV73" s="107">
        <v>1.97641130230895</v>
      </c>
      <c r="AW73" s="105">
        <v>42311.013159829999</v>
      </c>
      <c r="AX73" s="105">
        <v>0</v>
      </c>
      <c r="AY73" s="105">
        <v>2346</v>
      </c>
      <c r="AZ73" s="108">
        <v>44657.013159829999</v>
      </c>
      <c r="BA73" s="109"/>
      <c r="BB73" s="121">
        <v>5</v>
      </c>
      <c r="BC73" s="105">
        <v>87341</v>
      </c>
      <c r="BD73" s="105">
        <v>0</v>
      </c>
      <c r="BE73" s="105">
        <v>5940</v>
      </c>
      <c r="BF73" s="108">
        <v>93281</v>
      </c>
      <c r="BG73" s="11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CB73" s="113">
        <v>3513</v>
      </c>
      <c r="CC73" s="114">
        <v>0</v>
      </c>
      <c r="CD73" s="114">
        <v>0</v>
      </c>
      <c r="CE73" s="114">
        <v>0</v>
      </c>
      <c r="CF73" s="114">
        <v>0</v>
      </c>
      <c r="CG73" s="115">
        <f t="shared" ref="CG73:CG79" si="13">SUM(CD73:CF73)</f>
        <v>0</v>
      </c>
      <c r="CH73" s="114">
        <v>0</v>
      </c>
      <c r="CI73" s="114">
        <v>0</v>
      </c>
      <c r="CJ73" s="114">
        <v>0</v>
      </c>
      <c r="CK73" s="115">
        <f t="shared" si="2"/>
        <v>0</v>
      </c>
      <c r="CL73" s="116">
        <f t="shared" si="3"/>
        <v>0</v>
      </c>
      <c r="CN73" s="113">
        <v>3513</v>
      </c>
      <c r="CO73" s="117"/>
      <c r="CP73" s="118"/>
      <c r="CQ73" s="118"/>
      <c r="CR73" s="118"/>
      <c r="CS73" s="119">
        <f t="shared" si="11"/>
        <v>0</v>
      </c>
      <c r="DI73" s="120"/>
    </row>
    <row r="74" spans="1:115" ht="15" x14ac:dyDescent="0.25">
      <c r="A74" s="92">
        <v>3514</v>
      </c>
      <c r="B74" s="93" t="s">
        <v>127</v>
      </c>
      <c r="C74" s="94">
        <v>540</v>
      </c>
      <c r="D74" s="95">
        <f t="shared" si="4"/>
        <v>0</v>
      </c>
      <c r="E74" s="95">
        <f t="shared" si="5"/>
        <v>0</v>
      </c>
      <c r="F74" s="95">
        <f t="shared" si="6"/>
        <v>0</v>
      </c>
      <c r="G74" s="96">
        <f t="shared" si="7"/>
        <v>503.93000000000018</v>
      </c>
      <c r="H74" s="97"/>
      <c r="I74" s="98">
        <f t="shared" si="8"/>
        <v>9203728</v>
      </c>
      <c r="J74" s="99">
        <f t="shared" ref="J74:J79" si="14">AK74+AO74+CE74+CI74</f>
        <v>0</v>
      </c>
      <c r="K74" s="99">
        <v>0</v>
      </c>
      <c r="L74" s="99">
        <f t="shared" si="9"/>
        <v>598672</v>
      </c>
      <c r="M74" s="100">
        <f t="shared" si="10"/>
        <v>9802400</v>
      </c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101">
        <v>3514</v>
      </c>
      <c r="AC74" s="102">
        <v>503.93000000000018</v>
      </c>
      <c r="AD74" s="102">
        <v>0</v>
      </c>
      <c r="AE74" s="102">
        <v>0</v>
      </c>
      <c r="AF74" s="102">
        <v>0</v>
      </c>
      <c r="AG74" s="103">
        <v>9203728</v>
      </c>
      <c r="AH74" s="103">
        <v>0</v>
      </c>
      <c r="AI74" s="103">
        <v>0</v>
      </c>
      <c r="AJ74" s="103">
        <v>9203728</v>
      </c>
      <c r="AK74" s="103">
        <v>0</v>
      </c>
      <c r="AL74" s="103">
        <v>598672</v>
      </c>
      <c r="AM74" s="103">
        <v>9802400</v>
      </c>
      <c r="AN74" s="103">
        <v>0</v>
      </c>
      <c r="AO74" s="103">
        <v>0</v>
      </c>
      <c r="AP74" s="103">
        <v>0</v>
      </c>
      <c r="AQ74" s="103">
        <v>0</v>
      </c>
      <c r="AR74" s="104">
        <v>9802400</v>
      </c>
      <c r="AS74" s="105"/>
      <c r="AT74" s="106">
        <v>3514</v>
      </c>
      <c r="AU74" s="107">
        <v>52.54</v>
      </c>
      <c r="AV74" s="107">
        <v>0</v>
      </c>
      <c r="AW74" s="105">
        <v>0</v>
      </c>
      <c r="AX74" s="105">
        <v>0</v>
      </c>
      <c r="AY74" s="105">
        <v>0</v>
      </c>
      <c r="AZ74" s="108">
        <v>0</v>
      </c>
      <c r="BA74" s="109"/>
      <c r="BB74" s="121">
        <v>0</v>
      </c>
      <c r="BC74" s="105">
        <v>0</v>
      </c>
      <c r="BD74" s="105">
        <v>0</v>
      </c>
      <c r="BE74" s="105">
        <v>0</v>
      </c>
      <c r="BF74" s="108">
        <v>0</v>
      </c>
      <c r="BG74" s="11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CB74" s="113">
        <v>3514</v>
      </c>
      <c r="CC74" s="114">
        <v>0</v>
      </c>
      <c r="CD74" s="114">
        <v>0</v>
      </c>
      <c r="CE74" s="114">
        <v>0</v>
      </c>
      <c r="CF74" s="114">
        <v>0</v>
      </c>
      <c r="CG74" s="115">
        <f t="shared" si="13"/>
        <v>0</v>
      </c>
      <c r="CH74" s="114">
        <v>0</v>
      </c>
      <c r="CI74" s="114">
        <v>0</v>
      </c>
      <c r="CJ74" s="114">
        <v>0</v>
      </c>
      <c r="CK74" s="115">
        <f t="shared" ref="CK74:CK79" si="15">SUM(CH74:CJ74)</f>
        <v>0</v>
      </c>
      <c r="CL74" s="116">
        <f t="shared" ref="CL74:CL79" si="16">CG74+CK74</f>
        <v>0</v>
      </c>
      <c r="CN74" s="113">
        <v>3514</v>
      </c>
      <c r="CO74" s="117"/>
      <c r="CP74" s="118"/>
      <c r="CQ74" s="118"/>
      <c r="CR74" s="118"/>
      <c r="CS74" s="119">
        <f t="shared" si="11"/>
        <v>0</v>
      </c>
      <c r="DI74" s="120"/>
    </row>
    <row r="75" spans="1:115" ht="15" x14ac:dyDescent="0.25">
      <c r="A75" s="92">
        <v>3515</v>
      </c>
      <c r="B75" s="93" t="s">
        <v>128</v>
      </c>
      <c r="C75" s="94">
        <v>360</v>
      </c>
      <c r="D75" s="95">
        <f t="shared" ref="D75:D79" si="17">IF(AD75=0,0,AD75)</f>
        <v>0</v>
      </c>
      <c r="E75" s="95">
        <f t="shared" ref="E75:E79" si="18">AE75</f>
        <v>0</v>
      </c>
      <c r="F75" s="95">
        <f t="shared" ref="F75:F79" si="19">AV75</f>
        <v>0</v>
      </c>
      <c r="G75" s="96">
        <f t="shared" ref="G75:G79" si="20">AC75</f>
        <v>349.36999999999995</v>
      </c>
      <c r="H75" s="97"/>
      <c r="I75" s="98">
        <f t="shared" ref="I75:I79" si="21">AG75-AH75-AI75+AN75+CD75+CH75</f>
        <v>5379738</v>
      </c>
      <c r="J75" s="99">
        <f t="shared" si="14"/>
        <v>0</v>
      </c>
      <c r="K75" s="99">
        <v>0</v>
      </c>
      <c r="L75" s="99">
        <f t="shared" ref="L75:L79" si="22">AL75+AP75+CF75+CJ75</f>
        <v>415051</v>
      </c>
      <c r="M75" s="100">
        <f t="shared" ref="M75:M79" si="23">SUM(I75:L75)</f>
        <v>5794789</v>
      </c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101">
        <v>3515</v>
      </c>
      <c r="AC75" s="102">
        <v>349.36999999999995</v>
      </c>
      <c r="AD75" s="102">
        <v>0</v>
      </c>
      <c r="AE75" s="102">
        <v>0</v>
      </c>
      <c r="AF75" s="102">
        <v>4.49</v>
      </c>
      <c r="AG75" s="103">
        <v>5316219</v>
      </c>
      <c r="AH75" s="103">
        <v>0</v>
      </c>
      <c r="AI75" s="103">
        <v>0</v>
      </c>
      <c r="AJ75" s="103">
        <v>5316219</v>
      </c>
      <c r="AK75" s="103">
        <v>0</v>
      </c>
      <c r="AL75" s="103">
        <v>409717</v>
      </c>
      <c r="AM75" s="103">
        <v>5725936</v>
      </c>
      <c r="AN75" s="103">
        <v>63519</v>
      </c>
      <c r="AO75" s="103">
        <v>0</v>
      </c>
      <c r="AP75" s="103">
        <v>5334</v>
      </c>
      <c r="AQ75" s="103">
        <v>68853</v>
      </c>
      <c r="AR75" s="104">
        <v>5794789</v>
      </c>
      <c r="AS75" s="105"/>
      <c r="AT75" s="106">
        <v>3515</v>
      </c>
      <c r="AU75" s="107">
        <v>78.47</v>
      </c>
      <c r="AV75" s="107">
        <v>0</v>
      </c>
      <c r="AW75" s="105">
        <v>0</v>
      </c>
      <c r="AX75" s="105">
        <v>0</v>
      </c>
      <c r="AY75" s="105">
        <v>0</v>
      </c>
      <c r="AZ75" s="108">
        <v>0</v>
      </c>
      <c r="BA75" s="109"/>
      <c r="BB75" s="121">
        <v>4.49</v>
      </c>
      <c r="BC75" s="105">
        <v>63519</v>
      </c>
      <c r="BD75" s="105">
        <v>0</v>
      </c>
      <c r="BE75" s="105">
        <v>5334</v>
      </c>
      <c r="BF75" s="108">
        <v>68853</v>
      </c>
      <c r="BG75" s="11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CB75" s="113">
        <v>3515</v>
      </c>
      <c r="CC75" s="114">
        <v>0</v>
      </c>
      <c r="CD75" s="114">
        <v>0</v>
      </c>
      <c r="CE75" s="114">
        <v>0</v>
      </c>
      <c r="CF75" s="114">
        <v>0</v>
      </c>
      <c r="CG75" s="115">
        <f t="shared" si="13"/>
        <v>0</v>
      </c>
      <c r="CH75" s="114">
        <v>0</v>
      </c>
      <c r="CI75" s="114">
        <v>0</v>
      </c>
      <c r="CJ75" s="114">
        <v>0</v>
      </c>
      <c r="CK75" s="115">
        <f t="shared" si="15"/>
        <v>0</v>
      </c>
      <c r="CL75" s="116">
        <f t="shared" si="16"/>
        <v>0</v>
      </c>
      <c r="CN75" s="113">
        <v>3515</v>
      </c>
      <c r="CO75" s="117"/>
      <c r="CP75" s="118"/>
      <c r="CQ75" s="118"/>
      <c r="CR75" s="118"/>
      <c r="CS75" s="119">
        <f t="shared" ref="CS75:CS79" si="24">SUM(CP75:CR75)</f>
        <v>0</v>
      </c>
      <c r="DI75" s="120"/>
    </row>
    <row r="76" spans="1:115" ht="15" x14ac:dyDescent="0.25">
      <c r="A76" s="92">
        <v>3516</v>
      </c>
      <c r="B76" s="93" t="s">
        <v>129</v>
      </c>
      <c r="C76" s="94">
        <v>426</v>
      </c>
      <c r="D76" s="95">
        <f t="shared" si="17"/>
        <v>0</v>
      </c>
      <c r="E76" s="95">
        <f t="shared" si="18"/>
        <v>0</v>
      </c>
      <c r="F76" s="95">
        <f t="shared" si="19"/>
        <v>0</v>
      </c>
      <c r="G76" s="96">
        <f t="shared" si="20"/>
        <v>392.20999999999992</v>
      </c>
      <c r="H76" s="97"/>
      <c r="I76" s="98">
        <f t="shared" si="21"/>
        <v>6807932</v>
      </c>
      <c r="J76" s="99">
        <f t="shared" si="14"/>
        <v>0</v>
      </c>
      <c r="K76" s="99">
        <v>0</v>
      </c>
      <c r="L76" s="99">
        <f t="shared" si="22"/>
        <v>465942</v>
      </c>
      <c r="M76" s="100">
        <f t="shared" si="23"/>
        <v>7273874</v>
      </c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101">
        <v>3516</v>
      </c>
      <c r="AC76" s="102">
        <v>392.20999999999992</v>
      </c>
      <c r="AD76" s="102">
        <v>0</v>
      </c>
      <c r="AE76" s="102">
        <v>0</v>
      </c>
      <c r="AF76" s="102">
        <v>10.6</v>
      </c>
      <c r="AG76" s="103">
        <v>6630127</v>
      </c>
      <c r="AH76" s="103">
        <v>0</v>
      </c>
      <c r="AI76" s="103">
        <v>0</v>
      </c>
      <c r="AJ76" s="103">
        <v>6630127</v>
      </c>
      <c r="AK76" s="103">
        <v>0</v>
      </c>
      <c r="AL76" s="103">
        <v>453349</v>
      </c>
      <c r="AM76" s="103">
        <v>7083476</v>
      </c>
      <c r="AN76" s="103">
        <v>177805</v>
      </c>
      <c r="AO76" s="103">
        <v>0</v>
      </c>
      <c r="AP76" s="103">
        <v>12593</v>
      </c>
      <c r="AQ76" s="103">
        <v>190398</v>
      </c>
      <c r="AR76" s="104">
        <v>7273874</v>
      </c>
      <c r="AS76" s="105"/>
      <c r="AT76" s="106">
        <v>3516</v>
      </c>
      <c r="AU76" s="107">
        <v>71.540000000000006</v>
      </c>
      <c r="AV76" s="107">
        <v>0</v>
      </c>
      <c r="AW76" s="105">
        <v>0</v>
      </c>
      <c r="AX76" s="105">
        <v>0</v>
      </c>
      <c r="AY76" s="105">
        <v>0</v>
      </c>
      <c r="AZ76" s="108">
        <v>0</v>
      </c>
      <c r="BA76" s="109"/>
      <c r="BB76" s="121">
        <v>10.6</v>
      </c>
      <c r="BC76" s="105">
        <v>177805</v>
      </c>
      <c r="BD76" s="105">
        <v>0</v>
      </c>
      <c r="BE76" s="105">
        <v>12593</v>
      </c>
      <c r="BF76" s="108">
        <v>190398</v>
      </c>
      <c r="BG76" s="11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CB76" s="113">
        <v>3516</v>
      </c>
      <c r="CC76" s="114">
        <v>0</v>
      </c>
      <c r="CD76" s="114">
        <v>0</v>
      </c>
      <c r="CE76" s="114">
        <v>0</v>
      </c>
      <c r="CF76" s="114">
        <v>0</v>
      </c>
      <c r="CG76" s="115">
        <f t="shared" si="13"/>
        <v>0</v>
      </c>
      <c r="CH76" s="114">
        <v>0</v>
      </c>
      <c r="CI76" s="114">
        <v>0</v>
      </c>
      <c r="CJ76" s="114">
        <v>0</v>
      </c>
      <c r="CK76" s="115">
        <f t="shared" si="15"/>
        <v>0</v>
      </c>
      <c r="CL76" s="116">
        <f t="shared" si="16"/>
        <v>0</v>
      </c>
      <c r="CN76" s="113">
        <v>3516</v>
      </c>
      <c r="CO76" s="117"/>
      <c r="CP76" s="118"/>
      <c r="CQ76" s="118"/>
      <c r="CR76" s="118"/>
      <c r="CS76" s="119">
        <f t="shared" si="24"/>
        <v>0</v>
      </c>
      <c r="DI76" s="120"/>
    </row>
    <row r="77" spans="1:115" ht="15" x14ac:dyDescent="0.25">
      <c r="A77" s="92">
        <v>3517</v>
      </c>
      <c r="B77" s="93" t="s">
        <v>130</v>
      </c>
      <c r="C77" s="94">
        <v>275</v>
      </c>
      <c r="D77" s="95">
        <f t="shared" si="17"/>
        <v>3.6100000000000541</v>
      </c>
      <c r="E77" s="95">
        <f t="shared" si="18"/>
        <v>0</v>
      </c>
      <c r="F77" s="95">
        <f t="shared" si="19"/>
        <v>0</v>
      </c>
      <c r="G77" s="96">
        <f t="shared" si="20"/>
        <v>278.61000000000007</v>
      </c>
      <c r="H77" s="97"/>
      <c r="I77" s="98">
        <f t="shared" si="21"/>
        <v>5793882</v>
      </c>
      <c r="J77" s="99">
        <f t="shared" si="14"/>
        <v>0</v>
      </c>
      <c r="K77" s="99">
        <v>0</v>
      </c>
      <c r="L77" s="99">
        <f t="shared" si="22"/>
        <v>326799</v>
      </c>
      <c r="M77" s="100">
        <f t="shared" si="23"/>
        <v>6120681</v>
      </c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101">
        <v>3517</v>
      </c>
      <c r="AC77" s="102">
        <v>278.61000000000007</v>
      </c>
      <c r="AD77" s="102">
        <v>3.6100000000000541</v>
      </c>
      <c r="AE77" s="102">
        <v>0</v>
      </c>
      <c r="AF77" s="102">
        <v>0</v>
      </c>
      <c r="AG77" s="103">
        <v>5793882</v>
      </c>
      <c r="AH77" s="103">
        <v>0</v>
      </c>
      <c r="AI77" s="103">
        <v>0</v>
      </c>
      <c r="AJ77" s="103">
        <v>5793882</v>
      </c>
      <c r="AK77" s="103">
        <v>0</v>
      </c>
      <c r="AL77" s="103">
        <v>326799</v>
      </c>
      <c r="AM77" s="103">
        <v>6120681</v>
      </c>
      <c r="AN77" s="103">
        <v>0</v>
      </c>
      <c r="AO77" s="103">
        <v>0</v>
      </c>
      <c r="AP77" s="103">
        <v>0</v>
      </c>
      <c r="AQ77" s="103">
        <v>0</v>
      </c>
      <c r="AR77" s="104">
        <v>6120681</v>
      </c>
      <c r="AS77" s="105"/>
      <c r="AT77" s="106">
        <v>3517</v>
      </c>
      <c r="AU77" s="107">
        <v>27</v>
      </c>
      <c r="AV77" s="107">
        <v>0</v>
      </c>
      <c r="AW77" s="105">
        <v>0</v>
      </c>
      <c r="AX77" s="105">
        <v>0</v>
      </c>
      <c r="AY77" s="105">
        <v>0</v>
      </c>
      <c r="AZ77" s="108">
        <v>0</v>
      </c>
      <c r="BA77" s="109"/>
      <c r="BB77" s="121">
        <v>0</v>
      </c>
      <c r="BC77" s="105">
        <v>0</v>
      </c>
      <c r="BD77" s="105">
        <v>0</v>
      </c>
      <c r="BE77" s="105">
        <v>0</v>
      </c>
      <c r="BF77" s="108">
        <v>0</v>
      </c>
      <c r="BG77" s="11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CB77" s="113">
        <v>3517</v>
      </c>
      <c r="CC77" s="114">
        <v>0</v>
      </c>
      <c r="CD77" s="114">
        <v>0</v>
      </c>
      <c r="CE77" s="114">
        <v>0</v>
      </c>
      <c r="CF77" s="114">
        <v>0</v>
      </c>
      <c r="CG77" s="115">
        <f t="shared" si="13"/>
        <v>0</v>
      </c>
      <c r="CH77" s="114">
        <v>0</v>
      </c>
      <c r="CI77" s="114">
        <v>0</v>
      </c>
      <c r="CJ77" s="114">
        <v>0</v>
      </c>
      <c r="CK77" s="115">
        <f t="shared" si="15"/>
        <v>0</v>
      </c>
      <c r="CL77" s="116">
        <f t="shared" si="16"/>
        <v>0</v>
      </c>
      <c r="CN77" s="113">
        <v>3517</v>
      </c>
      <c r="CO77" s="117"/>
      <c r="CP77" s="118"/>
      <c r="CQ77" s="118"/>
      <c r="CR77" s="118"/>
      <c r="CS77" s="119">
        <f t="shared" si="24"/>
        <v>0</v>
      </c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0"/>
      <c r="DK77" s="122"/>
    </row>
    <row r="78" spans="1:115" ht="15" x14ac:dyDescent="0.25">
      <c r="A78" s="92">
        <v>3518</v>
      </c>
      <c r="B78" s="93" t="s">
        <v>131</v>
      </c>
      <c r="C78" s="94">
        <v>180</v>
      </c>
      <c r="D78" s="95">
        <f t="shared" si="17"/>
        <v>0</v>
      </c>
      <c r="E78" s="95">
        <f t="shared" si="18"/>
        <v>0</v>
      </c>
      <c r="F78" s="95">
        <f t="shared" si="19"/>
        <v>0</v>
      </c>
      <c r="G78" s="96">
        <f t="shared" si="20"/>
        <v>104.43000000000004</v>
      </c>
      <c r="H78" s="97"/>
      <c r="I78" s="98">
        <f t="shared" si="21"/>
        <v>2053586</v>
      </c>
      <c r="J78" s="99">
        <f t="shared" si="14"/>
        <v>0</v>
      </c>
      <c r="K78" s="99">
        <v>0</v>
      </c>
      <c r="L78" s="99">
        <f t="shared" si="22"/>
        <v>124067</v>
      </c>
      <c r="M78" s="100">
        <f t="shared" si="23"/>
        <v>2177653</v>
      </c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101">
        <v>3518</v>
      </c>
      <c r="AC78" s="102">
        <v>104.43000000000004</v>
      </c>
      <c r="AD78" s="102">
        <v>0</v>
      </c>
      <c r="AE78" s="102">
        <v>0</v>
      </c>
      <c r="AF78" s="102">
        <v>0.45</v>
      </c>
      <c r="AG78" s="103">
        <v>2045395</v>
      </c>
      <c r="AH78" s="103">
        <v>0</v>
      </c>
      <c r="AI78" s="103">
        <v>0</v>
      </c>
      <c r="AJ78" s="103">
        <v>2045395</v>
      </c>
      <c r="AK78" s="103">
        <v>0</v>
      </c>
      <c r="AL78" s="103">
        <v>123532</v>
      </c>
      <c r="AM78" s="103">
        <v>2168927</v>
      </c>
      <c r="AN78" s="103">
        <v>8191</v>
      </c>
      <c r="AO78" s="103">
        <v>0</v>
      </c>
      <c r="AP78" s="103">
        <v>535</v>
      </c>
      <c r="AQ78" s="103">
        <v>8726</v>
      </c>
      <c r="AR78" s="104">
        <v>2177653</v>
      </c>
      <c r="AS78" s="105"/>
      <c r="AT78" s="106">
        <v>3518</v>
      </c>
      <c r="AU78" s="107">
        <v>0</v>
      </c>
      <c r="AV78" s="107">
        <v>0</v>
      </c>
      <c r="AW78" s="105">
        <v>0</v>
      </c>
      <c r="AX78" s="105">
        <v>0</v>
      </c>
      <c r="AY78" s="105">
        <v>0</v>
      </c>
      <c r="AZ78" s="108">
        <v>0</v>
      </c>
      <c r="BA78" s="109"/>
      <c r="BB78" s="121">
        <v>0.45</v>
      </c>
      <c r="BC78" s="105">
        <v>8191</v>
      </c>
      <c r="BD78" s="105">
        <v>0</v>
      </c>
      <c r="BE78" s="105">
        <v>535</v>
      </c>
      <c r="BF78" s="108">
        <v>8726</v>
      </c>
      <c r="BG78" s="11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CB78" s="113">
        <v>3518</v>
      </c>
      <c r="CC78" s="114">
        <v>0</v>
      </c>
      <c r="CD78" s="114">
        <v>0</v>
      </c>
      <c r="CE78" s="114">
        <v>0</v>
      </c>
      <c r="CF78" s="114">
        <v>0</v>
      </c>
      <c r="CG78" s="115">
        <f t="shared" si="13"/>
        <v>0</v>
      </c>
      <c r="CH78" s="114">
        <v>0</v>
      </c>
      <c r="CI78" s="114">
        <v>0</v>
      </c>
      <c r="CJ78" s="114">
        <v>0</v>
      </c>
      <c r="CK78" s="115">
        <f t="shared" si="15"/>
        <v>0</v>
      </c>
      <c r="CL78" s="116">
        <f t="shared" si="16"/>
        <v>0</v>
      </c>
      <c r="CN78" s="113">
        <v>3518</v>
      </c>
      <c r="CO78" s="117"/>
      <c r="CP78" s="118"/>
      <c r="CQ78" s="118"/>
      <c r="CR78" s="118"/>
      <c r="CS78" s="119">
        <f t="shared" si="24"/>
        <v>0</v>
      </c>
      <c r="DI78" s="120"/>
    </row>
    <row r="79" spans="1:115" ht="15" x14ac:dyDescent="0.25">
      <c r="A79" s="123">
        <v>3519</v>
      </c>
      <c r="B79" s="93" t="s">
        <v>132</v>
      </c>
      <c r="C79" s="94">
        <v>127</v>
      </c>
      <c r="D79" s="95">
        <f t="shared" si="17"/>
        <v>3.3400000000000083</v>
      </c>
      <c r="E79" s="95">
        <f t="shared" si="18"/>
        <v>0</v>
      </c>
      <c r="F79" s="95">
        <f t="shared" si="19"/>
        <v>0</v>
      </c>
      <c r="G79" s="96">
        <f t="shared" si="20"/>
        <v>130.34</v>
      </c>
      <c r="H79" s="97"/>
      <c r="I79" s="98">
        <f t="shared" si="21"/>
        <v>2189403</v>
      </c>
      <c r="J79" s="99">
        <f t="shared" si="14"/>
        <v>0</v>
      </c>
      <c r="K79" s="99">
        <v>0</v>
      </c>
      <c r="L79" s="99">
        <f t="shared" si="22"/>
        <v>150924</v>
      </c>
      <c r="M79" s="100">
        <f t="shared" si="23"/>
        <v>2340327</v>
      </c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101">
        <v>3519</v>
      </c>
      <c r="AC79" s="102">
        <v>130.34</v>
      </c>
      <c r="AD79" s="102">
        <v>3.3400000000000083</v>
      </c>
      <c r="AE79" s="102">
        <v>0</v>
      </c>
      <c r="AF79" s="102">
        <v>18.834663188583704</v>
      </c>
      <c r="AG79" s="103">
        <v>1867483</v>
      </c>
      <c r="AH79" s="103">
        <v>0</v>
      </c>
      <c r="AI79" s="103">
        <v>0</v>
      </c>
      <c r="AJ79" s="103">
        <v>1867483</v>
      </c>
      <c r="AK79" s="103">
        <v>0</v>
      </c>
      <c r="AL79" s="103">
        <v>128543</v>
      </c>
      <c r="AM79" s="103">
        <v>1996026</v>
      </c>
      <c r="AN79" s="103">
        <v>321920</v>
      </c>
      <c r="AO79" s="103">
        <v>0</v>
      </c>
      <c r="AP79" s="103">
        <v>22381</v>
      </c>
      <c r="AQ79" s="103">
        <v>344301</v>
      </c>
      <c r="AR79" s="104">
        <v>2340327</v>
      </c>
      <c r="AS79" s="103"/>
      <c r="AT79" s="106">
        <v>3519</v>
      </c>
      <c r="AU79" s="107">
        <v>1.94</v>
      </c>
      <c r="AV79" s="107">
        <v>0</v>
      </c>
      <c r="AW79" s="105">
        <v>0</v>
      </c>
      <c r="AX79" s="105">
        <v>0</v>
      </c>
      <c r="AY79" s="105">
        <v>0</v>
      </c>
      <c r="AZ79" s="108">
        <v>0</v>
      </c>
      <c r="BA79" s="109"/>
      <c r="BB79" s="121">
        <v>18.834663188583704</v>
      </c>
      <c r="BC79" s="105">
        <v>321920</v>
      </c>
      <c r="BD79" s="105">
        <v>0</v>
      </c>
      <c r="BE79" s="105">
        <v>22381</v>
      </c>
      <c r="BF79" s="108">
        <v>344301</v>
      </c>
      <c r="BG79" s="11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CB79" s="123">
        <v>3519</v>
      </c>
      <c r="CC79" s="114">
        <v>0</v>
      </c>
      <c r="CD79" s="114">
        <v>0</v>
      </c>
      <c r="CE79" s="114">
        <v>0</v>
      </c>
      <c r="CF79" s="114">
        <v>0</v>
      </c>
      <c r="CG79" s="115">
        <f t="shared" si="13"/>
        <v>0</v>
      </c>
      <c r="CH79" s="114">
        <v>0</v>
      </c>
      <c r="CI79" s="114">
        <v>0</v>
      </c>
      <c r="CJ79" s="114">
        <v>0</v>
      </c>
      <c r="CK79" s="115">
        <f t="shared" si="15"/>
        <v>0</v>
      </c>
      <c r="CL79" s="116">
        <f t="shared" si="16"/>
        <v>0</v>
      </c>
      <c r="CN79" s="123">
        <v>3519</v>
      </c>
      <c r="CO79" s="117"/>
      <c r="CP79" s="114"/>
      <c r="CQ79" s="114"/>
      <c r="CR79" s="114"/>
      <c r="CS79" s="119">
        <f t="shared" si="24"/>
        <v>0</v>
      </c>
      <c r="DI79" s="120"/>
    </row>
    <row r="80" spans="1:115" ht="6.75" customHeight="1" thickBot="1" x14ac:dyDescent="0.3">
      <c r="A80" s="92"/>
      <c r="B80" s="93"/>
      <c r="C80" s="124"/>
      <c r="D80" s="125"/>
      <c r="E80" s="125"/>
      <c r="F80" s="125"/>
      <c r="G80" s="126"/>
      <c r="H80" s="97"/>
      <c r="I80" s="98"/>
      <c r="J80" s="99"/>
      <c r="K80" s="99"/>
      <c r="L80" s="99"/>
      <c r="M80" s="100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123"/>
      <c r="AC80" s="127"/>
      <c r="AD80" s="127"/>
      <c r="AE80" s="127"/>
      <c r="AF80" s="127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9"/>
      <c r="AT80" s="106"/>
      <c r="AU80" s="130"/>
      <c r="AV80" s="130"/>
      <c r="AW80" s="130"/>
      <c r="AX80" s="130"/>
      <c r="AY80" s="130"/>
      <c r="AZ80" s="108"/>
      <c r="BA80" s="109"/>
      <c r="BB80" s="131"/>
      <c r="BC80" s="132"/>
      <c r="BD80" s="132"/>
      <c r="BE80" s="132"/>
      <c r="BF80" s="133"/>
      <c r="BG80" s="11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CB80" s="101"/>
      <c r="CC80" s="114"/>
      <c r="CD80" s="114"/>
      <c r="CE80" s="114"/>
      <c r="CF80" s="114"/>
      <c r="CG80" s="115"/>
      <c r="CH80" s="114"/>
      <c r="CI80" s="114"/>
      <c r="CJ80" s="114"/>
      <c r="CK80" s="115"/>
      <c r="CL80" s="116"/>
      <c r="CN80" s="101"/>
      <c r="CO80" s="117"/>
      <c r="CP80" s="114"/>
      <c r="CQ80" s="114"/>
      <c r="CR80" s="114"/>
      <c r="CS80" s="119"/>
    </row>
    <row r="81" spans="1:115" s="122" customFormat="1" ht="15" x14ac:dyDescent="0.25">
      <c r="A81" s="134">
        <v>9999</v>
      </c>
      <c r="B81" s="135" t="s">
        <v>133</v>
      </c>
      <c r="C81" s="136">
        <f>SUM(C7:C79)</f>
        <v>47506</v>
      </c>
      <c r="D81" s="137">
        <f>SUM(D7:D79)</f>
        <v>76.190000000000197</v>
      </c>
      <c r="E81" s="137">
        <f>SUM(E7:E79)</f>
        <v>4073.5599999999995</v>
      </c>
      <c r="F81" s="137">
        <f>SUM(F7:F79)</f>
        <v>145.92559058405061</v>
      </c>
      <c r="G81" s="138">
        <f>SUM(G7:G79)</f>
        <v>45665.139999999992</v>
      </c>
      <c r="H81" s="139"/>
      <c r="I81" s="140">
        <f>SUM(I7:I79)</f>
        <v>882454929</v>
      </c>
      <c r="J81" s="141">
        <f>SUM(J7:J79)</f>
        <v>6091532</v>
      </c>
      <c r="K81" s="141">
        <f>SUM(K7:K79)</f>
        <v>6091532</v>
      </c>
      <c r="L81" s="141">
        <f>SUM(L7:L79)</f>
        <v>54169495</v>
      </c>
      <c r="M81" s="142">
        <f>SUM(M7:M79)</f>
        <v>948807488</v>
      </c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4">
        <v>9999</v>
      </c>
      <c r="AC81" s="145">
        <f t="shared" ref="AC81:AR81" si="25">SUM(AC10:AC79)</f>
        <v>45665.139999999992</v>
      </c>
      <c r="AD81" s="145">
        <f t="shared" si="25"/>
        <v>76.190000000000197</v>
      </c>
      <c r="AE81" s="145">
        <f t="shared" si="25"/>
        <v>4073.5599999999995</v>
      </c>
      <c r="AF81" s="145">
        <f t="shared" si="25"/>
        <v>619.08569235310995</v>
      </c>
      <c r="AG81" s="146">
        <f t="shared" si="25"/>
        <v>873299015</v>
      </c>
      <c r="AH81" s="146">
        <f t="shared" si="25"/>
        <v>2874631.4017906613</v>
      </c>
      <c r="AI81" s="146">
        <f t="shared" si="25"/>
        <v>0</v>
      </c>
      <c r="AJ81" s="146">
        <f t="shared" si="25"/>
        <v>870424383.59820926</v>
      </c>
      <c r="AK81" s="146">
        <f t="shared" si="25"/>
        <v>6067574</v>
      </c>
      <c r="AL81" s="146">
        <f t="shared" si="25"/>
        <v>53424388</v>
      </c>
      <c r="AM81" s="146">
        <f t="shared" si="25"/>
        <v>929916345.59820926</v>
      </c>
      <c r="AN81" s="146">
        <f t="shared" si="25"/>
        <v>11828592.401790662</v>
      </c>
      <c r="AO81" s="146">
        <f t="shared" si="25"/>
        <v>23958</v>
      </c>
      <c r="AP81" s="146">
        <f t="shared" si="25"/>
        <v>735465</v>
      </c>
      <c r="AQ81" s="146">
        <f t="shared" si="25"/>
        <v>12588015.401790662</v>
      </c>
      <c r="AR81" s="147">
        <f t="shared" si="25"/>
        <v>942504361</v>
      </c>
      <c r="AS81" s="109"/>
      <c r="AT81" s="148">
        <v>9999</v>
      </c>
      <c r="AU81" s="149">
        <f t="shared" ref="AU81:AZ81" si="26">SUM(AU10:AU79)</f>
        <v>9321.6000000000022</v>
      </c>
      <c r="AV81" s="149">
        <f t="shared" si="26"/>
        <v>145.92559058405061</v>
      </c>
      <c r="AW81" s="150">
        <f t="shared" si="26"/>
        <v>2874631.4017906613</v>
      </c>
      <c r="AX81" s="150">
        <f t="shared" si="26"/>
        <v>0</v>
      </c>
      <c r="AY81" s="150">
        <f t="shared" si="26"/>
        <v>173341</v>
      </c>
      <c r="AZ81" s="151">
        <f t="shared" si="26"/>
        <v>3047972.4017906613</v>
      </c>
      <c r="BA81" s="109"/>
      <c r="BB81" s="152">
        <f>SUM(BB10:BB79)</f>
        <v>473.16010176905934</v>
      </c>
      <c r="BC81" s="153">
        <f>SUM(BC10:BC79)</f>
        <v>8953961</v>
      </c>
      <c r="BD81" s="153">
        <f>SUM(BD10:BD79)</f>
        <v>23958</v>
      </c>
      <c r="BE81" s="153">
        <f>SUM(BE10:BE79)</f>
        <v>562124</v>
      </c>
      <c r="BF81" s="154">
        <f>SUM(BF10:BF79)</f>
        <v>9540043</v>
      </c>
      <c r="BG81" s="155"/>
      <c r="CB81" s="156">
        <v>999</v>
      </c>
      <c r="CC81" s="157">
        <f t="shared" ref="CC81:CL81" si="27">SUM(CC10:CC79)</f>
        <v>8.9800000000000182</v>
      </c>
      <c r="CD81" s="158">
        <f t="shared" si="27"/>
        <v>201948.99999997579</v>
      </c>
      <c r="CE81" s="158">
        <f t="shared" si="27"/>
        <v>0</v>
      </c>
      <c r="CF81" s="158">
        <f t="shared" si="27"/>
        <v>9702</v>
      </c>
      <c r="CG81" s="158">
        <f t="shared" si="27"/>
        <v>211650.99999997579</v>
      </c>
      <c r="CH81" s="158">
        <f t="shared" si="27"/>
        <v>3.9999999997671694</v>
      </c>
      <c r="CI81" s="158">
        <f t="shared" si="27"/>
        <v>0</v>
      </c>
      <c r="CJ81" s="158">
        <f t="shared" si="27"/>
        <v>-60</v>
      </c>
      <c r="CK81" s="158">
        <f t="shared" si="27"/>
        <v>-56.000000000232831</v>
      </c>
      <c r="CL81" s="159">
        <f t="shared" si="27"/>
        <v>211594.99999997555</v>
      </c>
      <c r="CN81" s="156">
        <v>9999</v>
      </c>
      <c r="CO81" s="160">
        <f>SUM(CO10:CO79)</f>
        <v>0</v>
      </c>
      <c r="CP81" s="158">
        <f>SUM(CP10:CP79)</f>
        <v>0</v>
      </c>
      <c r="CQ81" s="158">
        <f>SUM(CQ10:CQ79)</f>
        <v>0</v>
      </c>
      <c r="CR81" s="158">
        <f>SUM(CR10:CR79)</f>
        <v>0</v>
      </c>
      <c r="CS81" s="161">
        <f>SUM(CS10:CS79)</f>
        <v>0</v>
      </c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</row>
    <row r="82" spans="1:115" x14ac:dyDescent="0.2">
      <c r="A82" s="162"/>
      <c r="B82" s="162"/>
      <c r="C82" s="162"/>
      <c r="D82" s="163"/>
      <c r="E82" s="163"/>
      <c r="F82" s="163"/>
      <c r="G82" s="163"/>
      <c r="H82" s="163"/>
      <c r="I82" s="164"/>
      <c r="J82" s="164"/>
      <c r="K82" s="164"/>
      <c r="L82" s="164"/>
      <c r="M82" s="164"/>
      <c r="AC82" s="165"/>
    </row>
    <row r="83" spans="1:115" x14ac:dyDescent="0.2">
      <c r="A83" s="162"/>
      <c r="B83" s="162"/>
      <c r="C83" s="162"/>
      <c r="D83" s="163"/>
      <c r="E83" s="163"/>
      <c r="F83" s="163"/>
      <c r="G83" s="163"/>
      <c r="H83" s="163"/>
      <c r="I83" s="163"/>
      <c r="J83" s="164"/>
      <c r="K83" s="164"/>
      <c r="L83" s="166" t="s">
        <v>134</v>
      </c>
      <c r="M83" s="166">
        <f>AM81+CG81</f>
        <v>930127996.59820926</v>
      </c>
      <c r="N83" s="167"/>
      <c r="BB83" s="128"/>
      <c r="BH83" s="168"/>
      <c r="CF83" s="168"/>
      <c r="CI83" s="168"/>
      <c r="CL83" s="168"/>
    </row>
    <row r="84" spans="1:115" x14ac:dyDescent="0.2">
      <c r="A84" s="162"/>
      <c r="B84" s="162"/>
      <c r="C84" s="162"/>
      <c r="D84" s="163"/>
      <c r="E84" s="163"/>
      <c r="F84" s="163"/>
      <c r="G84" s="163"/>
      <c r="H84" s="163"/>
      <c r="I84" s="163"/>
      <c r="J84" s="163"/>
      <c r="K84" s="163"/>
      <c r="L84" s="169" t="s">
        <v>135</v>
      </c>
      <c r="M84" s="166">
        <f>AQ81+CK81</f>
        <v>12587959.401790662</v>
      </c>
      <c r="CF84" s="168"/>
    </row>
    <row r="85" spans="1:115" x14ac:dyDescent="0.2">
      <c r="A85" s="162"/>
      <c r="B85" s="162"/>
      <c r="C85" s="162"/>
      <c r="D85" s="163"/>
      <c r="E85" s="163"/>
      <c r="F85" s="163"/>
      <c r="G85" s="163"/>
      <c r="H85" s="163"/>
      <c r="I85" s="163"/>
      <c r="J85" s="163"/>
      <c r="K85" s="163"/>
      <c r="L85" s="166"/>
      <c r="M85" s="166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  <c r="AU85" s="170"/>
      <c r="AV85" s="170"/>
      <c r="AW85" s="170"/>
      <c r="AX85" s="170"/>
      <c r="AY85" s="170"/>
      <c r="AZ85" s="170"/>
      <c r="BA85" s="170"/>
      <c r="BB85" s="170"/>
      <c r="BC85" s="170"/>
      <c r="BD85" s="170"/>
      <c r="BE85" s="170"/>
      <c r="BF85" s="170"/>
      <c r="BG85" s="170"/>
      <c r="BH85" s="170"/>
      <c r="BI85" s="170"/>
      <c r="BJ85" s="170"/>
      <c r="BK85" s="170"/>
      <c r="BL85" s="170"/>
      <c r="BM85" s="170"/>
      <c r="BN85" s="170"/>
      <c r="BO85" s="170"/>
      <c r="BP85" s="170"/>
      <c r="BQ85" s="170"/>
      <c r="BR85" s="170"/>
      <c r="BS85" s="170"/>
      <c r="BT85" s="170"/>
      <c r="BU85" s="170"/>
      <c r="BV85" s="170"/>
      <c r="BW85" s="170"/>
      <c r="BX85" s="170"/>
      <c r="BY85" s="170"/>
      <c r="BZ85" s="170"/>
      <c r="CA85" s="170"/>
      <c r="CB85" s="170"/>
      <c r="CC85" s="170"/>
      <c r="CD85" s="170"/>
      <c r="CE85" s="170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  <c r="CQ85" s="170"/>
      <c r="CR85" s="170"/>
      <c r="CS85" s="170"/>
      <c r="CT85" s="170"/>
      <c r="CU85" s="170"/>
    </row>
    <row r="86" spans="1:115" x14ac:dyDescent="0.2">
      <c r="A86" s="162"/>
      <c r="B86" s="162"/>
      <c r="C86" s="162"/>
      <c r="D86" s="163"/>
      <c r="E86" s="163"/>
      <c r="F86" s="163"/>
      <c r="G86" s="163"/>
      <c r="H86" s="163"/>
      <c r="I86" s="163"/>
      <c r="J86" s="163"/>
      <c r="K86" s="163"/>
      <c r="L86" s="169"/>
      <c r="M86" s="166"/>
    </row>
    <row r="87" spans="1:115" x14ac:dyDescent="0.2">
      <c r="A87" s="171">
        <v>1</v>
      </c>
      <c r="B87" s="171">
        <v>2</v>
      </c>
      <c r="C87" s="171">
        <v>3</v>
      </c>
      <c r="D87" s="171">
        <v>4</v>
      </c>
      <c r="E87" s="171">
        <v>5</v>
      </c>
      <c r="F87" s="171">
        <v>6</v>
      </c>
      <c r="G87" s="171">
        <v>7</v>
      </c>
      <c r="H87" s="171">
        <v>8</v>
      </c>
      <c r="I87" s="171">
        <v>9</v>
      </c>
      <c r="J87" s="171">
        <v>10</v>
      </c>
      <c r="K87" s="171"/>
      <c r="L87" s="171">
        <v>11</v>
      </c>
      <c r="M87" s="171">
        <v>12</v>
      </c>
      <c r="N87" s="171">
        <v>13</v>
      </c>
      <c r="O87" s="171">
        <v>14</v>
      </c>
      <c r="P87" s="171">
        <v>15</v>
      </c>
      <c r="Q87" s="171">
        <v>16</v>
      </c>
      <c r="R87" s="171">
        <v>17</v>
      </c>
      <c r="S87" s="171">
        <v>18</v>
      </c>
      <c r="T87" s="171">
        <v>19</v>
      </c>
      <c r="U87" s="171">
        <v>20</v>
      </c>
      <c r="V87" s="171">
        <v>21</v>
      </c>
      <c r="W87" s="171">
        <v>22</v>
      </c>
      <c r="X87" s="171">
        <v>23</v>
      </c>
      <c r="Y87" s="171">
        <v>24</v>
      </c>
      <c r="Z87" s="171">
        <v>25</v>
      </c>
      <c r="AA87" s="171">
        <v>26</v>
      </c>
      <c r="AB87" s="171">
        <v>27</v>
      </c>
      <c r="AC87" s="171">
        <v>28</v>
      </c>
      <c r="AD87" s="171">
        <v>29</v>
      </c>
      <c r="AE87" s="171">
        <v>30</v>
      </c>
      <c r="AF87" s="171">
        <v>31</v>
      </c>
      <c r="AG87" s="171">
        <v>32</v>
      </c>
      <c r="AH87" s="171">
        <v>33</v>
      </c>
      <c r="AI87" s="171">
        <v>34</v>
      </c>
      <c r="AJ87" s="171">
        <v>35</v>
      </c>
      <c r="AK87" s="171">
        <v>36</v>
      </c>
      <c r="AL87" s="171">
        <v>37</v>
      </c>
      <c r="AM87" s="171">
        <v>38</v>
      </c>
      <c r="AN87" s="171">
        <v>39</v>
      </c>
      <c r="AO87" s="171">
        <v>40</v>
      </c>
      <c r="AP87" s="171">
        <v>41</v>
      </c>
      <c r="AQ87" s="171">
        <v>42</v>
      </c>
      <c r="AR87" s="171">
        <v>43</v>
      </c>
      <c r="AS87" s="171">
        <v>44</v>
      </c>
      <c r="AT87" s="171">
        <v>45</v>
      </c>
      <c r="AU87" s="171">
        <v>46</v>
      </c>
      <c r="AV87" s="171">
        <v>47</v>
      </c>
      <c r="AW87" s="171">
        <v>48</v>
      </c>
      <c r="AX87" s="171">
        <v>49</v>
      </c>
      <c r="AY87" s="171">
        <v>50</v>
      </c>
      <c r="AZ87" s="171">
        <v>51</v>
      </c>
      <c r="BA87" s="171">
        <v>52</v>
      </c>
      <c r="BB87" s="171">
        <v>53</v>
      </c>
      <c r="BC87" s="171">
        <v>54</v>
      </c>
      <c r="BD87" s="171">
        <v>55</v>
      </c>
      <c r="BE87" s="171">
        <v>56</v>
      </c>
      <c r="BF87" s="171">
        <v>57</v>
      </c>
      <c r="BG87" s="171">
        <v>58</v>
      </c>
      <c r="BH87" s="171">
        <v>59</v>
      </c>
      <c r="BI87" s="171">
        <v>60</v>
      </c>
      <c r="BJ87" s="171">
        <v>61</v>
      </c>
      <c r="BK87" s="171">
        <v>62</v>
      </c>
      <c r="BL87" s="171">
        <v>63</v>
      </c>
      <c r="BM87" s="171">
        <v>64</v>
      </c>
      <c r="BN87" s="171">
        <v>65</v>
      </c>
      <c r="BO87" s="171">
        <v>66</v>
      </c>
      <c r="BP87" s="171">
        <v>67</v>
      </c>
      <c r="BQ87" s="171">
        <v>68</v>
      </c>
      <c r="BR87" s="171">
        <v>69</v>
      </c>
      <c r="BS87" s="171">
        <v>70</v>
      </c>
      <c r="BT87" s="171">
        <v>71</v>
      </c>
      <c r="BU87" s="171">
        <v>72</v>
      </c>
      <c r="BV87" s="171">
        <v>73</v>
      </c>
      <c r="BW87" s="171">
        <v>74</v>
      </c>
      <c r="BX87" s="171">
        <v>75</v>
      </c>
      <c r="BY87" s="171">
        <v>76</v>
      </c>
      <c r="BZ87" s="171">
        <v>77</v>
      </c>
      <c r="CA87" s="171">
        <v>78</v>
      </c>
      <c r="CB87" s="171">
        <v>79</v>
      </c>
      <c r="CC87" s="171">
        <v>80</v>
      </c>
      <c r="CD87" s="171">
        <v>81</v>
      </c>
      <c r="CE87" s="171">
        <v>82</v>
      </c>
      <c r="CF87" s="171">
        <v>83</v>
      </c>
      <c r="CG87" s="171">
        <v>84</v>
      </c>
      <c r="CH87" s="171">
        <v>85</v>
      </c>
      <c r="CI87" s="171">
        <v>86</v>
      </c>
      <c r="CJ87" s="171">
        <v>87</v>
      </c>
      <c r="CK87" s="171">
        <v>88</v>
      </c>
      <c r="CL87" s="171">
        <v>89</v>
      </c>
      <c r="CM87" s="171">
        <v>90</v>
      </c>
      <c r="CN87" s="171">
        <v>91</v>
      </c>
      <c r="CO87" s="171">
        <v>92</v>
      </c>
      <c r="CP87" s="171">
        <v>93</v>
      </c>
      <c r="CQ87" s="171">
        <v>94</v>
      </c>
      <c r="CR87" s="171">
        <v>95</v>
      </c>
      <c r="CS87" s="171">
        <v>96</v>
      </c>
      <c r="CT87" s="171">
        <v>97</v>
      </c>
      <c r="CU87" s="171"/>
      <c r="CV87" s="171"/>
      <c r="CW87" s="171"/>
      <c r="CX87" s="171"/>
      <c r="CY87" s="171"/>
      <c r="CZ87" s="171"/>
      <c r="DA87" s="171"/>
      <c r="DB87" s="171"/>
      <c r="DC87" s="171"/>
    </row>
    <row r="88" spans="1:115" x14ac:dyDescent="0.2">
      <c r="L88" s="169"/>
      <c r="M88" s="166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0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0"/>
      <c r="BI88" s="170"/>
      <c r="BJ88" s="170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70"/>
      <c r="BV88" s="170"/>
      <c r="BW88" s="170"/>
      <c r="BX88" s="170"/>
      <c r="BY88" s="170"/>
      <c r="BZ88" s="170"/>
      <c r="CA88" s="170"/>
      <c r="CB88" s="170"/>
      <c r="CC88" s="170"/>
      <c r="CD88" s="170"/>
      <c r="CE88" s="170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  <c r="CQ88" s="170"/>
      <c r="CR88" s="170"/>
      <c r="CS88" s="170"/>
      <c r="CT88" s="170"/>
      <c r="CU88" s="170"/>
      <c r="CV88" s="170"/>
      <c r="CW88" s="170"/>
      <c r="CX88" s="170"/>
      <c r="CY88" s="170"/>
      <c r="CZ88" s="170"/>
      <c r="DA88" s="170"/>
      <c r="DB88" s="170"/>
      <c r="DC88" s="170"/>
      <c r="DD88" s="170"/>
      <c r="DE88" s="170"/>
      <c r="DF88" s="170"/>
      <c r="DG88" s="170"/>
      <c r="DH88" s="170"/>
    </row>
    <row r="89" spans="1:115" x14ac:dyDescent="0.2">
      <c r="L89" s="163"/>
      <c r="M89" s="163"/>
    </row>
    <row r="90" spans="1:115" x14ac:dyDescent="0.2">
      <c r="A90" s="170"/>
      <c r="B90" s="170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AR90" s="128"/>
    </row>
    <row r="92" spans="1:115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</row>
    <row r="93" spans="1:115" x14ac:dyDescent="0.2">
      <c r="M93" s="173"/>
    </row>
    <row r="94" spans="1:115" x14ac:dyDescent="0.2">
      <c r="M94" s="173"/>
    </row>
    <row r="460" spans="84:84" x14ac:dyDescent="0.2">
      <c r="CF460" s="17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Charter FTE and Tuition for charter schools</dc:title>
  <dc:creator>DESE</dc:creator>
  <cp:lastModifiedBy>Zou, Dong (EOE)</cp:lastModifiedBy>
  <dcterms:created xsi:type="dcterms:W3CDTF">2024-06-17T18:38:56Z</dcterms:created>
  <dcterms:modified xsi:type="dcterms:W3CDTF">2024-08-12T17:12:37Z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12 2024 12:00AM</vt:lpwstr>
  </property>
</Properties>
</file>