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7\SCTASK0750590\"/>
    </mc:Choice>
  </mc:AlternateContent>
  <xr:revisionPtr revIDLastSave="0" documentId="13_ncr:1_{FDF6956D-882A-4447-AB10-AE901A2EEB50}" xr6:coauthVersionLast="47" xr6:coauthVersionMax="47" xr10:uidLastSave="{00000000-0000-0000-0000-000000000000}"/>
  <bookViews>
    <workbookView xWindow="28680" yWindow="-900" windowWidth="29040" windowHeight="15720" xr2:uid="{32FDD988-0272-4D25-89E7-B2C0150A9652}"/>
  </bookViews>
  <sheets>
    <sheet name="nsscaps" sheetId="1" r:id="rId1"/>
    <sheet name="distinfo" sheetId="4" state="hidden" r:id="rId2"/>
  </sheets>
  <externalReferences>
    <externalReference r:id="rId3"/>
  </externalReferences>
  <definedNames>
    <definedName name="_xlnm._FilterDatabase" localSheetId="1" hidden="1">distinfo!$A$9:$S$448</definedName>
    <definedName name="_xlnm._FilterDatabase" localSheetId="0" hidden="1">nsscaps!$A$9:$O$449</definedName>
    <definedName name="_Key1" localSheetId="1" hidden="1">#REF!</definedName>
    <definedName name="_Key1" hidden="1">[1]CALC!#REF!</definedName>
    <definedName name="_Key2" localSheetId="1" hidden="1">#REF!</definedName>
    <definedName name="_Key2" hidden="1">[1]CALC!#REF!</definedName>
    <definedName name="_Order1" hidden="1">255</definedName>
    <definedName name="_Order2" hidden="1">255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0" i="4" l="1"/>
  <c r="P450" i="4"/>
  <c r="O450" i="4"/>
  <c r="N450" i="4"/>
  <c r="M450" i="4"/>
  <c r="L450" i="4"/>
  <c r="K450" i="4"/>
  <c r="J450" i="4"/>
  <c r="I450" i="4"/>
  <c r="F450" i="4"/>
  <c r="E450" i="4"/>
  <c r="D450" i="4"/>
  <c r="J361" i="1"/>
  <c r="N448" i="1"/>
  <c r="N447" i="1"/>
  <c r="N446" i="1"/>
  <c r="N445" i="1"/>
  <c r="N444" i="1"/>
  <c r="N443" i="1"/>
  <c r="N442" i="1"/>
  <c r="N441" i="1"/>
  <c r="N440" i="1"/>
  <c r="N439" i="1"/>
  <c r="O439" i="1" s="1"/>
  <c r="N438" i="1"/>
  <c r="O438" i="1" s="1"/>
  <c r="N437" i="1"/>
  <c r="N436" i="1"/>
  <c r="N435" i="1"/>
  <c r="N434" i="1"/>
  <c r="N433" i="1"/>
  <c r="N432" i="1"/>
  <c r="N431" i="1"/>
  <c r="N430" i="1"/>
  <c r="O430" i="1" s="1"/>
  <c r="N429" i="1"/>
  <c r="N428" i="1"/>
  <c r="N427" i="1"/>
  <c r="N426" i="1"/>
  <c r="O426" i="1" s="1"/>
  <c r="N425" i="1"/>
  <c r="N424" i="1"/>
  <c r="N423" i="1"/>
  <c r="N422" i="1"/>
  <c r="N421" i="1"/>
  <c r="N420" i="1"/>
  <c r="N419" i="1"/>
  <c r="N418" i="1"/>
  <c r="O418" i="1" s="1"/>
  <c r="N417" i="1"/>
  <c r="N416" i="1"/>
  <c r="N415" i="1"/>
  <c r="N414" i="1"/>
  <c r="N413" i="1"/>
  <c r="N412" i="1"/>
  <c r="N411" i="1"/>
  <c r="N410" i="1"/>
  <c r="N409" i="1"/>
  <c r="N408" i="1"/>
  <c r="N406" i="1"/>
  <c r="N405" i="1"/>
  <c r="N404" i="1"/>
  <c r="N403" i="1"/>
  <c r="N402" i="1"/>
  <c r="O402" i="1" s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O378" i="1" s="1"/>
  <c r="N377" i="1"/>
  <c r="N376" i="1"/>
  <c r="N375" i="1"/>
  <c r="N374" i="1"/>
  <c r="N373" i="1"/>
  <c r="N372" i="1"/>
  <c r="N371" i="1"/>
  <c r="N370" i="1"/>
  <c r="N369" i="1"/>
  <c r="N368" i="1"/>
  <c r="N366" i="1"/>
  <c r="O366" i="1" s="1"/>
  <c r="N365" i="1"/>
  <c r="N363" i="1"/>
  <c r="N362" i="1"/>
  <c r="N361" i="1"/>
  <c r="N360" i="1"/>
  <c r="N359" i="1"/>
  <c r="N358" i="1"/>
  <c r="N357" i="1"/>
  <c r="N356" i="1"/>
  <c r="N355" i="1"/>
  <c r="N354" i="1"/>
  <c r="O354" i="1" s="1"/>
  <c r="N353" i="1"/>
  <c r="N351" i="1"/>
  <c r="N350" i="1"/>
  <c r="N349" i="1"/>
  <c r="N348" i="1"/>
  <c r="N347" i="1"/>
  <c r="O347" i="1" s="1"/>
  <c r="N346" i="1"/>
  <c r="N345" i="1"/>
  <c r="N344" i="1"/>
  <c r="N343" i="1"/>
  <c r="N342" i="1"/>
  <c r="N341" i="1"/>
  <c r="N340" i="1"/>
  <c r="N339" i="1"/>
  <c r="N338" i="1"/>
  <c r="N337" i="1"/>
  <c r="N336" i="1"/>
  <c r="N335" i="1"/>
  <c r="O335" i="1" s="1"/>
  <c r="N334" i="1"/>
  <c r="N333" i="1"/>
  <c r="N332" i="1"/>
  <c r="N331" i="1"/>
  <c r="N330" i="1"/>
  <c r="N329" i="1"/>
  <c r="N328" i="1"/>
  <c r="N327" i="1"/>
  <c r="N326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1" i="1"/>
  <c r="N300" i="1"/>
  <c r="N299" i="1"/>
  <c r="N298" i="1"/>
  <c r="N297" i="1"/>
  <c r="N296" i="1"/>
  <c r="N295" i="1"/>
  <c r="N294" i="1"/>
  <c r="N293" i="1"/>
  <c r="N292" i="1"/>
  <c r="N291" i="1"/>
  <c r="N289" i="1"/>
  <c r="N288" i="1"/>
  <c r="N287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6" i="1"/>
  <c r="N265" i="1"/>
  <c r="N264" i="1"/>
  <c r="N263" i="1"/>
  <c r="N261" i="1"/>
  <c r="N260" i="1"/>
  <c r="N259" i="1"/>
  <c r="N258" i="1"/>
  <c r="N256" i="1"/>
  <c r="N255" i="1"/>
  <c r="N254" i="1"/>
  <c r="N253" i="1"/>
  <c r="N252" i="1"/>
  <c r="N251" i="1"/>
  <c r="O251" i="1" s="1"/>
  <c r="N250" i="1"/>
  <c r="N249" i="1"/>
  <c r="N248" i="1"/>
  <c r="N247" i="1"/>
  <c r="N246" i="1"/>
  <c r="N244" i="1"/>
  <c r="N243" i="1"/>
  <c r="N242" i="1"/>
  <c r="N241" i="1"/>
  <c r="N240" i="1"/>
  <c r="N239" i="1"/>
  <c r="O239" i="1" s="1"/>
  <c r="N238" i="1"/>
  <c r="N237" i="1"/>
  <c r="N234" i="1"/>
  <c r="N233" i="1"/>
  <c r="N231" i="1"/>
  <c r="N230" i="1"/>
  <c r="N229" i="1"/>
  <c r="N228" i="1"/>
  <c r="N227" i="1"/>
  <c r="O227" i="1" s="1"/>
  <c r="N226" i="1"/>
  <c r="N225" i="1"/>
  <c r="N223" i="1"/>
  <c r="N222" i="1"/>
  <c r="N221" i="1"/>
  <c r="N220" i="1"/>
  <c r="N219" i="1"/>
  <c r="N217" i="1"/>
  <c r="N216" i="1"/>
  <c r="N215" i="1"/>
  <c r="N214" i="1"/>
  <c r="N213" i="1"/>
  <c r="N212" i="1"/>
  <c r="N211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8" i="1"/>
  <c r="N177" i="1"/>
  <c r="N176" i="1"/>
  <c r="N175" i="1"/>
  <c r="N174" i="1"/>
  <c r="N173" i="1"/>
  <c r="N171" i="1"/>
  <c r="N170" i="1"/>
  <c r="N169" i="1"/>
  <c r="N168" i="1"/>
  <c r="N167" i="1"/>
  <c r="O167" i="1" s="1"/>
  <c r="N166" i="1"/>
  <c r="N165" i="1"/>
  <c r="N164" i="1"/>
  <c r="N163" i="1"/>
  <c r="N162" i="1"/>
  <c r="N161" i="1"/>
  <c r="N160" i="1"/>
  <c r="N159" i="1"/>
  <c r="N157" i="1"/>
  <c r="N156" i="1"/>
  <c r="N155" i="1"/>
  <c r="O155" i="1" s="1"/>
  <c r="N154" i="1"/>
  <c r="O154" i="1" s="1"/>
  <c r="N153" i="1"/>
  <c r="N152" i="1"/>
  <c r="N151" i="1"/>
  <c r="N150" i="1"/>
  <c r="N149" i="1"/>
  <c r="N148" i="1"/>
  <c r="N147" i="1"/>
  <c r="N145" i="1"/>
  <c r="N144" i="1"/>
  <c r="N143" i="1"/>
  <c r="N142" i="1"/>
  <c r="N141" i="1"/>
  <c r="O141" i="1" s="1"/>
  <c r="N140" i="1"/>
  <c r="N139" i="1"/>
  <c r="N138" i="1"/>
  <c r="N137" i="1"/>
  <c r="N136" i="1"/>
  <c r="N135" i="1"/>
  <c r="N134" i="1"/>
  <c r="N133" i="1"/>
  <c r="N132" i="1"/>
  <c r="N131" i="1"/>
  <c r="N130" i="1"/>
  <c r="N129" i="1"/>
  <c r="O129" i="1" s="1"/>
  <c r="N128" i="1"/>
  <c r="N127" i="1"/>
  <c r="N126" i="1"/>
  <c r="N125" i="1"/>
  <c r="N124" i="1"/>
  <c r="N122" i="1"/>
  <c r="N121" i="1"/>
  <c r="N120" i="1"/>
  <c r="N119" i="1"/>
  <c r="O119" i="1" s="1"/>
  <c r="N118" i="1"/>
  <c r="N117" i="1"/>
  <c r="N116" i="1"/>
  <c r="O116" i="1" s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1" i="1"/>
  <c r="N100" i="1"/>
  <c r="N99" i="1"/>
  <c r="N98" i="1"/>
  <c r="N97" i="1"/>
  <c r="N96" i="1"/>
  <c r="N95" i="1"/>
  <c r="O95" i="1" s="1"/>
  <c r="N94" i="1"/>
  <c r="N93" i="1"/>
  <c r="N92" i="1"/>
  <c r="O92" i="1" s="1"/>
  <c r="N91" i="1"/>
  <c r="N90" i="1"/>
  <c r="N89" i="1"/>
  <c r="N88" i="1"/>
  <c r="N87" i="1"/>
  <c r="N86" i="1"/>
  <c r="N85" i="1"/>
  <c r="N84" i="1"/>
  <c r="N83" i="1"/>
  <c r="O83" i="1" s="1"/>
  <c r="N82" i="1"/>
  <c r="N81" i="1"/>
  <c r="N80" i="1"/>
  <c r="O80" i="1" s="1"/>
  <c r="N79" i="1"/>
  <c r="N78" i="1"/>
  <c r="N77" i="1"/>
  <c r="N76" i="1"/>
  <c r="N75" i="1"/>
  <c r="N74" i="1"/>
  <c r="N73" i="1"/>
  <c r="N72" i="1"/>
  <c r="N71" i="1"/>
  <c r="O71" i="1" s="1"/>
  <c r="N69" i="1"/>
  <c r="N68" i="1"/>
  <c r="N67" i="1"/>
  <c r="N65" i="1"/>
  <c r="N64" i="1"/>
  <c r="N63" i="1"/>
  <c r="N62" i="1"/>
  <c r="N61" i="1"/>
  <c r="N60" i="1"/>
  <c r="N59" i="1"/>
  <c r="O59" i="1" s="1"/>
  <c r="N58" i="1"/>
  <c r="N57" i="1"/>
  <c r="N56" i="1"/>
  <c r="N55" i="1"/>
  <c r="N54" i="1"/>
  <c r="N53" i="1"/>
  <c r="N52" i="1"/>
  <c r="N51" i="1"/>
  <c r="N50" i="1"/>
  <c r="N49" i="1"/>
  <c r="N48" i="1"/>
  <c r="N47" i="1"/>
  <c r="O47" i="1" s="1"/>
  <c r="N46" i="1"/>
  <c r="N45" i="1"/>
  <c r="N43" i="1"/>
  <c r="N42" i="1"/>
  <c r="N41" i="1"/>
  <c r="N40" i="1"/>
  <c r="N39" i="1"/>
  <c r="N38" i="1"/>
  <c r="N37" i="1"/>
  <c r="N36" i="1"/>
  <c r="N35" i="1"/>
  <c r="O35" i="1" s="1"/>
  <c r="N34" i="1"/>
  <c r="N33" i="1"/>
  <c r="N32" i="1"/>
  <c r="N31" i="1"/>
  <c r="N30" i="1"/>
  <c r="N29" i="1"/>
  <c r="N28" i="1"/>
  <c r="N27" i="1"/>
  <c r="N26" i="1"/>
  <c r="N25" i="1"/>
  <c r="N24" i="1"/>
  <c r="N23" i="1"/>
  <c r="O23" i="1" s="1"/>
  <c r="N22" i="1"/>
  <c r="N21" i="1"/>
  <c r="N20" i="1"/>
  <c r="N19" i="1"/>
  <c r="N18" i="1"/>
  <c r="N17" i="1"/>
  <c r="N16" i="1"/>
  <c r="N15" i="1"/>
  <c r="N14" i="1"/>
  <c r="N13" i="1"/>
  <c r="N12" i="1"/>
  <c r="N11" i="1"/>
  <c r="O11" i="1" s="1"/>
  <c r="N10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3" i="1"/>
  <c r="L172" i="1"/>
  <c r="L171" i="1"/>
  <c r="L170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448" i="1"/>
  <c r="K448" i="1" s="1"/>
  <c r="J447" i="1"/>
  <c r="J446" i="1"/>
  <c r="J445" i="1"/>
  <c r="J444" i="1"/>
  <c r="K444" i="1" s="1"/>
  <c r="J443" i="1"/>
  <c r="K443" i="1" s="1"/>
  <c r="J442" i="1"/>
  <c r="K442" i="1" s="1"/>
  <c r="J441" i="1"/>
  <c r="J440" i="1"/>
  <c r="J439" i="1"/>
  <c r="J438" i="1"/>
  <c r="J437" i="1"/>
  <c r="J436" i="1"/>
  <c r="K436" i="1" s="1"/>
  <c r="J435" i="1"/>
  <c r="J434" i="1"/>
  <c r="J433" i="1"/>
  <c r="J432" i="1"/>
  <c r="K432" i="1" s="1"/>
  <c r="J431" i="1"/>
  <c r="K431" i="1" s="1"/>
  <c r="J430" i="1"/>
  <c r="K430" i="1" s="1"/>
  <c r="J429" i="1"/>
  <c r="J428" i="1"/>
  <c r="J427" i="1"/>
  <c r="J426" i="1"/>
  <c r="J425" i="1"/>
  <c r="J424" i="1"/>
  <c r="K424" i="1" s="1"/>
  <c r="J423" i="1"/>
  <c r="J422" i="1"/>
  <c r="J421" i="1"/>
  <c r="J420" i="1"/>
  <c r="J419" i="1"/>
  <c r="J418" i="1"/>
  <c r="J414" i="1"/>
  <c r="J408" i="1"/>
  <c r="J407" i="1"/>
  <c r="J398" i="1"/>
  <c r="J395" i="1"/>
  <c r="J390" i="1"/>
  <c r="J384" i="1"/>
  <c r="J383" i="1"/>
  <c r="J378" i="1"/>
  <c r="J372" i="1"/>
  <c r="J371" i="1"/>
  <c r="J367" i="1"/>
  <c r="J366" i="1"/>
  <c r="J364" i="1"/>
  <c r="J360" i="1"/>
  <c r="J359" i="1"/>
  <c r="J357" i="1"/>
  <c r="J354" i="1"/>
  <c r="J352" i="1"/>
  <c r="J350" i="1"/>
  <c r="J348" i="1"/>
  <c r="J347" i="1"/>
  <c r="J343" i="1"/>
  <c r="J342" i="1"/>
  <c r="J338" i="1"/>
  <c r="J337" i="1"/>
  <c r="J333" i="1"/>
  <c r="J329" i="1"/>
  <c r="J328" i="1"/>
  <c r="J325" i="1"/>
  <c r="K325" i="1" s="1"/>
  <c r="J322" i="1"/>
  <c r="J320" i="1"/>
  <c r="J312" i="1"/>
  <c r="J311" i="1"/>
  <c r="J308" i="1"/>
  <c r="J306" i="1"/>
  <c r="J303" i="1"/>
  <c r="J302" i="1"/>
  <c r="K302" i="1" s="1"/>
  <c r="J301" i="1"/>
  <c r="J295" i="1"/>
  <c r="J292" i="1"/>
  <c r="J291" i="1"/>
  <c r="J290" i="1"/>
  <c r="J289" i="1"/>
  <c r="J288" i="1"/>
  <c r="K288" i="1" s="1"/>
  <c r="J286" i="1"/>
  <c r="J279" i="1"/>
  <c r="J277" i="1"/>
  <c r="J276" i="1"/>
  <c r="K276" i="1" s="1"/>
  <c r="J269" i="1"/>
  <c r="K269" i="1" s="1"/>
  <c r="J268" i="1"/>
  <c r="J267" i="1"/>
  <c r="J266" i="1"/>
  <c r="J265" i="1"/>
  <c r="J264" i="1"/>
  <c r="K264" i="1" s="1"/>
  <c r="J263" i="1"/>
  <c r="J262" i="1"/>
  <c r="J257" i="1"/>
  <c r="J256" i="1"/>
  <c r="J255" i="1"/>
  <c r="J254" i="1"/>
  <c r="K254" i="1" s="1"/>
  <c r="J253" i="1"/>
  <c r="J250" i="1"/>
  <c r="J246" i="1"/>
  <c r="J245" i="1"/>
  <c r="J244" i="1"/>
  <c r="J242" i="1"/>
  <c r="J241" i="1"/>
  <c r="J240" i="1"/>
  <c r="J237" i="1"/>
  <c r="J236" i="1"/>
  <c r="J235" i="1"/>
  <c r="J234" i="1"/>
  <c r="J232" i="1"/>
  <c r="J231" i="1"/>
  <c r="J228" i="1"/>
  <c r="J225" i="1"/>
  <c r="J224" i="1"/>
  <c r="J221" i="1"/>
  <c r="J218" i="1"/>
  <c r="J215" i="1"/>
  <c r="J214" i="1"/>
  <c r="J212" i="1"/>
  <c r="J211" i="1"/>
  <c r="J210" i="1"/>
  <c r="J209" i="1"/>
  <c r="J207" i="1"/>
  <c r="J206" i="1"/>
  <c r="J205" i="1"/>
  <c r="J204" i="1"/>
  <c r="J203" i="1"/>
  <c r="J202" i="1"/>
  <c r="J201" i="1"/>
  <c r="J199" i="1"/>
  <c r="J197" i="1"/>
  <c r="J194" i="1"/>
  <c r="J193" i="1"/>
  <c r="J192" i="1"/>
  <c r="K192" i="1" s="1"/>
  <c r="J189" i="1"/>
  <c r="J188" i="1"/>
  <c r="J180" i="1"/>
  <c r="J179" i="1"/>
  <c r="J175" i="1"/>
  <c r="J174" i="1"/>
  <c r="J172" i="1"/>
  <c r="J169" i="1"/>
  <c r="K169" i="1" s="1"/>
  <c r="J165" i="1"/>
  <c r="J158" i="1"/>
  <c r="J157" i="1"/>
  <c r="J156" i="1"/>
  <c r="K156" i="1" s="1"/>
  <c r="J155" i="1"/>
  <c r="J152" i="1"/>
  <c r="J149" i="1"/>
  <c r="K149" i="1" s="1"/>
  <c r="J146" i="1"/>
  <c r="J144" i="1"/>
  <c r="J143" i="1"/>
  <c r="J141" i="1"/>
  <c r="J139" i="1"/>
  <c r="J138" i="1"/>
  <c r="J136" i="1"/>
  <c r="J135" i="1"/>
  <c r="K135" i="1" s="1"/>
  <c r="J134" i="1"/>
  <c r="J133" i="1"/>
  <c r="K133" i="1" s="1"/>
  <c r="J132" i="1"/>
  <c r="J129" i="1"/>
  <c r="J128" i="1"/>
  <c r="J125" i="1"/>
  <c r="J124" i="1"/>
  <c r="J123" i="1"/>
  <c r="J122" i="1"/>
  <c r="J121" i="1"/>
  <c r="J120" i="1"/>
  <c r="J118" i="1"/>
  <c r="J117" i="1"/>
  <c r="J115" i="1"/>
  <c r="J113" i="1"/>
  <c r="J111" i="1"/>
  <c r="J108" i="1"/>
  <c r="J104" i="1"/>
  <c r="J102" i="1"/>
  <c r="J101" i="1"/>
  <c r="K101" i="1" s="1"/>
  <c r="J100" i="1"/>
  <c r="J99" i="1"/>
  <c r="K99" i="1" s="1"/>
  <c r="J98" i="1"/>
  <c r="J93" i="1"/>
  <c r="J90" i="1"/>
  <c r="J89" i="1"/>
  <c r="J85" i="1"/>
  <c r="J84" i="1"/>
  <c r="K84" i="1" s="1"/>
  <c r="J79" i="1"/>
  <c r="J78" i="1"/>
  <c r="J75" i="1"/>
  <c r="J72" i="1"/>
  <c r="J71" i="1"/>
  <c r="J70" i="1"/>
  <c r="J69" i="1"/>
  <c r="J68" i="1"/>
  <c r="J67" i="1"/>
  <c r="J66" i="1"/>
  <c r="J65" i="1"/>
  <c r="J64" i="1"/>
  <c r="J63" i="1"/>
  <c r="J62" i="1"/>
  <c r="J60" i="1"/>
  <c r="J56" i="1"/>
  <c r="J51" i="1"/>
  <c r="K51" i="1" s="1"/>
  <c r="J50" i="1"/>
  <c r="J49" i="1"/>
  <c r="J48" i="1"/>
  <c r="K48" i="1" s="1"/>
  <c r="J46" i="1"/>
  <c r="J44" i="1"/>
  <c r="J43" i="1"/>
  <c r="J42" i="1"/>
  <c r="J41" i="1"/>
  <c r="J38" i="1"/>
  <c r="J37" i="1"/>
  <c r="J36" i="1"/>
  <c r="J31" i="1"/>
  <c r="J30" i="1"/>
  <c r="J28" i="1"/>
  <c r="J24" i="1"/>
  <c r="K24" i="1" s="1"/>
  <c r="J22" i="1"/>
  <c r="J21" i="1"/>
  <c r="J20" i="1"/>
  <c r="J18" i="1"/>
  <c r="J15" i="1"/>
  <c r="J13" i="1"/>
  <c r="J12" i="1"/>
  <c r="J11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J417" i="1" s="1"/>
  <c r="K417" i="1" s="1"/>
  <c r="H416" i="1"/>
  <c r="J416" i="1" s="1"/>
  <c r="H415" i="1"/>
  <c r="J415" i="1" s="1"/>
  <c r="H414" i="1"/>
  <c r="H413" i="1"/>
  <c r="J413" i="1" s="1"/>
  <c r="H412" i="1"/>
  <c r="H411" i="1"/>
  <c r="J411" i="1" s="1"/>
  <c r="H410" i="1"/>
  <c r="J410" i="1" s="1"/>
  <c r="H409" i="1"/>
  <c r="J409" i="1" s="1"/>
  <c r="H408" i="1"/>
  <c r="H407" i="1"/>
  <c r="N407" i="1" s="1"/>
  <c r="H406" i="1"/>
  <c r="J406" i="1" s="1"/>
  <c r="H405" i="1"/>
  <c r="J405" i="1" s="1"/>
  <c r="H404" i="1"/>
  <c r="J404" i="1" s="1"/>
  <c r="H403" i="1"/>
  <c r="J403" i="1" s="1"/>
  <c r="H402" i="1"/>
  <c r="J402" i="1" s="1"/>
  <c r="H401" i="1"/>
  <c r="J401" i="1" s="1"/>
  <c r="H400" i="1"/>
  <c r="J400" i="1" s="1"/>
  <c r="H399" i="1"/>
  <c r="J399" i="1" s="1"/>
  <c r="H398" i="1"/>
  <c r="H397" i="1"/>
  <c r="J397" i="1" s="1"/>
  <c r="H396" i="1"/>
  <c r="J396" i="1" s="1"/>
  <c r="H395" i="1"/>
  <c r="H394" i="1"/>
  <c r="J394" i="1" s="1"/>
  <c r="H393" i="1"/>
  <c r="J393" i="1" s="1"/>
  <c r="H392" i="1"/>
  <c r="J392" i="1" s="1"/>
  <c r="H391" i="1"/>
  <c r="J391" i="1" s="1"/>
  <c r="H390" i="1"/>
  <c r="H389" i="1"/>
  <c r="J389" i="1" s="1"/>
  <c r="H388" i="1"/>
  <c r="J388" i="1" s="1"/>
  <c r="H387" i="1"/>
  <c r="J387" i="1" s="1"/>
  <c r="H386" i="1"/>
  <c r="J386" i="1" s="1"/>
  <c r="H385" i="1"/>
  <c r="J385" i="1" s="1"/>
  <c r="H384" i="1"/>
  <c r="H383" i="1"/>
  <c r="H382" i="1"/>
  <c r="J382" i="1" s="1"/>
  <c r="H381" i="1"/>
  <c r="J381" i="1" s="1"/>
  <c r="H380" i="1"/>
  <c r="J380" i="1" s="1"/>
  <c r="H379" i="1"/>
  <c r="J379" i="1" s="1"/>
  <c r="H378" i="1"/>
  <c r="H377" i="1"/>
  <c r="J377" i="1" s="1"/>
  <c r="H376" i="1"/>
  <c r="J376" i="1" s="1"/>
  <c r="H375" i="1"/>
  <c r="J375" i="1" s="1"/>
  <c r="H374" i="1"/>
  <c r="J374" i="1" s="1"/>
  <c r="H373" i="1"/>
  <c r="J373" i="1" s="1"/>
  <c r="H372" i="1"/>
  <c r="H371" i="1"/>
  <c r="H370" i="1"/>
  <c r="J370" i="1" s="1"/>
  <c r="H369" i="1"/>
  <c r="J369" i="1" s="1"/>
  <c r="H368" i="1"/>
  <c r="J368" i="1" s="1"/>
  <c r="H367" i="1"/>
  <c r="N367" i="1" s="1"/>
  <c r="H366" i="1"/>
  <c r="H365" i="1"/>
  <c r="J365" i="1" s="1"/>
  <c r="H364" i="1"/>
  <c r="N364" i="1" s="1"/>
  <c r="H363" i="1"/>
  <c r="J363" i="1" s="1"/>
  <c r="H362" i="1"/>
  <c r="J362" i="1" s="1"/>
  <c r="H361" i="1"/>
  <c r="K361" i="1" s="1"/>
  <c r="H360" i="1"/>
  <c r="H359" i="1"/>
  <c r="H358" i="1"/>
  <c r="J358" i="1" s="1"/>
  <c r="H357" i="1"/>
  <c r="H356" i="1"/>
  <c r="J356" i="1" s="1"/>
  <c r="H355" i="1"/>
  <c r="J355" i="1" s="1"/>
  <c r="H354" i="1"/>
  <c r="H353" i="1"/>
  <c r="J353" i="1" s="1"/>
  <c r="H352" i="1"/>
  <c r="N352" i="1" s="1"/>
  <c r="H351" i="1"/>
  <c r="J351" i="1" s="1"/>
  <c r="H350" i="1"/>
  <c r="H349" i="1"/>
  <c r="J349" i="1" s="1"/>
  <c r="H348" i="1"/>
  <c r="H347" i="1"/>
  <c r="H346" i="1"/>
  <c r="J346" i="1" s="1"/>
  <c r="H345" i="1"/>
  <c r="J345" i="1" s="1"/>
  <c r="H344" i="1"/>
  <c r="J344" i="1" s="1"/>
  <c r="H343" i="1"/>
  <c r="H342" i="1"/>
  <c r="H341" i="1"/>
  <c r="J341" i="1" s="1"/>
  <c r="H340" i="1"/>
  <c r="J340" i="1" s="1"/>
  <c r="H339" i="1"/>
  <c r="J339" i="1" s="1"/>
  <c r="H338" i="1"/>
  <c r="H337" i="1"/>
  <c r="H336" i="1"/>
  <c r="J336" i="1" s="1"/>
  <c r="H335" i="1"/>
  <c r="J335" i="1" s="1"/>
  <c r="H334" i="1"/>
  <c r="J334" i="1" s="1"/>
  <c r="H333" i="1"/>
  <c r="H332" i="1"/>
  <c r="J332" i="1" s="1"/>
  <c r="H331" i="1"/>
  <c r="J331" i="1" s="1"/>
  <c r="H330" i="1"/>
  <c r="J330" i="1" s="1"/>
  <c r="H329" i="1"/>
  <c r="H328" i="1"/>
  <c r="H327" i="1"/>
  <c r="J327" i="1" s="1"/>
  <c r="H326" i="1"/>
  <c r="J326" i="1" s="1"/>
  <c r="H325" i="1"/>
  <c r="N325" i="1" s="1"/>
  <c r="H324" i="1"/>
  <c r="J324" i="1" s="1"/>
  <c r="H323" i="1"/>
  <c r="J323" i="1" s="1"/>
  <c r="H322" i="1"/>
  <c r="H321" i="1"/>
  <c r="J321" i="1" s="1"/>
  <c r="H320" i="1"/>
  <c r="H319" i="1"/>
  <c r="J319" i="1" s="1"/>
  <c r="H318" i="1"/>
  <c r="J318" i="1" s="1"/>
  <c r="H317" i="1"/>
  <c r="J317" i="1" s="1"/>
  <c r="H316" i="1"/>
  <c r="J316" i="1" s="1"/>
  <c r="H315" i="1"/>
  <c r="J315" i="1" s="1"/>
  <c r="H314" i="1"/>
  <c r="J314" i="1" s="1"/>
  <c r="H313" i="1"/>
  <c r="J313" i="1" s="1"/>
  <c r="H312" i="1"/>
  <c r="H311" i="1"/>
  <c r="H310" i="1"/>
  <c r="J310" i="1" s="1"/>
  <c r="H309" i="1"/>
  <c r="J309" i="1" s="1"/>
  <c r="H308" i="1"/>
  <c r="H307" i="1"/>
  <c r="J307" i="1" s="1"/>
  <c r="H306" i="1"/>
  <c r="H305" i="1"/>
  <c r="J305" i="1" s="1"/>
  <c r="H304" i="1"/>
  <c r="J304" i="1" s="1"/>
  <c r="H303" i="1"/>
  <c r="H302" i="1"/>
  <c r="N302" i="1" s="1"/>
  <c r="H301" i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H294" i="1"/>
  <c r="J294" i="1" s="1"/>
  <c r="H293" i="1"/>
  <c r="J293" i="1" s="1"/>
  <c r="H292" i="1"/>
  <c r="H291" i="1"/>
  <c r="H290" i="1"/>
  <c r="N290" i="1" s="1"/>
  <c r="H289" i="1"/>
  <c r="H288" i="1"/>
  <c r="H287" i="1"/>
  <c r="J287" i="1" s="1"/>
  <c r="H286" i="1"/>
  <c r="N286" i="1" s="1"/>
  <c r="H285" i="1"/>
  <c r="J285" i="1" s="1"/>
  <c r="H284" i="1"/>
  <c r="J284" i="1" s="1"/>
  <c r="H283" i="1"/>
  <c r="J283" i="1" s="1"/>
  <c r="H282" i="1"/>
  <c r="J282" i="1" s="1"/>
  <c r="H281" i="1"/>
  <c r="J281" i="1" s="1"/>
  <c r="H280" i="1"/>
  <c r="J280" i="1" s="1"/>
  <c r="H279" i="1"/>
  <c r="H278" i="1"/>
  <c r="J278" i="1" s="1"/>
  <c r="H277" i="1"/>
  <c r="H276" i="1"/>
  <c r="H275" i="1"/>
  <c r="J275" i="1" s="1"/>
  <c r="H274" i="1"/>
  <c r="J274" i="1" s="1"/>
  <c r="H273" i="1"/>
  <c r="J273" i="1" s="1"/>
  <c r="H272" i="1"/>
  <c r="J272" i="1" s="1"/>
  <c r="H271" i="1"/>
  <c r="J271" i="1" s="1"/>
  <c r="K271" i="1" s="1"/>
  <c r="H270" i="1"/>
  <c r="J270" i="1" s="1"/>
  <c r="H269" i="1"/>
  <c r="H268" i="1"/>
  <c r="H267" i="1"/>
  <c r="N267" i="1" s="1"/>
  <c r="H266" i="1"/>
  <c r="H265" i="1"/>
  <c r="H264" i="1"/>
  <c r="H263" i="1"/>
  <c r="H262" i="1"/>
  <c r="N262" i="1" s="1"/>
  <c r="H261" i="1"/>
  <c r="J261" i="1" s="1"/>
  <c r="H260" i="1"/>
  <c r="J260" i="1" s="1"/>
  <c r="H259" i="1"/>
  <c r="J259" i="1" s="1"/>
  <c r="H258" i="1"/>
  <c r="J258" i="1" s="1"/>
  <c r="H257" i="1"/>
  <c r="N257" i="1" s="1"/>
  <c r="H256" i="1"/>
  <c r="H255" i="1"/>
  <c r="H254" i="1"/>
  <c r="H253" i="1"/>
  <c r="H252" i="1"/>
  <c r="J252" i="1" s="1"/>
  <c r="H251" i="1"/>
  <c r="J251" i="1" s="1"/>
  <c r="H250" i="1"/>
  <c r="H249" i="1"/>
  <c r="J249" i="1" s="1"/>
  <c r="H248" i="1"/>
  <c r="J248" i="1" s="1"/>
  <c r="H247" i="1"/>
  <c r="J247" i="1" s="1"/>
  <c r="H246" i="1"/>
  <c r="H245" i="1"/>
  <c r="N245" i="1" s="1"/>
  <c r="H244" i="1"/>
  <c r="H243" i="1"/>
  <c r="J243" i="1" s="1"/>
  <c r="H242" i="1"/>
  <c r="H241" i="1"/>
  <c r="H240" i="1"/>
  <c r="H239" i="1"/>
  <c r="J239" i="1" s="1"/>
  <c r="H238" i="1"/>
  <c r="J238" i="1" s="1"/>
  <c r="H237" i="1"/>
  <c r="H236" i="1"/>
  <c r="H235" i="1"/>
  <c r="N235" i="1" s="1"/>
  <c r="H234" i="1"/>
  <c r="H233" i="1"/>
  <c r="J233" i="1" s="1"/>
  <c r="H232" i="1"/>
  <c r="N232" i="1" s="1"/>
  <c r="H231" i="1"/>
  <c r="H230" i="1"/>
  <c r="J230" i="1" s="1"/>
  <c r="H229" i="1"/>
  <c r="J229" i="1" s="1"/>
  <c r="H228" i="1"/>
  <c r="H227" i="1"/>
  <c r="J227" i="1" s="1"/>
  <c r="H226" i="1"/>
  <c r="J226" i="1" s="1"/>
  <c r="H225" i="1"/>
  <c r="H224" i="1"/>
  <c r="N224" i="1" s="1"/>
  <c r="H223" i="1"/>
  <c r="J223" i="1" s="1"/>
  <c r="H222" i="1"/>
  <c r="J222" i="1" s="1"/>
  <c r="H221" i="1"/>
  <c r="H220" i="1"/>
  <c r="J220" i="1" s="1"/>
  <c r="H219" i="1"/>
  <c r="J219" i="1" s="1"/>
  <c r="H218" i="1"/>
  <c r="N218" i="1" s="1"/>
  <c r="H217" i="1"/>
  <c r="J217" i="1" s="1"/>
  <c r="H216" i="1"/>
  <c r="J216" i="1" s="1"/>
  <c r="H215" i="1"/>
  <c r="H214" i="1"/>
  <c r="H213" i="1"/>
  <c r="J213" i="1" s="1"/>
  <c r="H212" i="1"/>
  <c r="H211" i="1"/>
  <c r="H210" i="1"/>
  <c r="N210" i="1" s="1"/>
  <c r="H209" i="1"/>
  <c r="H208" i="1"/>
  <c r="J208" i="1" s="1"/>
  <c r="H207" i="1"/>
  <c r="H206" i="1"/>
  <c r="H205" i="1"/>
  <c r="H204" i="1"/>
  <c r="H203" i="1"/>
  <c r="H202" i="1"/>
  <c r="H201" i="1"/>
  <c r="H200" i="1"/>
  <c r="J200" i="1" s="1"/>
  <c r="H199" i="1"/>
  <c r="H198" i="1"/>
  <c r="J198" i="1" s="1"/>
  <c r="H197" i="1"/>
  <c r="H196" i="1"/>
  <c r="J196" i="1" s="1"/>
  <c r="H195" i="1"/>
  <c r="J195" i="1" s="1"/>
  <c r="H194" i="1"/>
  <c r="H193" i="1"/>
  <c r="H192" i="1"/>
  <c r="H191" i="1"/>
  <c r="J191" i="1" s="1"/>
  <c r="H190" i="1"/>
  <c r="J190" i="1" s="1"/>
  <c r="H189" i="1"/>
  <c r="H188" i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H179" i="1"/>
  <c r="N179" i="1" s="1"/>
  <c r="H178" i="1"/>
  <c r="J178" i="1" s="1"/>
  <c r="H177" i="1"/>
  <c r="J177" i="1" s="1"/>
  <c r="H176" i="1"/>
  <c r="J176" i="1" s="1"/>
  <c r="H175" i="1"/>
  <c r="H174" i="1"/>
  <c r="L174" i="1" s="1"/>
  <c r="H173" i="1"/>
  <c r="J173" i="1" s="1"/>
  <c r="H172" i="1"/>
  <c r="N172" i="1" s="1"/>
  <c r="H171" i="1"/>
  <c r="J171" i="1" s="1"/>
  <c r="H170" i="1"/>
  <c r="J170" i="1" s="1"/>
  <c r="H169" i="1"/>
  <c r="L169" i="1" s="1"/>
  <c r="H168" i="1"/>
  <c r="J168" i="1" s="1"/>
  <c r="H167" i="1"/>
  <c r="J167" i="1" s="1"/>
  <c r="H166" i="1"/>
  <c r="J166" i="1" s="1"/>
  <c r="H165" i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N158" i="1" s="1"/>
  <c r="H157" i="1"/>
  <c r="H156" i="1"/>
  <c r="H155" i="1"/>
  <c r="H154" i="1"/>
  <c r="J154" i="1" s="1"/>
  <c r="H153" i="1"/>
  <c r="J153" i="1" s="1"/>
  <c r="H152" i="1"/>
  <c r="H151" i="1"/>
  <c r="J151" i="1" s="1"/>
  <c r="H150" i="1"/>
  <c r="J150" i="1" s="1"/>
  <c r="H149" i="1"/>
  <c r="H148" i="1"/>
  <c r="J148" i="1" s="1"/>
  <c r="H147" i="1"/>
  <c r="J147" i="1" s="1"/>
  <c r="H146" i="1"/>
  <c r="N146" i="1" s="1"/>
  <c r="H145" i="1"/>
  <c r="J145" i="1" s="1"/>
  <c r="H144" i="1"/>
  <c r="H143" i="1"/>
  <c r="H142" i="1"/>
  <c r="J142" i="1" s="1"/>
  <c r="H141" i="1"/>
  <c r="H140" i="1"/>
  <c r="J140" i="1" s="1"/>
  <c r="H139" i="1"/>
  <c r="H138" i="1"/>
  <c r="H137" i="1"/>
  <c r="J137" i="1" s="1"/>
  <c r="H136" i="1"/>
  <c r="H135" i="1"/>
  <c r="H134" i="1"/>
  <c r="H133" i="1"/>
  <c r="H132" i="1"/>
  <c r="H131" i="1"/>
  <c r="J131" i="1" s="1"/>
  <c r="H130" i="1"/>
  <c r="J130" i="1" s="1"/>
  <c r="H129" i="1"/>
  <c r="H128" i="1"/>
  <c r="H127" i="1"/>
  <c r="J127" i="1" s="1"/>
  <c r="H126" i="1"/>
  <c r="J126" i="1" s="1"/>
  <c r="H125" i="1"/>
  <c r="H124" i="1"/>
  <c r="H123" i="1"/>
  <c r="N123" i="1" s="1"/>
  <c r="H122" i="1"/>
  <c r="H121" i="1"/>
  <c r="H120" i="1"/>
  <c r="H119" i="1"/>
  <c r="J119" i="1" s="1"/>
  <c r="H118" i="1"/>
  <c r="H117" i="1"/>
  <c r="H116" i="1"/>
  <c r="J116" i="1" s="1"/>
  <c r="H115" i="1"/>
  <c r="H114" i="1"/>
  <c r="J114" i="1" s="1"/>
  <c r="H113" i="1"/>
  <c r="H112" i="1"/>
  <c r="J112" i="1" s="1"/>
  <c r="H111" i="1"/>
  <c r="H110" i="1"/>
  <c r="J110" i="1" s="1"/>
  <c r="H109" i="1"/>
  <c r="J109" i="1" s="1"/>
  <c r="H108" i="1"/>
  <c r="H107" i="1"/>
  <c r="J107" i="1" s="1"/>
  <c r="H106" i="1"/>
  <c r="J106" i="1" s="1"/>
  <c r="H105" i="1"/>
  <c r="J105" i="1" s="1"/>
  <c r="H104" i="1"/>
  <c r="H103" i="1"/>
  <c r="J103" i="1" s="1"/>
  <c r="H102" i="1"/>
  <c r="N102" i="1" s="1"/>
  <c r="H101" i="1"/>
  <c r="H100" i="1"/>
  <c r="H99" i="1"/>
  <c r="H98" i="1"/>
  <c r="H97" i="1"/>
  <c r="J97" i="1" s="1"/>
  <c r="H96" i="1"/>
  <c r="J96" i="1" s="1"/>
  <c r="H95" i="1"/>
  <c r="J95" i="1" s="1"/>
  <c r="H94" i="1"/>
  <c r="J94" i="1" s="1"/>
  <c r="H93" i="1"/>
  <c r="H92" i="1"/>
  <c r="J92" i="1" s="1"/>
  <c r="H91" i="1"/>
  <c r="J91" i="1" s="1"/>
  <c r="H90" i="1"/>
  <c r="H89" i="1"/>
  <c r="H88" i="1"/>
  <c r="J88" i="1" s="1"/>
  <c r="H87" i="1"/>
  <c r="J87" i="1" s="1"/>
  <c r="H86" i="1"/>
  <c r="J86" i="1" s="1"/>
  <c r="H85" i="1"/>
  <c r="H84" i="1"/>
  <c r="H83" i="1"/>
  <c r="J83" i="1" s="1"/>
  <c r="H82" i="1"/>
  <c r="J82" i="1" s="1"/>
  <c r="H81" i="1"/>
  <c r="J81" i="1" s="1"/>
  <c r="H80" i="1"/>
  <c r="J80" i="1" s="1"/>
  <c r="H79" i="1"/>
  <c r="H78" i="1"/>
  <c r="H77" i="1"/>
  <c r="J77" i="1" s="1"/>
  <c r="H76" i="1"/>
  <c r="J76" i="1" s="1"/>
  <c r="H75" i="1"/>
  <c r="H74" i="1"/>
  <c r="J74" i="1" s="1"/>
  <c r="H73" i="1"/>
  <c r="J73" i="1" s="1"/>
  <c r="H72" i="1"/>
  <c r="H71" i="1"/>
  <c r="H70" i="1"/>
  <c r="N70" i="1" s="1"/>
  <c r="H69" i="1"/>
  <c r="H68" i="1"/>
  <c r="H67" i="1"/>
  <c r="H66" i="1"/>
  <c r="N66" i="1" s="1"/>
  <c r="H65" i="1"/>
  <c r="H64" i="1"/>
  <c r="H63" i="1"/>
  <c r="H62" i="1"/>
  <c r="H61" i="1"/>
  <c r="J61" i="1" s="1"/>
  <c r="H60" i="1"/>
  <c r="H59" i="1"/>
  <c r="J59" i="1" s="1"/>
  <c r="H58" i="1"/>
  <c r="J58" i="1" s="1"/>
  <c r="H57" i="1"/>
  <c r="J57" i="1" s="1"/>
  <c r="H56" i="1"/>
  <c r="H55" i="1"/>
  <c r="J55" i="1" s="1"/>
  <c r="H54" i="1"/>
  <c r="J54" i="1" s="1"/>
  <c r="H53" i="1"/>
  <c r="G53" i="1" s="1"/>
  <c r="H52" i="1"/>
  <c r="J52" i="1" s="1"/>
  <c r="H51" i="1"/>
  <c r="H50" i="1"/>
  <c r="H49" i="1"/>
  <c r="H48" i="1"/>
  <c r="H47" i="1"/>
  <c r="J47" i="1" s="1"/>
  <c r="H46" i="1"/>
  <c r="H45" i="1"/>
  <c r="J45" i="1" s="1"/>
  <c r="H44" i="1"/>
  <c r="N44" i="1" s="1"/>
  <c r="H43" i="1"/>
  <c r="H42" i="1"/>
  <c r="H41" i="1"/>
  <c r="H40" i="1"/>
  <c r="J40" i="1" s="1"/>
  <c r="H39" i="1"/>
  <c r="J39" i="1" s="1"/>
  <c r="H38" i="1"/>
  <c r="H37" i="1"/>
  <c r="H36" i="1"/>
  <c r="H35" i="1"/>
  <c r="J35" i="1" s="1"/>
  <c r="H34" i="1"/>
  <c r="J34" i="1" s="1"/>
  <c r="H33" i="1"/>
  <c r="J33" i="1" s="1"/>
  <c r="H32" i="1"/>
  <c r="J32" i="1" s="1"/>
  <c r="H31" i="1"/>
  <c r="H30" i="1"/>
  <c r="H29" i="1"/>
  <c r="J29" i="1" s="1"/>
  <c r="H28" i="1"/>
  <c r="H27" i="1"/>
  <c r="J27" i="1" s="1"/>
  <c r="H26" i="1"/>
  <c r="J26" i="1" s="1"/>
  <c r="H25" i="1"/>
  <c r="J25" i="1" s="1"/>
  <c r="H24" i="1"/>
  <c r="H23" i="1"/>
  <c r="J23" i="1" s="1"/>
  <c r="H22" i="1"/>
  <c r="H21" i="1"/>
  <c r="H20" i="1"/>
  <c r="H19" i="1"/>
  <c r="J19" i="1" s="1"/>
  <c r="H18" i="1"/>
  <c r="H17" i="1"/>
  <c r="J17" i="1" s="1"/>
  <c r="H16" i="1"/>
  <c r="J16" i="1" s="1"/>
  <c r="H15" i="1"/>
  <c r="H14" i="1"/>
  <c r="J14" i="1" s="1"/>
  <c r="H13" i="1"/>
  <c r="H12" i="1"/>
  <c r="H11" i="1"/>
  <c r="H10" i="1"/>
  <c r="J10" i="1" s="1"/>
  <c r="K17" i="1" l="1"/>
  <c r="K173" i="1"/>
  <c r="K305" i="1"/>
  <c r="K365" i="1"/>
  <c r="K401" i="1"/>
  <c r="K65" i="1"/>
  <c r="K126" i="1"/>
  <c r="K386" i="1"/>
  <c r="K221" i="1"/>
  <c r="O414" i="1"/>
  <c r="K112" i="1"/>
  <c r="K29" i="1"/>
  <c r="K77" i="1"/>
  <c r="K137" i="1"/>
  <c r="K161" i="1"/>
  <c r="K185" i="1"/>
  <c r="K233" i="1"/>
  <c r="K281" i="1"/>
  <c r="K293" i="1"/>
  <c r="K317" i="1"/>
  <c r="K341" i="1"/>
  <c r="K353" i="1"/>
  <c r="K377" i="1"/>
  <c r="K389" i="1"/>
  <c r="K413" i="1"/>
  <c r="K308" i="1"/>
  <c r="K380" i="1"/>
  <c r="K73" i="1"/>
  <c r="K37" i="1"/>
  <c r="K277" i="1"/>
  <c r="K15" i="1"/>
  <c r="K218" i="1"/>
  <c r="K13" i="1"/>
  <c r="K85" i="1"/>
  <c r="K158" i="1"/>
  <c r="K197" i="1"/>
  <c r="K329" i="1"/>
  <c r="K429" i="1"/>
  <c r="K441" i="1"/>
  <c r="M14" i="1"/>
  <c r="M26" i="1"/>
  <c r="M38" i="1"/>
  <c r="M50" i="1"/>
  <c r="M184" i="1"/>
  <c r="M196" i="1"/>
  <c r="M208" i="1"/>
  <c r="M220" i="1"/>
  <c r="M232" i="1"/>
  <c r="M244" i="1"/>
  <c r="M256" i="1"/>
  <c r="M268" i="1"/>
  <c r="M280" i="1"/>
  <c r="M292" i="1"/>
  <c r="M304" i="1"/>
  <c r="M316" i="1"/>
  <c r="M328" i="1"/>
  <c r="M340" i="1"/>
  <c r="M352" i="1"/>
  <c r="M364" i="1"/>
  <c r="M376" i="1"/>
  <c r="M388" i="1"/>
  <c r="M400" i="1"/>
  <c r="M424" i="1"/>
  <c r="M436" i="1"/>
  <c r="M448" i="1"/>
  <c r="K38" i="1"/>
  <c r="K121" i="1"/>
  <c r="K209" i="1"/>
  <c r="K257" i="1"/>
  <c r="J53" i="1"/>
  <c r="K53" i="1" s="1"/>
  <c r="K122" i="1"/>
  <c r="K157" i="1"/>
  <c r="K242" i="1"/>
  <c r="K328" i="1"/>
  <c r="K68" i="1"/>
  <c r="K41" i="1"/>
  <c r="K289" i="1"/>
  <c r="M15" i="1"/>
  <c r="M27" i="1"/>
  <c r="M51" i="1"/>
  <c r="M63" i="1"/>
  <c r="M87" i="1"/>
  <c r="M99" i="1"/>
  <c r="M123" i="1"/>
  <c r="M135" i="1"/>
  <c r="M159" i="1"/>
  <c r="K42" i="1"/>
  <c r="K265" i="1"/>
  <c r="K390" i="1"/>
  <c r="M28" i="1"/>
  <c r="M40" i="1"/>
  <c r="M64" i="1"/>
  <c r="M76" i="1"/>
  <c r="M100" i="1"/>
  <c r="K62" i="1"/>
  <c r="K266" i="1"/>
  <c r="K291" i="1"/>
  <c r="K338" i="1"/>
  <c r="K107" i="1"/>
  <c r="K146" i="1"/>
  <c r="K267" i="1"/>
  <c r="K292" i="1"/>
  <c r="K364" i="1"/>
  <c r="K421" i="1"/>
  <c r="K433" i="1"/>
  <c r="K445" i="1"/>
  <c r="M18" i="1"/>
  <c r="M30" i="1"/>
  <c r="M42" i="1"/>
  <c r="M54" i="1"/>
  <c r="M66" i="1"/>
  <c r="M78" i="1"/>
  <c r="M90" i="1"/>
  <c r="M102" i="1"/>
  <c r="M114" i="1"/>
  <c r="M126" i="1"/>
  <c r="M138" i="1"/>
  <c r="M150" i="1"/>
  <c r="M162" i="1"/>
  <c r="K256" i="1"/>
  <c r="K241" i="1"/>
  <c r="K306" i="1"/>
  <c r="M39" i="1"/>
  <c r="M75" i="1"/>
  <c r="M111" i="1"/>
  <c r="M147" i="1"/>
  <c r="K290" i="1"/>
  <c r="M16" i="1"/>
  <c r="M52" i="1"/>
  <c r="M88" i="1"/>
  <c r="K111" i="1"/>
  <c r="K113" i="1"/>
  <c r="K132" i="1"/>
  <c r="K204" i="1"/>
  <c r="K268" i="1"/>
  <c r="K342" i="1"/>
  <c r="K422" i="1"/>
  <c r="K434" i="1"/>
  <c r="K446" i="1"/>
  <c r="O440" i="1"/>
  <c r="O428" i="1"/>
  <c r="K115" i="1"/>
  <c r="M175" i="1"/>
  <c r="M187" i="1"/>
  <c r="M199" i="1"/>
  <c r="M211" i="1"/>
  <c r="M223" i="1"/>
  <c r="M235" i="1"/>
  <c r="M247" i="1"/>
  <c r="M259" i="1"/>
  <c r="M271" i="1"/>
  <c r="M283" i="1"/>
  <c r="M295" i="1"/>
  <c r="M307" i="1"/>
  <c r="M319" i="1"/>
  <c r="M331" i="1"/>
  <c r="M343" i="1"/>
  <c r="M355" i="1"/>
  <c r="M367" i="1"/>
  <c r="M379" i="1"/>
  <c r="M391" i="1"/>
  <c r="M403" i="1"/>
  <c r="M415" i="1"/>
  <c r="M427" i="1"/>
  <c r="M439" i="1"/>
  <c r="O238" i="1"/>
  <c r="O330" i="1"/>
  <c r="O342" i="1"/>
  <c r="O355" i="1"/>
  <c r="O368" i="1"/>
  <c r="O380" i="1"/>
  <c r="O392" i="1"/>
  <c r="O404" i="1"/>
  <c r="M19" i="1"/>
  <c r="M31" i="1"/>
  <c r="M43" i="1"/>
  <c r="M55" i="1"/>
  <c r="M67" i="1"/>
  <c r="M79" i="1"/>
  <c r="M91" i="1"/>
  <c r="M103" i="1"/>
  <c r="M115" i="1"/>
  <c r="M127" i="1"/>
  <c r="M139" i="1"/>
  <c r="M151" i="1"/>
  <c r="M163" i="1"/>
  <c r="O225" i="1"/>
  <c r="O294" i="1"/>
  <c r="O307" i="1"/>
  <c r="O319" i="1"/>
  <c r="O332" i="1"/>
  <c r="O344" i="1"/>
  <c r="O357" i="1"/>
  <c r="O370" i="1"/>
  <c r="O382" i="1"/>
  <c r="O394" i="1"/>
  <c r="O406" i="1"/>
  <c r="K199" i="1"/>
  <c r="O212" i="1"/>
  <c r="O226" i="1"/>
  <c r="N236" i="1"/>
  <c r="N449" i="1" s="1"/>
  <c r="K236" i="1"/>
  <c r="K175" i="1"/>
  <c r="O32" i="1"/>
  <c r="O56" i="1"/>
  <c r="O427" i="1"/>
  <c r="K67" i="1"/>
  <c r="K343" i="1"/>
  <c r="O403" i="1"/>
  <c r="M188" i="1"/>
  <c r="M212" i="1"/>
  <c r="M236" i="1"/>
  <c r="M260" i="1"/>
  <c r="M284" i="1"/>
  <c r="M308" i="1"/>
  <c r="M332" i="1"/>
  <c r="M356" i="1"/>
  <c r="M380" i="1"/>
  <c r="M392" i="1"/>
  <c r="M416" i="1"/>
  <c r="K211" i="1"/>
  <c r="K333" i="1"/>
  <c r="M21" i="1"/>
  <c r="M33" i="1"/>
  <c r="M57" i="1"/>
  <c r="M69" i="1"/>
  <c r="M93" i="1"/>
  <c r="M105" i="1"/>
  <c r="M117" i="1"/>
  <c r="O188" i="1"/>
  <c r="O200" i="1"/>
  <c r="O213" i="1"/>
  <c r="K43" i="1"/>
  <c r="K89" i="1"/>
  <c r="K244" i="1"/>
  <c r="K279" i="1"/>
  <c r="K352" i="1"/>
  <c r="O76" i="1"/>
  <c r="O88" i="1"/>
  <c r="O100" i="1"/>
  <c r="O150" i="1"/>
  <c r="O163" i="1"/>
  <c r="O176" i="1"/>
  <c r="O189" i="1"/>
  <c r="O201" i="1"/>
  <c r="O214" i="1"/>
  <c r="O379" i="1"/>
  <c r="M45" i="1"/>
  <c r="J412" i="1"/>
  <c r="K412" i="1" s="1"/>
  <c r="M412" i="1"/>
  <c r="K369" i="1"/>
  <c r="K381" i="1"/>
  <c r="K405" i="1"/>
  <c r="K28" i="1"/>
  <c r="K123" i="1"/>
  <c r="K231" i="1"/>
  <c r="K245" i="1"/>
  <c r="O16" i="1"/>
  <c r="O28" i="1"/>
  <c r="O40" i="1"/>
  <c r="O52" i="1"/>
  <c r="O64" i="1"/>
  <c r="O126" i="1"/>
  <c r="O138" i="1"/>
  <c r="O151" i="1"/>
  <c r="O164" i="1"/>
  <c r="O177" i="1"/>
  <c r="O190" i="1"/>
  <c r="O202" i="1"/>
  <c r="K235" i="1"/>
  <c r="O20" i="1"/>
  <c r="O68" i="1"/>
  <c r="O415" i="1"/>
  <c r="K79" i="1"/>
  <c r="O416" i="1"/>
  <c r="M176" i="1"/>
  <c r="M200" i="1"/>
  <c r="M224" i="1"/>
  <c r="M248" i="1"/>
  <c r="M272" i="1"/>
  <c r="M296" i="1"/>
  <c r="M320" i="1"/>
  <c r="M344" i="1"/>
  <c r="M368" i="1"/>
  <c r="M404" i="1"/>
  <c r="K295" i="1"/>
  <c r="M81" i="1"/>
  <c r="K357" i="1"/>
  <c r="K63" i="1"/>
  <c r="K75" i="1"/>
  <c r="K124" i="1"/>
  <c r="K139" i="1"/>
  <c r="K172" i="1"/>
  <c r="K232" i="1"/>
  <c r="K303" i="1"/>
  <c r="K354" i="1"/>
  <c r="O78" i="1"/>
  <c r="O90" i="1"/>
  <c r="O114" i="1"/>
  <c r="O127" i="1"/>
  <c r="O139" i="1"/>
  <c r="O152" i="1"/>
  <c r="O165" i="1"/>
  <c r="O178" i="1"/>
  <c r="K31" i="1"/>
  <c r="O391" i="1"/>
  <c r="K30" i="1"/>
  <c r="K64" i="1"/>
  <c r="K125" i="1"/>
  <c r="O18" i="1"/>
  <c r="O30" i="1"/>
  <c r="O42" i="1"/>
  <c r="O54" i="1"/>
  <c r="M17" i="1"/>
  <c r="M29" i="1"/>
  <c r="M41" i="1"/>
  <c r="M53" i="1"/>
  <c r="M65" i="1"/>
  <c r="M77" i="1"/>
  <c r="M89" i="1"/>
  <c r="M101" i="1"/>
  <c r="M113" i="1"/>
  <c r="M125" i="1"/>
  <c r="M137" i="1"/>
  <c r="M149" i="1"/>
  <c r="M161" i="1"/>
  <c r="M186" i="1"/>
  <c r="M198" i="1"/>
  <c r="M210" i="1"/>
  <c r="M222" i="1"/>
  <c r="M234" i="1"/>
  <c r="M246" i="1"/>
  <c r="M258" i="1"/>
  <c r="M270" i="1"/>
  <c r="M282" i="1"/>
  <c r="M294" i="1"/>
  <c r="M306" i="1"/>
  <c r="M318" i="1"/>
  <c r="M330" i="1"/>
  <c r="M342" i="1"/>
  <c r="M354" i="1"/>
  <c r="M366" i="1"/>
  <c r="M378" i="1"/>
  <c r="M390" i="1"/>
  <c r="M402" i="1"/>
  <c r="M414" i="1"/>
  <c r="M426" i="1"/>
  <c r="M438" i="1"/>
  <c r="O19" i="1"/>
  <c r="O31" i="1"/>
  <c r="O43" i="1"/>
  <c r="O55" i="1"/>
  <c r="O67" i="1"/>
  <c r="O79" i="1"/>
  <c r="O91" i="1"/>
  <c r="O103" i="1"/>
  <c r="O115" i="1"/>
  <c r="O128" i="1"/>
  <c r="O140" i="1"/>
  <c r="O153" i="1"/>
  <c r="O166" i="1"/>
  <c r="O191" i="1"/>
  <c r="O203" i="1"/>
  <c r="O215" i="1"/>
  <c r="O306" i="1"/>
  <c r="O318" i="1"/>
  <c r="O331" i="1"/>
  <c r="O343" i="1"/>
  <c r="O356" i="1"/>
  <c r="O369" i="1"/>
  <c r="O381" i="1"/>
  <c r="O393" i="1"/>
  <c r="O405" i="1"/>
  <c r="O417" i="1"/>
  <c r="O429" i="1"/>
  <c r="O442" i="1"/>
  <c r="M428" i="1"/>
  <c r="M440" i="1"/>
  <c r="O21" i="1"/>
  <c r="O33" i="1"/>
  <c r="O45" i="1"/>
  <c r="O57" i="1"/>
  <c r="O69" i="1"/>
  <c r="O81" i="1"/>
  <c r="O93" i="1"/>
  <c r="O105" i="1"/>
  <c r="O117" i="1"/>
  <c r="O130" i="1"/>
  <c r="O142" i="1"/>
  <c r="O270" i="1"/>
  <c r="O282" i="1"/>
  <c r="O295" i="1"/>
  <c r="O308" i="1"/>
  <c r="O320" i="1"/>
  <c r="O333" i="1"/>
  <c r="O345" i="1"/>
  <c r="O358" i="1"/>
  <c r="O371" i="1"/>
  <c r="O383" i="1"/>
  <c r="O395" i="1"/>
  <c r="O419" i="1"/>
  <c r="O431" i="1"/>
  <c r="O443" i="1"/>
  <c r="K66" i="1"/>
  <c r="K78" i="1"/>
  <c r="K90" i="1"/>
  <c r="K102" i="1"/>
  <c r="K138" i="1"/>
  <c r="K174" i="1"/>
  <c r="K210" i="1"/>
  <c r="K234" i="1"/>
  <c r="K246" i="1"/>
  <c r="K423" i="1"/>
  <c r="K435" i="1"/>
  <c r="K447" i="1"/>
  <c r="M20" i="1"/>
  <c r="M32" i="1"/>
  <c r="M44" i="1"/>
  <c r="M56" i="1"/>
  <c r="M68" i="1"/>
  <c r="M80" i="1"/>
  <c r="M92" i="1"/>
  <c r="M104" i="1"/>
  <c r="M116" i="1"/>
  <c r="M128" i="1"/>
  <c r="M140" i="1"/>
  <c r="M152" i="1"/>
  <c r="M164" i="1"/>
  <c r="M177" i="1"/>
  <c r="M189" i="1"/>
  <c r="M201" i="1"/>
  <c r="M213" i="1"/>
  <c r="M225" i="1"/>
  <c r="M237" i="1"/>
  <c r="M249" i="1"/>
  <c r="M261" i="1"/>
  <c r="M273" i="1"/>
  <c r="M285" i="1"/>
  <c r="M297" i="1"/>
  <c r="M309" i="1"/>
  <c r="M321" i="1"/>
  <c r="M333" i="1"/>
  <c r="M345" i="1"/>
  <c r="M357" i="1"/>
  <c r="M369" i="1"/>
  <c r="M381" i="1"/>
  <c r="M393" i="1"/>
  <c r="M405" i="1"/>
  <c r="M417" i="1"/>
  <c r="M429" i="1"/>
  <c r="M441" i="1"/>
  <c r="O10" i="1"/>
  <c r="O22" i="1"/>
  <c r="O34" i="1"/>
  <c r="O46" i="1"/>
  <c r="O58" i="1"/>
  <c r="O82" i="1"/>
  <c r="O94" i="1"/>
  <c r="O118" i="1"/>
  <c r="O131" i="1"/>
  <c r="O143" i="1"/>
  <c r="O258" i="1"/>
  <c r="O271" i="1"/>
  <c r="O283" i="1"/>
  <c r="O296" i="1"/>
  <c r="O309" i="1"/>
  <c r="O321" i="1"/>
  <c r="O334" i="1"/>
  <c r="O346" i="1"/>
  <c r="O359" i="1"/>
  <c r="M129" i="1"/>
  <c r="M153" i="1"/>
  <c r="M178" i="1"/>
  <c r="M214" i="1"/>
  <c r="M238" i="1"/>
  <c r="M274" i="1"/>
  <c r="M310" i="1"/>
  <c r="M346" i="1"/>
  <c r="M370" i="1"/>
  <c r="M394" i="1"/>
  <c r="M430" i="1"/>
  <c r="O246" i="1"/>
  <c r="O272" i="1"/>
  <c r="O297" i="1"/>
  <c r="O322" i="1"/>
  <c r="K20" i="1"/>
  <c r="K44" i="1"/>
  <c r="K56" i="1"/>
  <c r="K104" i="1"/>
  <c r="K128" i="1"/>
  <c r="K152" i="1"/>
  <c r="K188" i="1"/>
  <c r="K212" i="1"/>
  <c r="K224" i="1"/>
  <c r="K347" i="1"/>
  <c r="K360" i="1"/>
  <c r="K425" i="1"/>
  <c r="K437" i="1"/>
  <c r="M10" i="1"/>
  <c r="M22" i="1"/>
  <c r="M34" i="1"/>
  <c r="M46" i="1"/>
  <c r="M58" i="1"/>
  <c r="M70" i="1"/>
  <c r="M82" i="1"/>
  <c r="M94" i="1"/>
  <c r="M106" i="1"/>
  <c r="M118" i="1"/>
  <c r="M130" i="1"/>
  <c r="M142" i="1"/>
  <c r="M154" i="1"/>
  <c r="M166" i="1"/>
  <c r="M179" i="1"/>
  <c r="M191" i="1"/>
  <c r="M203" i="1"/>
  <c r="M215" i="1"/>
  <c r="M227" i="1"/>
  <c r="M239" i="1"/>
  <c r="M251" i="1"/>
  <c r="M263" i="1"/>
  <c r="M275" i="1"/>
  <c r="M287" i="1"/>
  <c r="M299" i="1"/>
  <c r="M311" i="1"/>
  <c r="M323" i="1"/>
  <c r="M335" i="1"/>
  <c r="M347" i="1"/>
  <c r="M359" i="1"/>
  <c r="M371" i="1"/>
  <c r="M383" i="1"/>
  <c r="M395" i="1"/>
  <c r="M407" i="1"/>
  <c r="M419" i="1"/>
  <c r="M431" i="1"/>
  <c r="M443" i="1"/>
  <c r="O234" i="1"/>
  <c r="O247" i="1"/>
  <c r="O260" i="1"/>
  <c r="O273" i="1"/>
  <c r="O285" i="1"/>
  <c r="O298" i="1"/>
  <c r="O311" i="1"/>
  <c r="O323" i="1"/>
  <c r="M165" i="1"/>
  <c r="M250" i="1"/>
  <c r="M334" i="1"/>
  <c r="M418" i="1"/>
  <c r="K21" i="1"/>
  <c r="K69" i="1"/>
  <c r="K93" i="1"/>
  <c r="K117" i="1"/>
  <c r="K129" i="1"/>
  <c r="K141" i="1"/>
  <c r="K165" i="1"/>
  <c r="K189" i="1"/>
  <c r="K201" i="1"/>
  <c r="K225" i="1"/>
  <c r="K237" i="1"/>
  <c r="K322" i="1"/>
  <c r="K348" i="1"/>
  <c r="K426" i="1"/>
  <c r="K438" i="1"/>
  <c r="M11" i="1"/>
  <c r="M23" i="1"/>
  <c r="M35" i="1"/>
  <c r="M47" i="1"/>
  <c r="O222" i="1"/>
  <c r="O248" i="1"/>
  <c r="O261" i="1"/>
  <c r="O274" i="1"/>
  <c r="O299" i="1"/>
  <c r="M141" i="1"/>
  <c r="M190" i="1"/>
  <c r="M226" i="1"/>
  <c r="M262" i="1"/>
  <c r="M298" i="1"/>
  <c r="M322" i="1"/>
  <c r="M358" i="1"/>
  <c r="M406" i="1"/>
  <c r="M442" i="1"/>
  <c r="O259" i="1"/>
  <c r="O284" i="1"/>
  <c r="O310" i="1"/>
  <c r="K22" i="1"/>
  <c r="K46" i="1"/>
  <c r="K118" i="1"/>
  <c r="K202" i="1"/>
  <c r="K214" i="1"/>
  <c r="K250" i="1"/>
  <c r="K286" i="1"/>
  <c r="K311" i="1"/>
  <c r="K427" i="1"/>
  <c r="K439" i="1"/>
  <c r="M12" i="1"/>
  <c r="M24" i="1"/>
  <c r="M36" i="1"/>
  <c r="M48" i="1"/>
  <c r="M60" i="1"/>
  <c r="M72" i="1"/>
  <c r="O174" i="1"/>
  <c r="O186" i="1"/>
  <c r="O198" i="1"/>
  <c r="O223" i="1"/>
  <c r="O249" i="1"/>
  <c r="O275" i="1"/>
  <c r="O287" i="1"/>
  <c r="M202" i="1"/>
  <c r="M286" i="1"/>
  <c r="M382" i="1"/>
  <c r="K11" i="1"/>
  <c r="K71" i="1"/>
  <c r="K143" i="1"/>
  <c r="K155" i="1"/>
  <c r="K203" i="1"/>
  <c r="K215" i="1"/>
  <c r="K263" i="1"/>
  <c r="K312" i="1"/>
  <c r="K337" i="1"/>
  <c r="K350" i="1"/>
  <c r="O162" i="1"/>
  <c r="O175" i="1"/>
  <c r="O187" i="1"/>
  <c r="O199" i="1"/>
  <c r="O211" i="1"/>
  <c r="O237" i="1"/>
  <c r="O250" i="1"/>
  <c r="O263" i="1"/>
  <c r="O441" i="1"/>
  <c r="M59" i="1"/>
  <c r="M71" i="1"/>
  <c r="M83" i="1"/>
  <c r="M95" i="1"/>
  <c r="M107" i="1"/>
  <c r="M119" i="1"/>
  <c r="M131" i="1"/>
  <c r="M143" i="1"/>
  <c r="M155" i="1"/>
  <c r="M167" i="1"/>
  <c r="M180" i="1"/>
  <c r="M192" i="1"/>
  <c r="M204" i="1"/>
  <c r="M216" i="1"/>
  <c r="M228" i="1"/>
  <c r="M240" i="1"/>
  <c r="M252" i="1"/>
  <c r="M264" i="1"/>
  <c r="M276" i="1"/>
  <c r="M288" i="1"/>
  <c r="M300" i="1"/>
  <c r="M312" i="1"/>
  <c r="M324" i="1"/>
  <c r="M336" i="1"/>
  <c r="M348" i="1"/>
  <c r="M360" i="1"/>
  <c r="M372" i="1"/>
  <c r="M384" i="1"/>
  <c r="M396" i="1"/>
  <c r="M408" i="1"/>
  <c r="M420" i="1"/>
  <c r="M432" i="1"/>
  <c r="M444" i="1"/>
  <c r="O12" i="1"/>
  <c r="O24" i="1"/>
  <c r="O36" i="1"/>
  <c r="O48" i="1"/>
  <c r="O60" i="1"/>
  <c r="O72" i="1"/>
  <c r="O84" i="1"/>
  <c r="O96" i="1"/>
  <c r="O108" i="1"/>
  <c r="O120" i="1"/>
  <c r="O132" i="1"/>
  <c r="O144" i="1"/>
  <c r="O156" i="1"/>
  <c r="O168" i="1"/>
  <c r="O180" i="1"/>
  <c r="O192" i="1"/>
  <c r="O204" i="1"/>
  <c r="O216" i="1"/>
  <c r="O228" i="1"/>
  <c r="O240" i="1"/>
  <c r="O252" i="1"/>
  <c r="O264" i="1"/>
  <c r="O276" i="1"/>
  <c r="O288" i="1"/>
  <c r="O300" i="1"/>
  <c r="O312" i="1"/>
  <c r="O324" i="1"/>
  <c r="O336" i="1"/>
  <c r="O348" i="1"/>
  <c r="O360" i="1"/>
  <c r="O372" i="1"/>
  <c r="O384" i="1"/>
  <c r="O396" i="1"/>
  <c r="O408" i="1"/>
  <c r="O420" i="1"/>
  <c r="O432" i="1"/>
  <c r="O444" i="1"/>
  <c r="M84" i="1"/>
  <c r="M96" i="1"/>
  <c r="M108" i="1"/>
  <c r="M120" i="1"/>
  <c r="M132" i="1"/>
  <c r="M144" i="1"/>
  <c r="M156" i="1"/>
  <c r="M168" i="1"/>
  <c r="M181" i="1"/>
  <c r="M193" i="1"/>
  <c r="M205" i="1"/>
  <c r="M217" i="1"/>
  <c r="M229" i="1"/>
  <c r="M241" i="1"/>
  <c r="M253" i="1"/>
  <c r="M265" i="1"/>
  <c r="M277" i="1"/>
  <c r="M289" i="1"/>
  <c r="M301" i="1"/>
  <c r="M313" i="1"/>
  <c r="M325" i="1"/>
  <c r="M337" i="1"/>
  <c r="M349" i="1"/>
  <c r="M361" i="1"/>
  <c r="M373" i="1"/>
  <c r="M385" i="1"/>
  <c r="M397" i="1"/>
  <c r="M409" i="1"/>
  <c r="M421" i="1"/>
  <c r="M433" i="1"/>
  <c r="M445" i="1"/>
  <c r="O13" i="1"/>
  <c r="O25" i="1"/>
  <c r="O37" i="1"/>
  <c r="O49" i="1"/>
  <c r="O61" i="1"/>
  <c r="O85" i="1"/>
  <c r="O97" i="1"/>
  <c r="O109" i="1"/>
  <c r="O121" i="1"/>
  <c r="O133" i="1"/>
  <c r="O145" i="1"/>
  <c r="O157" i="1"/>
  <c r="O169" i="1"/>
  <c r="O181" i="1"/>
  <c r="O193" i="1"/>
  <c r="O205" i="1"/>
  <c r="O217" i="1"/>
  <c r="O229" i="1"/>
  <c r="O241" i="1"/>
  <c r="O253" i="1"/>
  <c r="O265" i="1"/>
  <c r="O277" i="1"/>
  <c r="O289" i="1"/>
  <c r="O301" i="1"/>
  <c r="O313" i="1"/>
  <c r="O337" i="1"/>
  <c r="O349" i="1"/>
  <c r="O361" i="1"/>
  <c r="O373" i="1"/>
  <c r="O385" i="1"/>
  <c r="O397" i="1"/>
  <c r="O409" i="1"/>
  <c r="O421" i="1"/>
  <c r="O433" i="1"/>
  <c r="O445" i="1"/>
  <c r="K320" i="1"/>
  <c r="K428" i="1"/>
  <c r="K440" i="1"/>
  <c r="M13" i="1"/>
  <c r="M25" i="1"/>
  <c r="M37" i="1"/>
  <c r="M49" i="1"/>
  <c r="M61" i="1"/>
  <c r="M73" i="1"/>
  <c r="M85" i="1"/>
  <c r="M97" i="1"/>
  <c r="M109" i="1"/>
  <c r="M121" i="1"/>
  <c r="M133" i="1"/>
  <c r="M145" i="1"/>
  <c r="M157" i="1"/>
  <c r="M170" i="1"/>
  <c r="M182" i="1"/>
  <c r="M194" i="1"/>
  <c r="M206" i="1"/>
  <c r="M218" i="1"/>
  <c r="M230" i="1"/>
  <c r="M242" i="1"/>
  <c r="M254" i="1"/>
  <c r="M266" i="1"/>
  <c r="M278" i="1"/>
  <c r="M290" i="1"/>
  <c r="M302" i="1"/>
  <c r="M314" i="1"/>
  <c r="M326" i="1"/>
  <c r="M338" i="1"/>
  <c r="M350" i="1"/>
  <c r="M362" i="1"/>
  <c r="M374" i="1"/>
  <c r="M386" i="1"/>
  <c r="M398" i="1"/>
  <c r="M410" i="1"/>
  <c r="M422" i="1"/>
  <c r="M434" i="1"/>
  <c r="M446" i="1"/>
  <c r="O14" i="1"/>
  <c r="O26" i="1"/>
  <c r="O38" i="1"/>
  <c r="O50" i="1"/>
  <c r="O62" i="1"/>
  <c r="O74" i="1"/>
  <c r="O86" i="1"/>
  <c r="O98" i="1"/>
  <c r="O110" i="1"/>
  <c r="O122" i="1"/>
  <c r="O134" i="1"/>
  <c r="O170" i="1"/>
  <c r="O182" i="1"/>
  <c r="O194" i="1"/>
  <c r="O206" i="1"/>
  <c r="O230" i="1"/>
  <c r="O242" i="1"/>
  <c r="O254" i="1"/>
  <c r="O266" i="1"/>
  <c r="O278" i="1"/>
  <c r="O314" i="1"/>
  <c r="O326" i="1"/>
  <c r="O338" i="1"/>
  <c r="O350" i="1"/>
  <c r="O362" i="1"/>
  <c r="O374" i="1"/>
  <c r="O398" i="1"/>
  <c r="O410" i="1"/>
  <c r="O422" i="1"/>
  <c r="O434" i="1"/>
  <c r="O446" i="1"/>
  <c r="M62" i="1"/>
  <c r="M74" i="1"/>
  <c r="M86" i="1"/>
  <c r="M98" i="1"/>
  <c r="M110" i="1"/>
  <c r="M122" i="1"/>
  <c r="M134" i="1"/>
  <c r="M146" i="1"/>
  <c r="M158" i="1"/>
  <c r="M171" i="1"/>
  <c r="M183" i="1"/>
  <c r="M195" i="1"/>
  <c r="M207" i="1"/>
  <c r="M219" i="1"/>
  <c r="M231" i="1"/>
  <c r="M243" i="1"/>
  <c r="M255" i="1"/>
  <c r="M267" i="1"/>
  <c r="M279" i="1"/>
  <c r="M291" i="1"/>
  <c r="M303" i="1"/>
  <c r="M315" i="1"/>
  <c r="M327" i="1"/>
  <c r="M339" i="1"/>
  <c r="M351" i="1"/>
  <c r="M363" i="1"/>
  <c r="M375" i="1"/>
  <c r="M387" i="1"/>
  <c r="M399" i="1"/>
  <c r="M411" i="1"/>
  <c r="M423" i="1"/>
  <c r="M435" i="1"/>
  <c r="M447" i="1"/>
  <c r="O15" i="1"/>
  <c r="O27" i="1"/>
  <c r="O39" i="1"/>
  <c r="O51" i="1"/>
  <c r="O63" i="1"/>
  <c r="O75" i="1"/>
  <c r="O87" i="1"/>
  <c r="O99" i="1"/>
  <c r="O111" i="1"/>
  <c r="O135" i="1"/>
  <c r="O147" i="1"/>
  <c r="O159" i="1"/>
  <c r="O171" i="1"/>
  <c r="O183" i="1"/>
  <c r="O195" i="1"/>
  <c r="O207" i="1"/>
  <c r="O219" i="1"/>
  <c r="O231" i="1"/>
  <c r="O243" i="1"/>
  <c r="O255" i="1"/>
  <c r="O279" i="1"/>
  <c r="O291" i="1"/>
  <c r="O303" i="1"/>
  <c r="O315" i="1"/>
  <c r="O327" i="1"/>
  <c r="O339" i="1"/>
  <c r="O351" i="1"/>
  <c r="O363" i="1"/>
  <c r="O375" i="1"/>
  <c r="O387" i="1"/>
  <c r="O399" i="1"/>
  <c r="O411" i="1"/>
  <c r="O423" i="1"/>
  <c r="O435" i="1"/>
  <c r="O447" i="1"/>
  <c r="O124" i="1"/>
  <c r="O136" i="1"/>
  <c r="O148" i="1"/>
  <c r="O160" i="1"/>
  <c r="O184" i="1"/>
  <c r="O196" i="1"/>
  <c r="O208" i="1"/>
  <c r="O220" i="1"/>
  <c r="O244" i="1"/>
  <c r="O256" i="1"/>
  <c r="O268" i="1"/>
  <c r="O280" i="1"/>
  <c r="O292" i="1"/>
  <c r="O304" i="1"/>
  <c r="O316" i="1"/>
  <c r="O328" i="1"/>
  <c r="O340" i="1"/>
  <c r="O376" i="1"/>
  <c r="O388" i="1"/>
  <c r="O400" i="1"/>
  <c r="O412" i="1"/>
  <c r="O424" i="1"/>
  <c r="O436" i="1"/>
  <c r="O448" i="1"/>
  <c r="M112" i="1"/>
  <c r="M124" i="1"/>
  <c r="M136" i="1"/>
  <c r="M148" i="1"/>
  <c r="M160" i="1"/>
  <c r="M173" i="1"/>
  <c r="M185" i="1"/>
  <c r="M197" i="1"/>
  <c r="M209" i="1"/>
  <c r="M221" i="1"/>
  <c r="M233" i="1"/>
  <c r="M245" i="1"/>
  <c r="M257" i="1"/>
  <c r="M269" i="1"/>
  <c r="M281" i="1"/>
  <c r="M293" i="1"/>
  <c r="M305" i="1"/>
  <c r="M317" i="1"/>
  <c r="M329" i="1"/>
  <c r="M341" i="1"/>
  <c r="M353" i="1"/>
  <c r="M365" i="1"/>
  <c r="M377" i="1"/>
  <c r="M389" i="1"/>
  <c r="M401" i="1"/>
  <c r="M413" i="1"/>
  <c r="M425" i="1"/>
  <c r="M437" i="1"/>
  <c r="O17" i="1"/>
  <c r="O29" i="1"/>
  <c r="O41" i="1"/>
  <c r="O53" i="1"/>
  <c r="O65" i="1"/>
  <c r="O77" i="1"/>
  <c r="O89" i="1"/>
  <c r="O101" i="1"/>
  <c r="O113" i="1"/>
  <c r="O125" i="1"/>
  <c r="O137" i="1"/>
  <c r="O149" i="1"/>
  <c r="O161" i="1"/>
  <c r="O173" i="1"/>
  <c r="O185" i="1"/>
  <c r="O197" i="1"/>
  <c r="O209" i="1"/>
  <c r="O221" i="1"/>
  <c r="O233" i="1"/>
  <c r="O269" i="1"/>
  <c r="O281" i="1"/>
  <c r="O293" i="1"/>
  <c r="O305" i="1"/>
  <c r="O317" i="1"/>
  <c r="O329" i="1"/>
  <c r="O341" i="1"/>
  <c r="O353" i="1"/>
  <c r="O365" i="1"/>
  <c r="O377" i="1"/>
  <c r="O389" i="1"/>
  <c r="O401" i="1"/>
  <c r="O413" i="1"/>
  <c r="O425" i="1"/>
  <c r="O437" i="1"/>
  <c r="O367" i="1"/>
  <c r="O70" i="1"/>
  <c r="O179" i="1"/>
  <c r="O407" i="1"/>
  <c r="O262" i="1"/>
  <c r="O267" i="1"/>
  <c r="K106" i="1"/>
  <c r="O172" i="1"/>
  <c r="O257" i="1"/>
  <c r="K80" i="1"/>
  <c r="K248" i="1"/>
  <c r="K284" i="1"/>
  <c r="K356" i="1"/>
  <c r="K144" i="1"/>
  <c r="K145" i="1"/>
  <c r="K14" i="1"/>
  <c r="K26" i="1"/>
  <c r="K50" i="1"/>
  <c r="K74" i="1"/>
  <c r="K86" i="1"/>
  <c r="K98" i="1"/>
  <c r="K110" i="1"/>
  <c r="K134" i="1"/>
  <c r="K170" i="1"/>
  <c r="K182" i="1"/>
  <c r="K194" i="1"/>
  <c r="K206" i="1"/>
  <c r="K230" i="1"/>
  <c r="K278" i="1"/>
  <c r="K314" i="1"/>
  <c r="K326" i="1"/>
  <c r="K362" i="1"/>
  <c r="K374" i="1"/>
  <c r="K398" i="1"/>
  <c r="K410" i="1"/>
  <c r="O66" i="1"/>
  <c r="O102" i="1"/>
  <c r="O210" i="1"/>
  <c r="O390" i="1"/>
  <c r="O106" i="1"/>
  <c r="O286" i="1"/>
  <c r="K18" i="1"/>
  <c r="K54" i="1"/>
  <c r="K114" i="1"/>
  <c r="K150" i="1"/>
  <c r="K162" i="1"/>
  <c r="K186" i="1"/>
  <c r="K198" i="1"/>
  <c r="K222" i="1"/>
  <c r="K258" i="1"/>
  <c r="K270" i="1"/>
  <c r="K282" i="1"/>
  <c r="K294" i="1"/>
  <c r="K318" i="1"/>
  <c r="K330" i="1"/>
  <c r="K366" i="1"/>
  <c r="K378" i="1"/>
  <c r="K402" i="1"/>
  <c r="K414" i="1"/>
  <c r="K19" i="1"/>
  <c r="K55" i="1"/>
  <c r="K91" i="1"/>
  <c r="K103" i="1"/>
  <c r="K127" i="1"/>
  <c r="K151" i="1"/>
  <c r="K163" i="1"/>
  <c r="K187" i="1"/>
  <c r="K223" i="1"/>
  <c r="K247" i="1"/>
  <c r="K259" i="1"/>
  <c r="K283" i="1"/>
  <c r="K307" i="1"/>
  <c r="K319" i="1"/>
  <c r="K331" i="1"/>
  <c r="K355" i="1"/>
  <c r="K367" i="1"/>
  <c r="K379" i="1"/>
  <c r="K391" i="1"/>
  <c r="K403" i="1"/>
  <c r="K415" i="1"/>
  <c r="K368" i="1"/>
  <c r="O235" i="1"/>
  <c r="K164" i="1"/>
  <c r="O245" i="1"/>
  <c r="K392" i="1"/>
  <c r="K32" i="1"/>
  <c r="K92" i="1"/>
  <c r="K116" i="1"/>
  <c r="K140" i="1"/>
  <c r="K176" i="1"/>
  <c r="K200" i="1"/>
  <c r="K260" i="1"/>
  <c r="K272" i="1"/>
  <c r="K296" i="1"/>
  <c r="K344" i="1"/>
  <c r="K404" i="1"/>
  <c r="K416" i="1"/>
  <c r="O44" i="1"/>
  <c r="O104" i="1"/>
  <c r="O224" i="1"/>
  <c r="O107" i="1"/>
  <c r="K27" i="1"/>
  <c r="K39" i="1"/>
  <c r="K87" i="1"/>
  <c r="K147" i="1"/>
  <c r="K159" i="1"/>
  <c r="K171" i="1"/>
  <c r="K183" i="1"/>
  <c r="K195" i="1"/>
  <c r="K207" i="1"/>
  <c r="K219" i="1"/>
  <c r="K243" i="1"/>
  <c r="K255" i="1"/>
  <c r="K315" i="1"/>
  <c r="K327" i="1"/>
  <c r="K339" i="1"/>
  <c r="K351" i="1"/>
  <c r="K363" i="1"/>
  <c r="K375" i="1"/>
  <c r="K387" i="1"/>
  <c r="K399" i="1"/>
  <c r="K411" i="1"/>
  <c r="K12" i="1"/>
  <c r="K36" i="1"/>
  <c r="K60" i="1"/>
  <c r="K72" i="1"/>
  <c r="K96" i="1"/>
  <c r="K108" i="1"/>
  <c r="K120" i="1"/>
  <c r="K168" i="1"/>
  <c r="K180" i="1"/>
  <c r="K216" i="1"/>
  <c r="K228" i="1"/>
  <c r="K240" i="1"/>
  <c r="K252" i="1"/>
  <c r="K300" i="1"/>
  <c r="K372" i="1"/>
  <c r="K384" i="1"/>
  <c r="K408" i="1"/>
  <c r="K420" i="1"/>
  <c r="K16" i="1"/>
  <c r="K40" i="1"/>
  <c r="K52" i="1"/>
  <c r="K76" i="1"/>
  <c r="K88" i="1"/>
  <c r="K100" i="1"/>
  <c r="K136" i="1"/>
  <c r="K148" i="1"/>
  <c r="K160" i="1"/>
  <c r="K184" i="1"/>
  <c r="K196" i="1"/>
  <c r="K208" i="1"/>
  <c r="K220" i="1"/>
  <c r="K280" i="1"/>
  <c r="K304" i="1"/>
  <c r="K316" i="1"/>
  <c r="K340" i="1"/>
  <c r="K376" i="1"/>
  <c r="K388" i="1"/>
  <c r="K400" i="1"/>
  <c r="K109" i="1"/>
  <c r="K253" i="1"/>
  <c r="K332" i="1"/>
  <c r="K181" i="1"/>
  <c r="M172" i="1"/>
  <c r="K217" i="1"/>
  <c r="K25" i="1"/>
  <c r="K49" i="1"/>
  <c r="K61" i="1"/>
  <c r="K97" i="1"/>
  <c r="K193" i="1"/>
  <c r="K205" i="1"/>
  <c r="K229" i="1"/>
  <c r="K301" i="1"/>
  <c r="K313" i="1"/>
  <c r="K373" i="1"/>
  <c r="K33" i="1"/>
  <c r="K45" i="1"/>
  <c r="K57" i="1"/>
  <c r="K81" i="1"/>
  <c r="K105" i="1"/>
  <c r="K153" i="1"/>
  <c r="K177" i="1"/>
  <c r="K213" i="1"/>
  <c r="K249" i="1"/>
  <c r="K261" i="1"/>
  <c r="K273" i="1"/>
  <c r="K285" i="1"/>
  <c r="K297" i="1"/>
  <c r="K309" i="1"/>
  <c r="K321" i="1"/>
  <c r="K345" i="1"/>
  <c r="K393" i="1"/>
  <c r="K70" i="1"/>
  <c r="K94" i="1"/>
  <c r="K142" i="1"/>
  <c r="K178" i="1"/>
  <c r="K226" i="1"/>
  <c r="K274" i="1"/>
  <c r="K298" i="1"/>
  <c r="K23" i="1"/>
  <c r="K35" i="1"/>
  <c r="K47" i="1"/>
  <c r="K59" i="1"/>
  <c r="K83" i="1"/>
  <c r="K95" i="1"/>
  <c r="K119" i="1"/>
  <c r="K131" i="1"/>
  <c r="K167" i="1"/>
  <c r="K179" i="1"/>
  <c r="K191" i="1"/>
  <c r="K227" i="1"/>
  <c r="K239" i="1"/>
  <c r="K251" i="1"/>
  <c r="K275" i="1"/>
  <c r="K287" i="1"/>
  <c r="K299" i="1"/>
  <c r="K323" i="1"/>
  <c r="K335" i="1"/>
  <c r="M169" i="1"/>
  <c r="K10" i="1"/>
  <c r="K34" i="1"/>
  <c r="K58" i="1"/>
  <c r="K82" i="1"/>
  <c r="K130" i="1"/>
  <c r="K154" i="1"/>
  <c r="K166" i="1"/>
  <c r="K190" i="1"/>
  <c r="K238" i="1"/>
  <c r="K262" i="1"/>
  <c r="K310" i="1"/>
  <c r="K324" i="1"/>
  <c r="K336" i="1"/>
  <c r="K396" i="1"/>
  <c r="K349" i="1"/>
  <c r="K385" i="1"/>
  <c r="K397" i="1"/>
  <c r="K409" i="1"/>
  <c r="O73" i="1"/>
  <c r="O325" i="1"/>
  <c r="O146" i="1"/>
  <c r="O158" i="1"/>
  <c r="O218" i="1"/>
  <c r="O290" i="1"/>
  <c r="O302" i="1"/>
  <c r="O386" i="1"/>
  <c r="K334" i="1"/>
  <c r="K346" i="1"/>
  <c r="K358" i="1"/>
  <c r="K370" i="1"/>
  <c r="K382" i="1"/>
  <c r="K394" i="1"/>
  <c r="K406" i="1"/>
  <c r="K418" i="1"/>
  <c r="O112" i="1"/>
  <c r="O232" i="1"/>
  <c r="O352" i="1"/>
  <c r="O364" i="1"/>
  <c r="K359" i="1"/>
  <c r="K371" i="1"/>
  <c r="K383" i="1"/>
  <c r="K395" i="1"/>
  <c r="K407" i="1"/>
  <c r="K419" i="1"/>
  <c r="O123" i="1"/>
  <c r="M174" i="1"/>
  <c r="L449" i="1"/>
  <c r="J449" i="1"/>
  <c r="O236" i="1" l="1"/>
  <c r="O449" i="1"/>
  <c r="M449" i="1"/>
  <c r="H449" i="1" l="1"/>
  <c r="F449" i="1"/>
  <c r="D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K4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  <author>Hunter, Kimberly (DESE)</author>
  </authors>
  <commentList>
    <comment ref="E5" authorId="0" shapeId="0" xr:uid="{89452EAA-F747-4D05-B2A7-C213C986F803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  <comment ref="F5" authorId="1" shapeId="0" xr:uid="{9883FD83-2336-4A08-8820-AD20C5118E06}">
      <text>
        <r>
          <rPr>
            <b/>
            <sz val="9"/>
            <color indexed="81"/>
            <rFont val="Tahoma"/>
            <family val="2"/>
          </rPr>
          <t>Hunter, Kimberly (DESE): 26 PROJ€ distsum - Col E + 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Robert F (DESE)</author>
    <author>Hadley Brett Cabral</author>
    <author>Hadley Cabral</author>
  </authors>
  <commentList>
    <comment ref="I5" authorId="0" shapeId="0" xr:uid="{C2B1A8C2-CD6C-4A42-B3BE-B065981BBDB0}">
      <text>
        <r>
          <rPr>
            <b/>
            <sz val="9"/>
            <color indexed="81"/>
            <rFont val="Tahoma"/>
            <family val="2"/>
          </rPr>
          <t xml:space="preserve">O'Donnell, Robert F (DESE): </t>
        </r>
        <r>
          <rPr>
            <sz val="9"/>
            <color indexed="81"/>
            <rFont val="Tahoma"/>
            <family val="2"/>
          </rPr>
          <t xml:space="preserve">Update after the first of the year
</t>
        </r>
      </text>
    </comment>
    <comment ref="J5" authorId="1" shapeId="0" xr:uid="{51EE1DE7-D921-4025-AA50-EF462A92F286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1.</t>
        </r>
        <r>
          <rPr>
            <sz val="8"/>
            <color indexed="81"/>
            <rFont val="Tahoma"/>
            <family val="2"/>
          </rPr>
          <t xml:space="preserve">  Devens = Harvard
</t>
        </r>
        <r>
          <rPr>
            <b/>
            <sz val="8"/>
            <color indexed="81"/>
            <rFont val="Tahoma"/>
            <family val="2"/>
          </rPr>
          <t>2.</t>
        </r>
        <r>
          <rPr>
            <sz val="8"/>
            <color indexed="81"/>
            <rFont val="Tahoma"/>
            <family val="2"/>
          </rPr>
          <t xml:space="preserve">  Southfield = Weymouth</t>
        </r>
      </text>
    </comment>
    <comment ref="K5" authorId="1" shapeId="0" xr:uid="{5C88DE22-94E8-453F-AFD0-191DD41C6D34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1.</t>
        </r>
        <r>
          <rPr>
            <sz val="8"/>
            <color indexed="81"/>
            <rFont val="Tahoma"/>
            <family val="2"/>
          </rPr>
          <t xml:space="preserve">  Devens = Harvard
</t>
        </r>
        <r>
          <rPr>
            <b/>
            <sz val="8"/>
            <color indexed="81"/>
            <rFont val="Tahoma"/>
            <family val="2"/>
          </rPr>
          <t>2.</t>
        </r>
        <r>
          <rPr>
            <sz val="8"/>
            <color indexed="81"/>
            <rFont val="Tahoma"/>
            <family val="2"/>
          </rPr>
          <t xml:space="preserve">  Southfield = Weymouth</t>
        </r>
      </text>
    </comment>
    <comment ref="N5" authorId="2" shapeId="0" xr:uid="{86A1D263-0DB2-45A7-B95F-B0FCEA3A7516}">
      <text>
        <r>
          <rPr>
            <b/>
            <sz val="9"/>
            <color indexed="81"/>
            <rFont val="Tahoma"/>
            <family val="2"/>
          </rPr>
          <t>Hadley Cabral:</t>
        </r>
        <r>
          <rPr>
            <sz val="9"/>
            <color indexed="81"/>
            <rFont val="Tahoma"/>
            <family val="2"/>
          </rPr>
          <t xml:space="preserve">
dummy amount entered for 352 Devens.</t>
        </r>
      </text>
    </comment>
  </commentList>
</comments>
</file>

<file path=xl/sharedStrings.xml><?xml version="1.0" encoding="utf-8"?>
<sst xmlns="http://schemas.openxmlformats.org/spreadsheetml/2006/main" count="1555" uniqueCount="950">
  <si>
    <t>Massachusetts Department of Elementary and Secondary Education</t>
  </si>
  <si>
    <t>Office of School Finance</t>
  </si>
  <si>
    <t>9% Cap</t>
  </si>
  <si>
    <t>Intermediate Cap</t>
  </si>
  <si>
    <t>18% Cap</t>
  </si>
  <si>
    <t xml:space="preserve">Average </t>
  </si>
  <si>
    <t>Unadjusted Local</t>
  </si>
  <si>
    <t>Projected</t>
  </si>
  <si>
    <t>Operating</t>
  </si>
  <si>
    <t>Rate PP</t>
  </si>
  <si>
    <t>Plus State Tuition</t>
  </si>
  <si>
    <t>Tuition as a</t>
  </si>
  <si>
    <t>FY26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</si>
  <si>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</si>
  <si>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</si>
  <si>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</si>
  <si>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</si>
  <si>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</si>
  <si>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</si>
  <si>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</si>
  <si>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</si>
  <si>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</si>
  <si>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</si>
  <si>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</si>
  <si>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</si>
  <si>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NSS</t>
  </si>
  <si>
    <t>Under NSS Cap</t>
  </si>
  <si>
    <t xml:space="preserve">Abington                     </t>
  </si>
  <si>
    <t xml:space="preserve">Acton                        </t>
  </si>
  <si>
    <t xml:space="preserve">Acushnet                     </t>
  </si>
  <si>
    <t xml:space="preserve">Adams                        </t>
  </si>
  <si>
    <t xml:space="preserve">Agawam                       </t>
  </si>
  <si>
    <t xml:space="preserve">Alford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</si>
  <si>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</si>
  <si>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</si>
  <si>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</si>
  <si>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</si>
  <si>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</si>
  <si>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</si>
  <si>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</si>
  <si>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Ashland                      </t>
  </si>
  <si>
    <t xml:space="preserve">Athol  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</si>
  <si>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</si>
  <si>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</si>
  <si>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</si>
  <si>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Ayer                         </t>
  </si>
  <si>
    <t xml:space="preserve">Barnstable                   </t>
  </si>
  <si>
    <t xml:space="preserve">Barre                        </t>
  </si>
  <si>
    <t xml:space="preserve">Becket    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</si>
  <si>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</si>
  <si>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</si>
  <si>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</si>
  <si>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</si>
  <si>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</si>
  <si>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Berlin                       </t>
  </si>
  <si>
    <t xml:space="preserve">Bernardston                  </t>
  </si>
  <si>
    <t xml:space="preserve">Beverly                      </t>
  </si>
  <si>
    <t xml:space="preserve">Billerica  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</si>
  <si>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</si>
  <si>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</si>
  <si>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</si>
  <si>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Boston                       </t>
  </si>
  <si>
    <t xml:space="preserve">Bourne                       </t>
  </si>
  <si>
    <t xml:space="preserve">Boxborough                   </t>
  </si>
  <si>
    <t xml:space="preserve">Boxford                      </t>
  </si>
  <si>
    <t xml:space="preserve">Boylston                     </t>
  </si>
  <si>
    <t xml:space="preserve">Braintree                    </t>
  </si>
  <si>
    <t xml:space="preserve">Brewster                     </t>
  </si>
  <si>
    <t xml:space="preserve">Bridgewater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</si>
  <si>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</si>
  <si>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</si>
  <si>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</si>
  <si>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</si>
  <si>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</si>
  <si>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</si>
  <si>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</si>
  <si>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</si>
  <si>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</si>
  <si>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</si>
  <si>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Charlemont                   </t>
  </si>
  <si>
    <t xml:space="preserve">Charlton                     </t>
  </si>
  <si>
    <t xml:space="preserve">Chatham                      </t>
  </si>
  <si>
    <t xml:space="preserve">Chelmsford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</si>
  <si>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</si>
  <si>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</si>
  <si>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</si>
  <si>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</si>
  <si>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Chicopee                     </t>
  </si>
  <si>
    <t xml:space="preserve">Chilmark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</si>
  <si>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</si>
  <si>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</si>
  <si>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</si>
  <si>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</si>
  <si>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</si>
  <si>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</si>
  <si>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</si>
  <si>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</si>
  <si>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</si>
  <si>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</si>
  <si>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</si>
  <si>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</si>
  <si>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</si>
  <si>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</si>
  <si>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</si>
  <si>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</si>
  <si>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</si>
  <si>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</si>
  <si>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</si>
  <si>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</si>
  <si>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</si>
  <si>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</si>
  <si>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</si>
  <si>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</si>
  <si>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</si>
  <si>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</si>
  <si>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</si>
  <si>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</si>
  <si>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</si>
  <si>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</si>
  <si>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</si>
  <si>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</si>
  <si>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</si>
  <si>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</si>
  <si>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</si>
  <si>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</si>
  <si>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</si>
  <si>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</si>
  <si>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</si>
  <si>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</si>
  <si>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</si>
  <si>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</si>
  <si>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</si>
  <si>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</si>
  <si>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</si>
  <si>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</si>
  <si>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</si>
  <si>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</si>
  <si>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</si>
  <si>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</si>
  <si>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</si>
  <si>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</si>
  <si>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</si>
  <si>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</si>
  <si>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</si>
  <si>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</si>
  <si>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</si>
  <si>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</si>
  <si>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</si>
  <si>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</si>
  <si>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</si>
  <si>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</si>
  <si>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</si>
  <si>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</si>
  <si>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</si>
  <si>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</si>
  <si>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</si>
  <si>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</si>
  <si>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</si>
  <si>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</si>
  <si>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</si>
  <si>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</si>
  <si>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</si>
  <si>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</si>
  <si>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</si>
  <si>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</si>
  <si>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</si>
  <si>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</si>
  <si>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</si>
  <si>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</si>
  <si>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</si>
  <si>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</si>
  <si>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</si>
  <si>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</si>
  <si>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</si>
  <si>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</si>
  <si>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</si>
  <si>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</si>
  <si>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</si>
  <si>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</si>
  <si>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</si>
  <si>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</si>
  <si>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</si>
  <si>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</si>
  <si>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</si>
  <si>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</si>
  <si>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</si>
  <si>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</si>
  <si>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</si>
  <si>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</si>
  <si>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</si>
  <si>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</si>
  <si>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</si>
  <si>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</si>
  <si>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</si>
  <si>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</si>
  <si>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</si>
  <si>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</si>
  <si>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</si>
  <si>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</si>
  <si>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</si>
  <si>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</si>
  <si>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</si>
  <si>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</si>
  <si>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</si>
  <si>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</si>
  <si>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</si>
  <si>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</si>
  <si>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</si>
  <si>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</si>
  <si>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</si>
  <si>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</si>
  <si>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</si>
  <si>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</si>
  <si>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</si>
  <si>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</si>
  <si>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</si>
  <si>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</si>
  <si>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</si>
  <si>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</si>
  <si>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</si>
  <si>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</si>
  <si>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</si>
  <si>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</si>
  <si>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</si>
  <si>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</si>
  <si>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</si>
  <si>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</si>
  <si>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</si>
  <si>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</si>
  <si>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</si>
  <si>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</si>
  <si>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</si>
  <si>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</si>
  <si>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</si>
  <si>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</si>
  <si>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</si>
  <si>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</si>
  <si>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</si>
  <si>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</si>
  <si>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</si>
  <si>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</si>
  <si>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</si>
  <si>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</si>
  <si>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</si>
  <si>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</si>
  <si>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</si>
  <si>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</si>
  <si>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</si>
  <si>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</si>
  <si>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</si>
  <si>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</si>
  <si>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</si>
  <si>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</si>
  <si>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</si>
  <si>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</si>
  <si>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</si>
  <si>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</si>
  <si>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</si>
  <si>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</si>
  <si>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</si>
  <si>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</si>
  <si>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</si>
  <si>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</si>
  <si>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</si>
  <si>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</si>
  <si>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</si>
  <si>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</si>
  <si>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</si>
  <si>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</si>
  <si>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</si>
  <si>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</si>
  <si>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</si>
  <si>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</si>
  <si>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</si>
  <si>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</si>
  <si>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</si>
  <si>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</si>
  <si>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</si>
  <si>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</si>
  <si>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</si>
  <si>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</si>
  <si>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</si>
  <si>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</si>
  <si>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</si>
  <si>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</si>
  <si>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</si>
  <si>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</si>
  <si>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</si>
  <si>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</si>
  <si>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</si>
  <si>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</si>
  <si>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</si>
  <si>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</si>
  <si>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</si>
  <si>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</si>
  <si>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</si>
  <si>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</si>
  <si>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</si>
  <si>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</si>
  <si>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</si>
  <si>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</si>
  <si>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</si>
  <si>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</si>
  <si>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</si>
  <si>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</si>
  <si>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</si>
  <si>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</si>
  <si>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</si>
  <si>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</si>
  <si>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</si>
  <si>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</si>
  <si>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</si>
  <si>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</si>
  <si>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</si>
  <si>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</si>
  <si>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</si>
  <si>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</si>
  <si>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</si>
  <si>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</si>
  <si>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</si>
  <si>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</si>
  <si>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</si>
  <si>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</si>
  <si>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</si>
  <si>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</si>
  <si>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</si>
  <si>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</si>
  <si>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</si>
  <si>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</si>
  <si>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</si>
  <si>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</si>
  <si>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</si>
  <si>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</si>
  <si>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</si>
  <si>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</si>
  <si>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</si>
  <si>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</si>
  <si>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</si>
  <si>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</si>
  <si>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</si>
  <si>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</si>
  <si>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</si>
  <si>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</si>
  <si>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</si>
  <si>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</si>
  <si>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</si>
  <si>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</si>
  <si>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</si>
  <si>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</si>
  <si>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</si>
  <si>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</si>
  <si>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</si>
  <si>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</si>
  <si>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</si>
  <si>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</si>
  <si>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</si>
  <si>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</si>
  <si>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</si>
  <si>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</si>
  <si>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</si>
  <si>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</si>
  <si>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</si>
  <si>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</si>
  <si>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</si>
  <si>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</si>
  <si>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</si>
  <si>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</si>
  <si>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</si>
  <si>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</si>
  <si>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</si>
  <si>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</si>
  <si>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</si>
  <si>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</si>
  <si>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</si>
  <si>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</si>
  <si>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</si>
  <si>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</si>
  <si>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</si>
  <si>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>Devens</t>
  </si>
  <si>
    <t xml:space="preserve">Northampton Smith            </t>
  </si>
  <si>
    <t xml:space="preserve">Acton Boxborough             </t>
  </si>
  <si>
    <t>Hoosac Valley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</si>
  <si>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</si>
  <si>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</si>
  <si>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</si>
  <si>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</si>
  <si>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</si>
  <si>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</si>
  <si>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</si>
  <si>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</si>
  <si>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</si>
  <si>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</si>
  <si>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</si>
  <si>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</si>
  <si>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</si>
  <si>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</si>
  <si>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</si>
  <si>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</si>
  <si>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</si>
  <si>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</si>
  <si>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</si>
  <si>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</si>
  <si>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</si>
  <si>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</si>
  <si>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</si>
  <si>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</si>
  <si>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</si>
  <si>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</si>
  <si>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</si>
  <si>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</si>
  <si>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</si>
  <si>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</si>
  <si>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</si>
  <si>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</si>
  <si>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</si>
  <si>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</si>
  <si>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</si>
  <si>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</si>
  <si>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</si>
  <si>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</si>
  <si>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</si>
  <si>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</si>
  <si>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</si>
  <si>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</si>
  <si>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</si>
  <si>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</si>
  <si>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</si>
  <si>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</si>
  <si>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</si>
  <si>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</si>
  <si>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</si>
  <si>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</si>
  <si>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</si>
  <si>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</si>
  <si>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</si>
  <si>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</si>
  <si>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</si>
  <si>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</si>
  <si>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</si>
  <si>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</si>
  <si>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</si>
  <si>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</si>
  <si>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</si>
  <si>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</si>
  <si>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</si>
  <si>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</si>
  <si>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</si>
  <si>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</si>
  <si>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</si>
  <si>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</si>
  <si>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</si>
  <si>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</si>
  <si>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</si>
  <si>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</si>
  <si>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</si>
  <si>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</si>
  <si>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</si>
  <si>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</si>
  <si>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</si>
  <si>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</si>
  <si>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</si>
  <si>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</si>
  <si>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</si>
  <si>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</si>
  <si>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</si>
  <si>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</si>
  <si>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State Total</t>
  </si>
  <si>
    <t>--</t>
  </si>
  <si>
    <t>(no change)</t>
  </si>
  <si>
    <t>Cap</t>
  </si>
  <si>
    <t>FY24</t>
  </si>
  <si>
    <t>Oper</t>
  </si>
  <si>
    <t>Exclusion</t>
  </si>
  <si>
    <t>Exclu-</t>
  </si>
  <si>
    <t>CPI</t>
  </si>
  <si>
    <t>Actual</t>
  </si>
  <si>
    <t>Above</t>
  </si>
  <si>
    <t>Found</t>
  </si>
  <si>
    <t># of</t>
  </si>
  <si>
    <t>Exceeds</t>
  </si>
  <si>
    <t>Distr</t>
  </si>
  <si>
    <t>sion</t>
  </si>
  <si>
    <t>Rank</t>
  </si>
  <si>
    <t>FY25</t>
  </si>
  <si>
    <t>Pct</t>
  </si>
  <si>
    <t>Fnd %</t>
  </si>
  <si>
    <t>Base</t>
  </si>
  <si>
    <t>Fnd</t>
  </si>
  <si>
    <t>Fac</t>
  </si>
  <si>
    <t>blank</t>
  </si>
  <si>
    <t>Valid</t>
  </si>
  <si>
    <t>Lea</t>
  </si>
  <si>
    <t>1=yes</t>
  </si>
  <si>
    <t>yes = fy</t>
  </si>
  <si>
    <t>Caps</t>
  </si>
  <si>
    <t xml:space="preserve">(FY21) </t>
  </si>
  <si>
    <t>NSS Pct</t>
  </si>
  <si>
    <t>Used</t>
  </si>
  <si>
    <t>Rate</t>
  </si>
  <si>
    <t>Siblings</t>
  </si>
  <si>
    <t>diff</t>
  </si>
  <si>
    <t>x</t>
  </si>
  <si>
    <t>ABINGTON</t>
  </si>
  <si>
    <t/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</si>
  <si>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</si>
  <si>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</si>
  <si>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</si>
  <si>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</si>
  <si>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</si>
  <si>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</si>
  <si>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</si>
  <si>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</si>
  <si>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</si>
  <si>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</si>
  <si>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</si>
  <si>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</si>
  <si>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</si>
  <si>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</si>
  <si>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</si>
  <si>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</si>
  <si>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</si>
  <si>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</si>
  <si>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</si>
  <si>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</si>
  <si>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</si>
  <si>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</si>
  <si>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</si>
  <si>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</si>
  <si>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</si>
  <si>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</si>
  <si>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</si>
  <si>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</si>
  <si>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</si>
  <si>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</si>
  <si>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</si>
  <si>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</si>
  <si>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</si>
  <si>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</si>
  <si>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</si>
  <si>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</si>
  <si>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</si>
  <si>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</si>
  <si>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</si>
  <si>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</si>
  <si>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</si>
  <si>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</si>
  <si>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</si>
  <si>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</si>
  <si>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</si>
  <si>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</si>
  <si>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</si>
  <si>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</si>
  <si>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</si>
  <si>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</si>
  <si>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</si>
  <si>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</si>
  <si>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</si>
  <si>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</si>
  <si>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</si>
  <si>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</si>
  <si>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</si>
  <si>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</si>
  <si>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</si>
  <si>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</si>
  <si>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</si>
  <si>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</si>
  <si>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</si>
  <si>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</si>
  <si>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</si>
  <si>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</si>
  <si>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</si>
  <si>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</si>
  <si>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</si>
  <si>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</si>
  <si>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</si>
  <si>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</si>
  <si>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</si>
  <si>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</si>
  <si>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</si>
  <si>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</si>
  <si>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</si>
  <si>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</si>
  <si>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</si>
  <si>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</si>
  <si>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</si>
  <si>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</si>
  <si>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</si>
  <si>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</si>
  <si>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</si>
  <si>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</si>
  <si>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</si>
  <si>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</si>
  <si>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</si>
  <si>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</si>
  <si>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</si>
  <si>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</si>
  <si>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</si>
  <si>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</si>
  <si>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</si>
  <si>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</si>
  <si>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</si>
  <si>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</si>
  <si>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</si>
  <si>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</si>
  <si>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</si>
  <si>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</si>
  <si>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</si>
  <si>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</si>
  <si>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</si>
  <si>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</si>
  <si>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</si>
  <si>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</si>
  <si>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</si>
  <si>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</si>
  <si>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</si>
  <si>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</si>
  <si>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</si>
  <si>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</si>
  <si>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</si>
  <si>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</si>
  <si>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</si>
  <si>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</si>
  <si>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</si>
  <si>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</si>
  <si>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</si>
  <si>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</si>
  <si>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</si>
  <si>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</si>
  <si>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</si>
  <si>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</si>
  <si>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</si>
  <si>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</si>
  <si>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</si>
  <si>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</si>
  <si>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</si>
  <si>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</si>
  <si>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</si>
  <si>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</si>
  <si>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</si>
  <si>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</si>
  <si>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</si>
  <si>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</si>
  <si>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</si>
  <si>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</si>
  <si>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</si>
  <si>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</si>
  <si>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</si>
  <si>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</si>
  <si>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</si>
  <si>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</si>
  <si>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</si>
  <si>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</si>
  <si>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</si>
  <si>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</si>
  <si>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</si>
  <si>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</si>
  <si>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</si>
  <si>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</si>
  <si>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</si>
  <si>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</si>
  <si>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</si>
  <si>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</si>
  <si>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</si>
  <si>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</si>
  <si>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</si>
  <si>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</si>
  <si>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</si>
  <si>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</si>
  <si>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</si>
  <si>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</si>
  <si>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</si>
  <si>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</si>
  <si>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</si>
  <si>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</si>
  <si>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</si>
  <si>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</si>
  <si>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</si>
  <si>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</si>
  <si>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</si>
  <si>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</si>
  <si>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</si>
  <si>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</si>
  <si>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</si>
  <si>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</si>
  <si>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</si>
  <si>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</si>
  <si>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</si>
  <si>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</si>
  <si>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</si>
  <si>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</si>
  <si>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</si>
  <si>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</si>
  <si>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</si>
  <si>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</si>
  <si>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</si>
  <si>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</si>
  <si>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</si>
  <si>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</si>
  <si>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</si>
  <si>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</si>
  <si>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</si>
  <si>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</si>
  <si>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</si>
  <si>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</si>
  <si>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</si>
  <si>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</si>
  <si>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</si>
  <si>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</si>
  <si>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</si>
  <si>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</si>
  <si>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</si>
  <si>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</si>
  <si>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</si>
  <si>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</si>
  <si>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</si>
  <si>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</si>
  <si>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</si>
  <si>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</si>
  <si>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</si>
  <si>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</si>
  <si>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</si>
  <si>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</si>
  <si>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</si>
  <si>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</si>
  <si>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</si>
  <si>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</si>
  <si>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</si>
  <si>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</si>
  <si>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</si>
  <si>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</si>
  <si>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</si>
  <si>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</si>
  <si>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</si>
  <si>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</si>
  <si>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</si>
  <si>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</si>
  <si>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</si>
  <si>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</si>
  <si>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</si>
  <si>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</si>
  <si>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</si>
  <si>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</si>
  <si>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</si>
  <si>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</si>
  <si>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</si>
  <si>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</si>
  <si>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</si>
  <si>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</si>
  <si>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</si>
  <si>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</si>
  <si>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</si>
  <si>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</si>
  <si>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</si>
  <si>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</si>
  <si>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</si>
  <si>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</si>
  <si>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</si>
  <si>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</si>
  <si>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</si>
  <si>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</si>
  <si>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</si>
  <si>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</si>
  <si>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</si>
  <si>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</si>
  <si>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</si>
  <si>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</si>
  <si>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</si>
  <si>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</si>
  <si>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</si>
  <si>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</si>
  <si>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</si>
  <si>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</si>
  <si>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</si>
  <si>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</si>
  <si>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</si>
  <si>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</si>
  <si>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</si>
  <si>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</si>
  <si>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</si>
  <si>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</si>
  <si>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</si>
  <si>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</si>
  <si>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</si>
  <si>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</si>
  <si>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</si>
  <si>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</si>
  <si>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</si>
  <si>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</si>
  <si>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</si>
  <si>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</si>
  <si>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</si>
  <si>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</si>
  <si>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</si>
  <si>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</si>
  <si>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</si>
  <si>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</si>
  <si>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</si>
  <si>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</si>
  <si>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</si>
  <si>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</si>
  <si>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</si>
  <si>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</si>
  <si>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</si>
  <si>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</si>
  <si>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</si>
  <si>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</si>
  <si>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</si>
  <si>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</si>
  <si>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</si>
  <si>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</si>
  <si>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</si>
  <si>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</si>
  <si>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</si>
  <si>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</si>
  <si>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</si>
  <si>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</si>
  <si>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</si>
  <si>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</si>
  <si>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</si>
  <si>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</si>
  <si>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</si>
  <si>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</si>
  <si>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</si>
  <si>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</si>
  <si>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</si>
  <si>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</si>
  <si>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</si>
  <si>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</si>
  <si>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</si>
  <si>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</si>
  <si>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</si>
  <si>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</si>
  <si>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</si>
  <si>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</si>
  <si>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</si>
  <si>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</si>
  <si>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</si>
  <si>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</si>
  <si>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</si>
  <si>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</si>
  <si>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</si>
  <si>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</si>
  <si>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</si>
  <si>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</si>
  <si>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</si>
  <si>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</si>
  <si>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</si>
  <si>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</si>
  <si>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</si>
  <si>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</si>
  <si>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</si>
  <si>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</si>
  <si>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</si>
  <si>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</si>
  <si>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</si>
  <si>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</si>
  <si>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</si>
  <si>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HOOSAC VALLEY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</si>
  <si>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</si>
  <si>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</si>
  <si>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</si>
  <si>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</si>
  <si>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</si>
  <si>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</si>
  <si>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</si>
  <si>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</si>
  <si>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</si>
  <si>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</si>
  <si>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</si>
  <si>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</si>
  <si>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</si>
  <si>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</si>
  <si>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</si>
  <si>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</si>
  <si>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</si>
  <si>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</si>
  <si>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</si>
  <si>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</si>
  <si>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</si>
  <si>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</si>
  <si>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</si>
  <si>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</si>
  <si>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</si>
  <si>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</si>
  <si>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</si>
  <si>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</si>
  <si>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</si>
  <si>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</si>
  <si>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</si>
  <si>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</si>
  <si>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</si>
  <si>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</si>
  <si>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</si>
  <si>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</si>
  <si>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</si>
  <si>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</si>
  <si>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</si>
  <si>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</si>
  <si>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</si>
  <si>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</si>
  <si>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</si>
  <si>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</si>
  <si>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</si>
  <si>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</si>
  <si>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</si>
  <si>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</si>
  <si>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</si>
  <si>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</si>
  <si>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</si>
  <si>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</si>
  <si>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</si>
  <si>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</si>
  <si>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</si>
  <si>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</si>
  <si>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</si>
  <si>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</si>
  <si>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</si>
  <si>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</si>
  <si>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</si>
  <si>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</si>
  <si>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</si>
  <si>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</si>
  <si>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</si>
  <si>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</si>
  <si>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</si>
  <si>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</si>
  <si>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</si>
  <si>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</si>
  <si>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</si>
  <si>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</si>
  <si>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</si>
  <si>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</si>
  <si>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</si>
  <si>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</si>
  <si>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</si>
  <si>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</si>
  <si>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</si>
  <si>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</si>
  <si>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</si>
  <si>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</si>
  <si>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</si>
  <si>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</si>
  <si>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TOTALS</t>
  </si>
  <si>
    <t>19 - PROJe  calc.xlsx</t>
  </si>
  <si>
    <t>FY26 NSS Cap %</t>
  </si>
  <si>
    <t>Updates</t>
  </si>
  <si>
    <t>Highlighted</t>
  </si>
  <si>
    <t>2 updated 4/2/25</t>
  </si>
  <si>
    <t>26-PROJ(e) calc</t>
  </si>
  <si>
    <t>Projected FY26 FTE Remaining under the Net School Spending (NSS) Caps (Q1)(e)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</si>
</sst>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mm/dd/yy;@"/>
    <numFmt numFmtId="166" formatCode="0.0"/>
    <numFmt numFmtId="167" formatCode="#,##0.0_);\(#,##0.0\)"/>
    <numFmt numFmtId="168" formatCode="#,##0.0_);[Red]\(#,##0.0\)"/>
  </numFmts>
  <fonts count="27" x14ac:knownFonts="1">
    <font>
      <sz val="9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  <font>
      <sz val="6"/>
      <name val="Arial"/>
      <family val="2"/>
    </font>
    <font>
      <sz val="8"/>
      <color theme="0" tint="-0.499984740745262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ED9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5" fillId="0" borderId="0"/>
    <xf numFmtId="0" fontId="10" fillId="0" borderId="0"/>
  </cellStyleXfs>
  <cellXfs count="168">
    <xf numFmtId="0" fontId="0" fillId="0" borderId="0" xfId="0"/>
    <xf numFmtId="0" fontId="2" fillId="0" borderId="0" xfId="2" applyFont="1" applyAlignment="1">
      <alignment horizontal="left"/>
    </xf>
    <xf numFmtId="2" fontId="3" fillId="0" borderId="0" xfId="2" applyNumberFormat="1" applyFont="1"/>
    <xf numFmtId="2" fontId="3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2" applyFont="1" applyAlignment="1">
      <alignment horizontal="left"/>
    </xf>
    <xf numFmtId="3" fontId="4" fillId="0" borderId="0" xfId="2" applyNumberFormat="1" applyFont="1"/>
    <xf numFmtId="49" fontId="4" fillId="0" borderId="0" xfId="2" applyNumberFormat="1" applyFont="1" applyAlignment="1">
      <alignment horizontal="center"/>
    </xf>
    <xf numFmtId="14" fontId="4" fillId="0" borderId="0" xfId="3" applyNumberFormat="1" applyFont="1" applyAlignment="1">
      <alignment horizontal="center"/>
    </xf>
    <xf numFmtId="0" fontId="7" fillId="0" borderId="0" xfId="2" applyFont="1" applyAlignment="1">
      <alignment horizontal="left"/>
    </xf>
    <xf numFmtId="49" fontId="4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3" fontId="4" fillId="2" borderId="2" xfId="2" applyNumberFormat="1" applyFont="1" applyFill="1" applyBorder="1"/>
    <xf numFmtId="3" fontId="8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8" fillId="2" borderId="4" xfId="2" applyNumberFormat="1" applyFont="1" applyFill="1" applyBorder="1" applyAlignment="1">
      <alignment horizontal="center"/>
    </xf>
    <xf numFmtId="40" fontId="8" fillId="2" borderId="7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" fontId="8" fillId="2" borderId="8" xfId="2" applyNumberFormat="1" applyFont="1" applyFill="1" applyBorder="1" applyAlignment="1">
      <alignment horizontal="center" vertical="top"/>
    </xf>
    <xf numFmtId="3" fontId="8" fillId="2" borderId="5" xfId="2" applyNumberFormat="1" applyFont="1" applyFill="1" applyBorder="1" applyAlignment="1">
      <alignment horizontal="center" vertical="top"/>
    </xf>
    <xf numFmtId="40" fontId="8" fillId="2" borderId="6" xfId="2" applyNumberFormat="1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0" fontId="10" fillId="0" borderId="0" xfId="3" applyFont="1"/>
    <xf numFmtId="38" fontId="8" fillId="2" borderId="14" xfId="2" applyNumberFormat="1" applyFont="1" applyFill="1" applyBorder="1" applyAlignment="1">
      <alignment horizontal="center"/>
    </xf>
    <xf numFmtId="0" fontId="8" fillId="2" borderId="15" xfId="2" applyFont="1" applyFill="1" applyBorder="1"/>
    <xf numFmtId="38" fontId="8" fillId="2" borderId="15" xfId="2" quotePrefix="1" applyNumberFormat="1" applyFont="1" applyFill="1" applyBorder="1" applyAlignment="1">
      <alignment horizontal="center"/>
    </xf>
    <xf numFmtId="38" fontId="8" fillId="2" borderId="15" xfId="2" applyNumberFormat="1" applyFont="1" applyFill="1" applyBorder="1" applyAlignment="1">
      <alignment horizontal="center"/>
    </xf>
    <xf numFmtId="38" fontId="8" fillId="2" borderId="16" xfId="2" quotePrefix="1" applyNumberFormat="1" applyFont="1" applyFill="1" applyBorder="1" applyAlignment="1">
      <alignment horizontal="center"/>
    </xf>
    <xf numFmtId="0" fontId="4" fillId="0" borderId="0" xfId="2" applyFont="1"/>
    <xf numFmtId="38" fontId="11" fillId="0" borderId="0" xfId="2" applyNumberFormat="1" applyFont="1" applyAlignment="1">
      <alignment horizont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center" vertical="center" wrapText="1"/>
    </xf>
    <xf numFmtId="0" fontId="14" fillId="5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wrapText="1"/>
    </xf>
    <xf numFmtId="0" fontId="5" fillId="0" borderId="0" xfId="4" applyFont="1" applyAlignment="1">
      <alignment horizontal="center"/>
    </xf>
    <xf numFmtId="0" fontId="5" fillId="0" borderId="0" xfId="4" applyFont="1"/>
    <xf numFmtId="14" fontId="14" fillId="0" borderId="0" xfId="4" applyNumberFormat="1" applyFont="1" applyAlignment="1">
      <alignment horizontal="center"/>
    </xf>
    <xf numFmtId="165" fontId="14" fillId="0" borderId="0" xfId="4" applyNumberFormat="1" applyFont="1" applyAlignment="1">
      <alignment horizontal="center"/>
    </xf>
    <xf numFmtId="165" fontId="14" fillId="0" borderId="0" xfId="4" applyNumberFormat="1" applyFont="1" applyAlignment="1">
      <alignment vertical="center"/>
    </xf>
    <xf numFmtId="0" fontId="15" fillId="0" borderId="0" xfId="4" applyFont="1" applyAlignment="1">
      <alignment horizontal="center"/>
    </xf>
    <xf numFmtId="165" fontId="14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right"/>
    </xf>
    <xf numFmtId="0" fontId="16" fillId="0" borderId="0" xfId="4" applyFont="1" applyAlignment="1">
      <alignment horizontal="center" vertical="top"/>
    </xf>
    <xf numFmtId="0" fontId="17" fillId="0" borderId="0" xfId="4" applyFont="1"/>
    <xf numFmtId="0" fontId="18" fillId="6" borderId="1" xfId="4" applyFont="1" applyFill="1" applyBorder="1" applyAlignment="1">
      <alignment horizontal="center"/>
    </xf>
    <xf numFmtId="0" fontId="18" fillId="6" borderId="2" xfId="4" applyFont="1" applyFill="1" applyBorder="1" applyAlignment="1">
      <alignment horizontal="center"/>
    </xf>
    <xf numFmtId="0" fontId="18" fillId="7" borderId="1" xfId="4" applyFont="1" applyFill="1" applyBorder="1" applyAlignment="1">
      <alignment horizontal="center" wrapText="1"/>
    </xf>
    <xf numFmtId="0" fontId="18" fillId="7" borderId="3" xfId="4" applyFont="1" applyFill="1" applyBorder="1" applyAlignment="1">
      <alignment horizontal="center" wrapText="1"/>
    </xf>
    <xf numFmtId="0" fontId="18" fillId="8" borderId="2" xfId="4" applyFont="1" applyFill="1" applyBorder="1" applyAlignment="1">
      <alignment horizontal="center" vertical="center"/>
    </xf>
    <xf numFmtId="0" fontId="18" fillId="8" borderId="2" xfId="4" applyFont="1" applyFill="1" applyBorder="1" applyAlignment="1">
      <alignment horizontal="center"/>
    </xf>
    <xf numFmtId="0" fontId="18" fillId="8" borderId="3" xfId="4" applyFont="1" applyFill="1" applyBorder="1" applyAlignment="1">
      <alignment horizontal="center"/>
    </xf>
    <xf numFmtId="0" fontId="19" fillId="6" borderId="2" xfId="4" applyFont="1" applyFill="1" applyBorder="1" applyAlignment="1">
      <alignment horizontal="center"/>
    </xf>
    <xf numFmtId="0" fontId="19" fillId="9" borderId="1" xfId="4" applyFont="1" applyFill="1" applyBorder="1" applyAlignment="1">
      <alignment horizontal="center"/>
    </xf>
    <xf numFmtId="0" fontId="18" fillId="9" borderId="2" xfId="4" applyFont="1" applyFill="1" applyBorder="1" applyAlignment="1">
      <alignment horizontal="center"/>
    </xf>
    <xf numFmtId="0" fontId="18" fillId="9" borderId="3" xfId="4" applyFont="1" applyFill="1" applyBorder="1" applyAlignment="1">
      <alignment horizontal="center"/>
    </xf>
    <xf numFmtId="0" fontId="18" fillId="6" borderId="3" xfId="4" applyFont="1" applyFill="1" applyBorder="1" applyAlignment="1">
      <alignment horizontal="center"/>
    </xf>
    <xf numFmtId="0" fontId="18" fillId="7" borderId="17" xfId="4" applyFont="1" applyFill="1" applyBorder="1" applyAlignment="1">
      <alignment horizontal="center" wrapText="1"/>
    </xf>
    <xf numFmtId="0" fontId="19" fillId="6" borderId="17" xfId="4" applyFont="1" applyFill="1" applyBorder="1" applyAlignment="1">
      <alignment horizontal="center"/>
    </xf>
    <xf numFmtId="0" fontId="18" fillId="0" borderId="0" xfId="4" applyFont="1" applyAlignment="1">
      <alignment horizontal="right"/>
    </xf>
    <xf numFmtId="0" fontId="20" fillId="10" borderId="18" xfId="4" applyFont="1" applyFill="1" applyBorder="1" applyAlignment="1">
      <alignment horizontal="center"/>
    </xf>
    <xf numFmtId="0" fontId="21" fillId="0" borderId="0" xfId="4" applyFont="1" applyAlignment="1">
      <alignment horizontal="center"/>
    </xf>
    <xf numFmtId="0" fontId="21" fillId="0" borderId="0" xfId="4" applyFont="1" applyAlignment="1">
      <alignment horizontal="center" wrapText="1"/>
    </xf>
    <xf numFmtId="0" fontId="18" fillId="0" borderId="0" xfId="4" applyFont="1" applyAlignment="1">
      <alignment horizontal="center"/>
    </xf>
    <xf numFmtId="0" fontId="18" fillId="6" borderId="4" xfId="4" applyFont="1" applyFill="1" applyBorder="1" applyAlignment="1">
      <alignment horizontal="center"/>
    </xf>
    <xf numFmtId="0" fontId="18" fillId="6" borderId="0" xfId="4" applyFont="1" applyFill="1" applyAlignment="1">
      <alignment horizontal="center"/>
    </xf>
    <xf numFmtId="0" fontId="18" fillId="7" borderId="4" xfId="4" applyFont="1" applyFill="1" applyBorder="1" applyAlignment="1">
      <alignment horizontal="center"/>
    </xf>
    <xf numFmtId="0" fontId="18" fillId="7" borderId="7" xfId="4" applyFont="1" applyFill="1" applyBorder="1" applyAlignment="1">
      <alignment horizontal="center"/>
    </xf>
    <xf numFmtId="0" fontId="18" fillId="8" borderId="0" xfId="4" applyFont="1" applyFill="1" applyAlignment="1">
      <alignment horizontal="center"/>
    </xf>
    <xf numFmtId="0" fontId="18" fillId="8" borderId="7" xfId="4" applyFont="1" applyFill="1" applyBorder="1" applyAlignment="1">
      <alignment horizontal="center"/>
    </xf>
    <xf numFmtId="0" fontId="18" fillId="9" borderId="4" xfId="4" applyFont="1" applyFill="1" applyBorder="1" applyAlignment="1">
      <alignment horizontal="center"/>
    </xf>
    <xf numFmtId="0" fontId="18" fillId="9" borderId="0" xfId="4" applyFont="1" applyFill="1" applyAlignment="1">
      <alignment horizontal="center"/>
    </xf>
    <xf numFmtId="0" fontId="18" fillId="9" borderId="7" xfId="4" applyFont="1" applyFill="1" applyBorder="1" applyAlignment="1">
      <alignment horizontal="center"/>
    </xf>
    <xf numFmtId="0" fontId="18" fillId="6" borderId="7" xfId="4" applyFont="1" applyFill="1" applyBorder="1" applyAlignment="1">
      <alignment horizontal="center"/>
    </xf>
    <xf numFmtId="0" fontId="18" fillId="7" borderId="19" xfId="4" applyFont="1" applyFill="1" applyBorder="1" applyAlignment="1">
      <alignment horizontal="center"/>
    </xf>
    <xf numFmtId="0" fontId="18" fillId="6" borderId="19" xfId="4" applyFont="1" applyFill="1" applyBorder="1" applyAlignment="1">
      <alignment horizontal="center"/>
    </xf>
    <xf numFmtId="0" fontId="20" fillId="10" borderId="20" xfId="4" applyFont="1" applyFill="1" applyBorder="1" applyAlignment="1">
      <alignment horizontal="center"/>
    </xf>
    <xf numFmtId="0" fontId="18" fillId="6" borderId="5" xfId="4" applyFont="1" applyFill="1" applyBorder="1" applyAlignment="1">
      <alignment horizontal="center"/>
    </xf>
    <xf numFmtId="0" fontId="18" fillId="6" borderId="8" xfId="4" applyFont="1" applyFill="1" applyBorder="1" applyAlignment="1">
      <alignment horizontal="center"/>
    </xf>
    <xf numFmtId="0" fontId="18" fillId="7" borderId="5" xfId="4" applyFont="1" applyFill="1" applyBorder="1" applyAlignment="1">
      <alignment horizontal="center"/>
    </xf>
    <xf numFmtId="0" fontId="18" fillId="7" borderId="6" xfId="4" applyFont="1" applyFill="1" applyBorder="1" applyAlignment="1">
      <alignment horizontal="center"/>
    </xf>
    <xf numFmtId="0" fontId="18" fillId="8" borderId="8" xfId="4" applyFont="1" applyFill="1" applyBorder="1" applyAlignment="1">
      <alignment horizontal="center"/>
    </xf>
    <xf numFmtId="0" fontId="18" fillId="8" borderId="6" xfId="4" applyFont="1" applyFill="1" applyBorder="1" applyAlignment="1">
      <alignment horizontal="center"/>
    </xf>
    <xf numFmtId="0" fontId="18" fillId="9" borderId="5" xfId="4" applyFont="1" applyFill="1" applyBorder="1" applyAlignment="1">
      <alignment horizontal="center"/>
    </xf>
    <xf numFmtId="0" fontId="18" fillId="9" borderId="8" xfId="4" applyFont="1" applyFill="1" applyBorder="1" applyAlignment="1">
      <alignment horizontal="center"/>
    </xf>
    <xf numFmtId="0" fontId="18" fillId="9" borderId="6" xfId="4" applyFont="1" applyFill="1" applyBorder="1" applyAlignment="1">
      <alignment horizontal="center"/>
    </xf>
    <xf numFmtId="0" fontId="18" fillId="6" borderId="6" xfId="4" applyFont="1" applyFill="1" applyBorder="1" applyAlignment="1">
      <alignment horizontal="center"/>
    </xf>
    <xf numFmtId="0" fontId="18" fillId="7" borderId="21" xfId="4" applyFont="1" applyFill="1" applyBorder="1" applyAlignment="1">
      <alignment horizontal="center"/>
    </xf>
    <xf numFmtId="37" fontId="18" fillId="7" borderId="6" xfId="4" applyNumberFormat="1" applyFont="1" applyFill="1" applyBorder="1" applyAlignment="1">
      <alignment horizontal="center"/>
    </xf>
    <xf numFmtId="0" fontId="18" fillId="6" borderId="21" xfId="4" applyFont="1" applyFill="1" applyBorder="1" applyAlignment="1">
      <alignment horizontal="center"/>
    </xf>
    <xf numFmtId="0" fontId="20" fillId="10" borderId="22" xfId="4" applyFont="1" applyFill="1" applyBorder="1" applyAlignment="1">
      <alignment horizontal="center"/>
    </xf>
    <xf numFmtId="0" fontId="20" fillId="0" borderId="0" xfId="4" applyFont="1" applyAlignment="1">
      <alignment horizontal="center"/>
    </xf>
    <xf numFmtId="0" fontId="20" fillId="0" borderId="4" xfId="4" applyFont="1" applyBorder="1" applyAlignment="1">
      <alignment horizontal="center"/>
    </xf>
    <xf numFmtId="0" fontId="20" fillId="0" borderId="7" xfId="4" applyFont="1" applyBorder="1" applyAlignment="1">
      <alignment horizontal="center"/>
    </xf>
    <xf numFmtId="37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left"/>
    </xf>
    <xf numFmtId="166" fontId="18" fillId="7" borderId="0" xfId="4" applyNumberFormat="1" applyFont="1" applyFill="1" applyAlignment="1">
      <alignment horizontal="center"/>
    </xf>
    <xf numFmtId="166" fontId="18" fillId="0" borderId="0" xfId="4" applyNumberFormat="1" applyFont="1" applyAlignment="1">
      <alignment horizontal="center"/>
    </xf>
    <xf numFmtId="166" fontId="18" fillId="4" borderId="0" xfId="4" applyNumberFormat="1" applyFont="1" applyFill="1" applyAlignment="1">
      <alignment horizontal="center"/>
    </xf>
    <xf numFmtId="40" fontId="18" fillId="0" borderId="0" xfId="4" applyNumberFormat="1" applyFont="1" applyAlignment="1">
      <alignment horizontal="center"/>
    </xf>
    <xf numFmtId="38" fontId="18" fillId="0" borderId="4" xfId="4" applyNumberFormat="1" applyFont="1" applyBorder="1" applyAlignment="1">
      <alignment horizontal="center"/>
    </xf>
    <xf numFmtId="3" fontId="18" fillId="0" borderId="0" xfId="1" applyNumberFormat="1" applyFont="1" applyFill="1" applyAlignment="1">
      <alignment horizontal="center"/>
    </xf>
    <xf numFmtId="38" fontId="18" fillId="0" borderId="7" xfId="4" applyNumberFormat="1" applyFont="1" applyBorder="1" applyAlignment="1">
      <alignment horizontal="center"/>
    </xf>
    <xf numFmtId="38" fontId="18" fillId="0" borderId="0" xfId="4" applyNumberFormat="1" applyFont="1" applyAlignment="1">
      <alignment horizontal="center"/>
    </xf>
    <xf numFmtId="37" fontId="18" fillId="0" borderId="0" xfId="4" applyNumberFormat="1" applyFont="1" applyAlignment="1">
      <alignment horizontal="center"/>
    </xf>
    <xf numFmtId="167" fontId="18" fillId="0" borderId="0" xfId="4" applyNumberFormat="1" applyFont="1" applyAlignment="1">
      <alignment horizontal="center"/>
    </xf>
    <xf numFmtId="166" fontId="21" fillId="0" borderId="0" xfId="4" applyNumberFormat="1" applyFont="1" applyAlignment="1">
      <alignment horizontal="center"/>
    </xf>
    <xf numFmtId="37" fontId="21" fillId="0" borderId="0" xfId="4" applyNumberFormat="1" applyFont="1" applyAlignment="1">
      <alignment horizontal="center"/>
    </xf>
    <xf numFmtId="166" fontId="23" fillId="4" borderId="0" xfId="4" applyNumberFormat="1" applyFont="1" applyFill="1" applyAlignment="1">
      <alignment horizontal="center"/>
    </xf>
    <xf numFmtId="167" fontId="21" fillId="0" borderId="0" xfId="4" applyNumberFormat="1" applyFont="1" applyAlignment="1">
      <alignment horizontal="center"/>
    </xf>
    <xf numFmtId="2" fontId="21" fillId="0" borderId="0" xfId="4" applyNumberFormat="1" applyFont="1" applyAlignment="1">
      <alignment horizontal="center"/>
    </xf>
    <xf numFmtId="39" fontId="21" fillId="0" borderId="0" xfId="4" applyNumberFormat="1" applyFont="1" applyAlignment="1">
      <alignment horizontal="center"/>
    </xf>
    <xf numFmtId="0" fontId="18" fillId="6" borderId="14" xfId="4" applyFont="1" applyFill="1" applyBorder="1" applyAlignment="1">
      <alignment horizontal="center"/>
    </xf>
    <xf numFmtId="0" fontId="18" fillId="6" borderId="15" xfId="4" applyFont="1" applyFill="1" applyBorder="1" applyAlignment="1">
      <alignment horizontal="left"/>
    </xf>
    <xf numFmtId="0" fontId="18" fillId="6" borderId="15" xfId="4" quotePrefix="1" applyFont="1" applyFill="1" applyBorder="1" applyAlignment="1">
      <alignment horizontal="center"/>
    </xf>
    <xf numFmtId="0" fontId="18" fillId="6" borderId="15" xfId="4" applyFont="1" applyFill="1" applyBorder="1" applyAlignment="1">
      <alignment horizontal="center"/>
    </xf>
    <xf numFmtId="40" fontId="18" fillId="6" borderId="15" xfId="4" applyNumberFormat="1" applyFont="1" applyFill="1" applyBorder="1" applyAlignment="1">
      <alignment horizontal="center"/>
    </xf>
    <xf numFmtId="38" fontId="18" fillId="9" borderId="14" xfId="4" applyNumberFormat="1" applyFont="1" applyFill="1" applyBorder="1" applyAlignment="1">
      <alignment horizontal="center"/>
    </xf>
    <xf numFmtId="38" fontId="18" fillId="9" borderId="15" xfId="4" applyNumberFormat="1" applyFont="1" applyFill="1" applyBorder="1" applyAlignment="1">
      <alignment horizontal="center"/>
    </xf>
    <xf numFmtId="38" fontId="18" fillId="9" borderId="16" xfId="4" applyNumberFormat="1" applyFont="1" applyFill="1" applyBorder="1" applyAlignment="1">
      <alignment horizontal="center"/>
    </xf>
    <xf numFmtId="38" fontId="18" fillId="6" borderId="16" xfId="4" applyNumberFormat="1" applyFont="1" applyFill="1" applyBorder="1" applyAlignment="1">
      <alignment horizontal="center"/>
    </xf>
    <xf numFmtId="0" fontId="18" fillId="7" borderId="23" xfId="4" quotePrefix="1" applyFont="1" applyFill="1" applyBorder="1" applyAlignment="1">
      <alignment horizontal="center"/>
    </xf>
    <xf numFmtId="37" fontId="18" fillId="7" borderId="15" xfId="4" applyNumberFormat="1" applyFont="1" applyFill="1" applyBorder="1" applyAlignment="1">
      <alignment horizontal="center"/>
    </xf>
    <xf numFmtId="38" fontId="18" fillId="6" borderId="23" xfId="4" quotePrefix="1" applyNumberFormat="1" applyFont="1" applyFill="1" applyBorder="1" applyAlignment="1">
      <alignment horizontal="center"/>
    </xf>
    <xf numFmtId="0" fontId="20" fillId="10" borderId="23" xfId="4" quotePrefix="1" applyFont="1" applyFill="1" applyBorder="1" applyAlignment="1">
      <alignment horizontal="center"/>
    </xf>
    <xf numFmtId="0" fontId="21" fillId="0" borderId="0" xfId="4" quotePrefix="1" applyFont="1" applyAlignment="1">
      <alignment horizontal="center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horizontal="right"/>
    </xf>
    <xf numFmtId="38" fontId="19" fillId="4" borderId="0" xfId="4" applyNumberFormat="1" applyFont="1" applyFill="1" applyAlignment="1">
      <alignment horizontal="center"/>
    </xf>
    <xf numFmtId="38" fontId="17" fillId="0" borderId="0" xfId="4" applyNumberFormat="1" applyFont="1"/>
    <xf numFmtId="0" fontId="17" fillId="0" borderId="0" xfId="4" applyFont="1" applyAlignment="1">
      <alignment horizontal="left"/>
    </xf>
    <xf numFmtId="164" fontId="4" fillId="0" borderId="0" xfId="3" applyNumberFormat="1" applyFont="1"/>
    <xf numFmtId="3" fontId="8" fillId="2" borderId="7" xfId="2" applyNumberFormat="1" applyFont="1" applyFill="1" applyBorder="1" applyAlignment="1">
      <alignment horizontal="center" vertical="top"/>
    </xf>
    <xf numFmtId="0" fontId="18" fillId="4" borderId="0" xfId="0" applyFont="1" applyFill="1" applyAlignment="1">
      <alignment horizontal="center"/>
    </xf>
    <xf numFmtId="167" fontId="18" fillId="4" borderId="0" xfId="0" applyNumberFormat="1" applyFont="1" applyFill="1" applyAlignment="1">
      <alignment horizontal="center"/>
    </xf>
    <xf numFmtId="166" fontId="18" fillId="4" borderId="0" xfId="0" applyNumberFormat="1" applyFont="1" applyFill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40" fontId="10" fillId="0" borderId="9" xfId="2" applyNumberFormat="1" applyFont="1" applyBorder="1" applyAlignment="1">
      <alignment horizontal="center"/>
    </xf>
    <xf numFmtId="38" fontId="10" fillId="0" borderId="9" xfId="2" applyNumberFormat="1" applyFont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4" fontId="10" fillId="0" borderId="9" xfId="2" applyNumberFormat="1" applyFont="1" applyBorder="1" applyAlignment="1">
      <alignment horizontal="center"/>
    </xf>
    <xf numFmtId="38" fontId="10" fillId="0" borderId="10" xfId="2" applyNumberFormat="1" applyFont="1" applyBorder="1" applyAlignment="1">
      <alignment horizontal="center"/>
    </xf>
    <xf numFmtId="168" fontId="10" fillId="0" borderId="11" xfId="2" applyNumberFormat="1" applyFont="1" applyBorder="1" applyAlignment="1">
      <alignment horizontal="center"/>
    </xf>
    <xf numFmtId="38" fontId="10" fillId="0" borderId="11" xfId="2" applyNumberFormat="1" applyFont="1" applyBorder="1" applyAlignment="1">
      <alignment horizontal="center"/>
    </xf>
    <xf numFmtId="168" fontId="10" fillId="0" borderId="12" xfId="2" applyNumberFormat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1" xfId="2" applyFont="1" applyBorder="1"/>
    <xf numFmtId="0" fontId="26" fillId="0" borderId="11" xfId="2" applyFont="1" applyBorder="1"/>
    <xf numFmtId="0" fontId="0" fillId="0" borderId="11" xfId="2" applyFont="1" applyBorder="1"/>
    <xf numFmtId="0" fontId="10" fillId="0" borderId="13" xfId="2" applyFont="1" applyBorder="1" applyAlignment="1">
      <alignment horizontal="center"/>
    </xf>
    <xf numFmtId="0" fontId="10" fillId="0" borderId="13" xfId="2" applyFont="1" applyBorder="1"/>
    <xf numFmtId="3" fontId="9" fillId="3" borderId="1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F38F8BF0-FDD9-4760-8EEC-CB7A5625E6B8}"/>
    <cellStyle name="Normal_03 - nss caps" xfId="2" xr:uid="{48BE9284-9E25-4521-8349-25B458A394CF}"/>
    <cellStyle name="Normal_06 - PROJc  calc" xfId="3" xr:uid="{44649A91-000F-4EEF-8F09-CE9D9DAE256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020E-CE57-4905-A2FA-91C32080CBEF}">
  <sheetPr>
    <pageSetUpPr fitToPage="1"/>
  </sheetPr>
  <dimension ref="A1:S453"/>
  <sheetViews>
    <sheetView showGridLines="0" tabSelected="1" zoomScaleNormal="100" workbookViewId="0">
      <pane ySplit="9" topLeftCell="A10" activePane="bottomLeft" state="frozen"/>
      <selection activeCell="AE259" sqref="AE259"/>
      <selection pane="bottomLeft"/>
    </sheetView>
  </sheetViews>
  <sheetFormatPr defaultColWidth="11.6640625" defaultRowHeight="15.75" x14ac:dyDescent="0.25"/>
  <cols>
    <col min="1" max="1" width="7.33203125" style="37" customWidth="1"/>
    <col min="2" max="2" width="27.83203125" style="37" customWidth="1"/>
    <col min="3" max="3" width="15.5" style="13" customWidth="1"/>
    <col min="4" max="4" width="13.5" style="37" customWidth="1"/>
    <col min="5" max="5" width="21" style="37" customWidth="1"/>
    <col min="6" max="6" width="20.1640625" style="39" customWidth="1"/>
    <col min="7" max="7" width="15.83203125" style="39" customWidth="1"/>
    <col min="8" max="9" width="22.33203125" style="39" customWidth="1"/>
    <col min="10" max="10" width="24" style="6" customWidth="1"/>
    <col min="11" max="13" width="21.1640625" style="6" customWidth="1"/>
    <col min="14" max="14" width="22.6640625" style="6" customWidth="1"/>
    <col min="15" max="15" width="20.1640625" style="6" customWidth="1"/>
    <col min="16" max="16384" width="11.6640625" style="6"/>
  </cols>
  <sheetData>
    <row r="1" spans="1:15" ht="33.75" x14ac:dyDescent="0.5">
      <c r="A1" s="1" t="s">
        <v>0</v>
      </c>
      <c r="B1" s="2"/>
      <c r="C1" s="3"/>
      <c r="D1" s="4"/>
      <c r="E1" s="4"/>
      <c r="F1" s="4"/>
      <c r="G1" s="4"/>
      <c r="H1" s="5"/>
      <c r="I1" s="5"/>
    </row>
    <row r="2" spans="1:15" ht="31.5" x14ac:dyDescent="0.5">
      <c r="A2" s="7" t="s">
        <v>1</v>
      </c>
      <c r="B2" s="2"/>
      <c r="C2" s="3"/>
      <c r="D2" s="8"/>
      <c r="E2" s="8"/>
      <c r="F2" s="9"/>
      <c r="G2" s="9"/>
      <c r="H2" s="10"/>
      <c r="I2" s="10"/>
    </row>
    <row r="3" spans="1:15" ht="18.75" x14ac:dyDescent="0.3">
      <c r="A3" s="11" t="s">
        <v>949</v>
      </c>
      <c r="B3" s="12"/>
      <c r="C3" s="9"/>
      <c r="D3" s="12"/>
      <c r="E3" s="12"/>
      <c r="F3" s="13"/>
      <c r="G3" s="13"/>
      <c r="H3" s="13"/>
      <c r="I3" s="13"/>
    </row>
    <row r="4" spans="1:15" x14ac:dyDescent="0.25">
      <c r="A4" s="13"/>
      <c r="B4" s="13"/>
      <c r="D4" s="13"/>
      <c r="E4" s="13"/>
      <c r="F4" s="13"/>
      <c r="G4" s="13"/>
      <c r="H4" s="13"/>
      <c r="I4" s="13"/>
    </row>
    <row r="5" spans="1:15" ht="26.1" customHeight="1" x14ac:dyDescent="0.25">
      <c r="A5" s="14"/>
      <c r="B5" s="15"/>
      <c r="C5" s="16"/>
      <c r="D5" s="17"/>
      <c r="E5" s="18"/>
      <c r="F5" s="18"/>
      <c r="G5" s="18"/>
      <c r="H5" s="19"/>
      <c r="I5" s="19"/>
      <c r="J5" s="164" t="s">
        <v>2</v>
      </c>
      <c r="K5" s="165"/>
      <c r="L5" s="164" t="s">
        <v>3</v>
      </c>
      <c r="M5" s="165"/>
      <c r="N5" s="164" t="s">
        <v>4</v>
      </c>
      <c r="O5" s="165"/>
    </row>
    <row r="6" spans="1:15" ht="26.1" customHeight="1" x14ac:dyDescent="0.25">
      <c r="A6" s="20"/>
      <c r="B6" s="21"/>
      <c r="C6" s="21"/>
      <c r="D6" s="22"/>
      <c r="E6" s="22" t="s">
        <v>5</v>
      </c>
      <c r="F6" s="22" t="s">
        <v>6</v>
      </c>
      <c r="G6" s="22"/>
      <c r="H6" s="22" t="s">
        <v>7</v>
      </c>
      <c r="I6" s="22"/>
      <c r="J6" s="166"/>
      <c r="K6" s="167"/>
      <c r="L6" s="166"/>
      <c r="M6" s="167"/>
      <c r="N6" s="166"/>
      <c r="O6" s="167"/>
    </row>
    <row r="7" spans="1:15" x14ac:dyDescent="0.25">
      <c r="A7" s="20"/>
      <c r="B7" s="21"/>
      <c r="C7" s="21" t="s">
        <v>8</v>
      </c>
      <c r="D7" s="22"/>
      <c r="E7" s="22" t="s">
        <v>9</v>
      </c>
      <c r="F7" s="22" t="s">
        <v>10</v>
      </c>
      <c r="G7" s="22" t="s">
        <v>11</v>
      </c>
      <c r="H7" s="22" t="s">
        <v>12</v>
      </c>
      <c r="I7" s="144" t="s">
        <v>944</v>
      </c>
      <c r="J7" s="23" t="s">
        <v>13</v>
      </c>
      <c r="K7" s="24" t="s">
        <v>14</v>
      </c>
      <c r="L7" s="23" t="s">
        <v>13</v>
      </c>
      <c r="M7" s="24" t="s">
        <v>14</v>
      </c>
      <c r="N7" s="23" t="s">
        <v>13</v>
      </c>
      <c r="O7" s="24" t="s">
        <v>14</v>
      </c>
    </row>
    <row r="8" spans="1:15" x14ac:dyDescent="0.25">
      <c r="A8" s="20"/>
      <c r="B8" s="21"/>
      <c r="C8" s="21" t="s">
        <v>15</v>
      </c>
      <c r="D8" s="22"/>
      <c r="E8" s="22" t="s">
        <v>16</v>
      </c>
      <c r="F8" s="22" t="s">
        <v>16</v>
      </c>
      <c r="G8" s="22" t="s">
        <v>17</v>
      </c>
      <c r="H8" s="22" t="s">
        <v>18</v>
      </c>
      <c r="I8" s="144" t="s">
        <v>945</v>
      </c>
      <c r="J8" s="23" t="s">
        <v>19</v>
      </c>
      <c r="K8" s="24" t="s">
        <v>19</v>
      </c>
      <c r="L8" s="23" t="s">
        <v>19</v>
      </c>
      <c r="M8" s="24" t="s">
        <v>19</v>
      </c>
      <c r="N8" s="23" t="s">
        <v>19</v>
      </c>
      <c r="O8" s="24" t="s">
        <v>19</v>
      </c>
    </row>
    <row r="9" spans="1:15" s="30" customFormat="1" ht="29.45" customHeight="1" x14ac:dyDescent="0.2">
      <c r="A9" s="25" t="s">
        <v>20</v>
      </c>
      <c r="B9" s="26" t="s">
        <v>15</v>
      </c>
      <c r="C9" s="26" t="s">
        <v>21</v>
      </c>
      <c r="D9" s="27" t="s">
        <v>22</v>
      </c>
      <c r="E9" s="27" t="s">
        <v>23</v>
      </c>
      <c r="F9" s="27" t="s">
        <v>23</v>
      </c>
      <c r="G9" s="27" t="s">
        <v>24</v>
      </c>
      <c r="H9" s="27" t="s">
        <v>25</v>
      </c>
      <c r="I9" s="27" t="s">
        <v>946</v>
      </c>
      <c r="J9" s="28" t="s">
        <v>26</v>
      </c>
      <c r="K9" s="29" t="s">
        <v>26</v>
      </c>
      <c r="L9" s="28" t="s">
        <v>26</v>
      </c>
      <c r="M9" s="29" t="s">
        <v>26</v>
      </c>
      <c r="N9" s="28" t="s">
        <v>26</v>
      </c>
      <c r="O9" s="29" t="s">
        <v>26</v>
      </c>
    </row>
    <row r="10" spans="1:15" s="31" customFormat="1" ht="15" x14ac:dyDescent="0.25">
      <c r="A10" s="148">
        <v>1</v>
      </c>
      <c r="B10" s="149" t="s">
        <v>27</v>
      </c>
      <c r="C10" s="148">
        <v>1</v>
      </c>
      <c r="D10" s="150">
        <v>63</v>
      </c>
      <c r="E10" s="151">
        <f>IF(AND(C10=1,D10=0),distinfo!K10+distinfo!L10,IFERROR(F10/D10,0))</f>
        <v>16741.523809523809</v>
      </c>
      <c r="F10" s="151">
        <v>1054716</v>
      </c>
      <c r="G10" s="152">
        <f>IF(D10&gt;0,IFERROR(F10/H10,""),"")</f>
        <v>2.7763514836824158E-2</v>
      </c>
      <c r="H10" s="151">
        <f>distinfo!N10</f>
        <v>37989282.200000003</v>
      </c>
      <c r="I10" s="153">
        <v>0.09</v>
      </c>
      <c r="J10" s="154">
        <f>IF(AND($C10=1,$A10&lt;800,$I10=0.09),($H10*$I10)-F10,0)</f>
        <v>2364319.398</v>
      </c>
      <c r="K10" s="155">
        <f>IF(AND($A10&lt;800,$C10=1,$H10&gt;0,$J10&gt;0),$J10/$E10,0)</f>
        <v>141.22486249758228</v>
      </c>
      <c r="L10" s="156">
        <f>IF(AND($C10=1,$A10&lt;800,$I10&lt;&gt;0.09,$I10&lt;&gt;0.18),($H10*$I10)-F10,0)</f>
        <v>0</v>
      </c>
      <c r="M10" s="155">
        <f>IF(AND($A10&lt;800,$C10=1,$H10&gt;0,$L10&gt;0),$L10/$E10,0)</f>
        <v>0</v>
      </c>
      <c r="N10" s="156">
        <f>IF(AND($C10=1,$A10&lt;800,$I10=0.18),($H10*$I10)-$F10,0)</f>
        <v>0</v>
      </c>
      <c r="O10" s="157">
        <f>IF(AND($A10&lt;800,$C10=1,$H10&gt;0,$N10&gt;0),$N10/$E10,0)</f>
        <v>0</v>
      </c>
    </row>
    <row r="11" spans="1:15" s="31" customFormat="1" ht="15" x14ac:dyDescent="0.25">
      <c r="A11" s="158">
        <v>2</v>
      </c>
      <c r="B11" s="159" t="s">
        <v>28</v>
      </c>
      <c r="C11" s="148">
        <v>0</v>
      </c>
      <c r="D11" s="150">
        <v>0</v>
      </c>
      <c r="E11" s="151">
        <f>IF(AND(C11=1,D11=0),distinfo!K11+distinfo!L11,IFERROR(F11/D11,0))</f>
        <v>0</v>
      </c>
      <c r="F11" s="151">
        <v>0</v>
      </c>
      <c r="G11" s="152" t="str">
        <f t="shared" ref="G11:G74" si="0">IF(D11&gt;0,IFERROR(F11/H11,""),"")</f>
        <v/>
      </c>
      <c r="H11" s="151">
        <f>distinfo!N11</f>
        <v>0</v>
      </c>
      <c r="I11" s="153">
        <v>0</v>
      </c>
      <c r="J11" s="154">
        <f t="shared" ref="J11:J74" si="1">IF(AND($C11=1,$A11&lt;800,$I11=0.09),($H11*$I11)-F11,0)</f>
        <v>0</v>
      </c>
      <c r="K11" s="155">
        <f t="shared" ref="K11:K74" si="2">IF(AND($A11&lt;800,$C11=1,$H11&gt;0,$J11&gt;0),$J11/$E11,0)</f>
        <v>0</v>
      </c>
      <c r="L11" s="156">
        <f t="shared" ref="L11:L74" si="3">IF(AND($C11=1,$A11&lt;800,$I11&lt;&gt;0.09,$I11&lt;&gt;0.18),($H11*$I11)-F11,0)</f>
        <v>0</v>
      </c>
      <c r="M11" s="155">
        <f t="shared" ref="M11:M74" si="4">IF(AND($A11&lt;800,$C11=1,$H11&gt;0,$L11&gt;0),$L11/$E11,0)</f>
        <v>0</v>
      </c>
      <c r="N11" s="156">
        <f t="shared" ref="N11:N74" si="5">IF(AND($C11=1,$A11&lt;800,$I11=0.18),($H11*$I11)-$F11,0)</f>
        <v>0</v>
      </c>
      <c r="O11" s="157">
        <f t="shared" ref="O11:O74" si="6">IF(AND($A11&lt;800,$C11=1,$H11&gt;0,$N11&gt;0),$N11/$E11,0)</f>
        <v>0</v>
      </c>
    </row>
    <row r="12" spans="1:15" s="31" customFormat="1" ht="15" x14ac:dyDescent="0.25">
      <c r="A12" s="158">
        <v>3</v>
      </c>
      <c r="B12" s="159" t="s">
        <v>29</v>
      </c>
      <c r="C12" s="148">
        <v>1</v>
      </c>
      <c r="D12" s="150">
        <v>2</v>
      </c>
      <c r="E12" s="151">
        <f>IF(AND(C12=1,D12=0),distinfo!K12+distinfo!L12,IFERROR(F12/D12,0))</f>
        <v>20461</v>
      </c>
      <c r="F12" s="151">
        <v>40922</v>
      </c>
      <c r="G12" s="152">
        <f t="shared" si="0"/>
        <v>2.2880351428600119E-3</v>
      </c>
      <c r="H12" s="151">
        <f>distinfo!N12</f>
        <v>17885214.800000001</v>
      </c>
      <c r="I12" s="153">
        <v>0.09</v>
      </c>
      <c r="J12" s="154">
        <f t="shared" si="1"/>
        <v>1568747.3319999999</v>
      </c>
      <c r="K12" s="155">
        <f t="shared" si="2"/>
        <v>76.670120326474759</v>
      </c>
      <c r="L12" s="156">
        <f t="shared" si="3"/>
        <v>0</v>
      </c>
      <c r="M12" s="155">
        <f t="shared" si="4"/>
        <v>0</v>
      </c>
      <c r="N12" s="156">
        <f t="shared" si="5"/>
        <v>0</v>
      </c>
      <c r="O12" s="157">
        <f t="shared" si="6"/>
        <v>0</v>
      </c>
    </row>
    <row r="13" spans="1:15" s="31" customFormat="1" ht="15" x14ac:dyDescent="0.25">
      <c r="A13" s="158">
        <v>4</v>
      </c>
      <c r="B13" s="159" t="s">
        <v>30</v>
      </c>
      <c r="C13" s="148">
        <v>0</v>
      </c>
      <c r="D13" s="150">
        <v>0</v>
      </c>
      <c r="E13" s="151">
        <f>IF(AND(C13=1,D13=0),distinfo!K13+distinfo!L13,IFERROR(F13/D13,0))</f>
        <v>0</v>
      </c>
      <c r="F13" s="151">
        <v>0</v>
      </c>
      <c r="G13" s="152" t="str">
        <f t="shared" si="0"/>
        <v/>
      </c>
      <c r="H13" s="151">
        <f>distinfo!N13</f>
        <v>0</v>
      </c>
      <c r="I13" s="153">
        <v>0</v>
      </c>
      <c r="J13" s="154">
        <f t="shared" si="1"/>
        <v>0</v>
      </c>
      <c r="K13" s="155">
        <f t="shared" si="2"/>
        <v>0</v>
      </c>
      <c r="L13" s="156">
        <f t="shared" si="3"/>
        <v>0</v>
      </c>
      <c r="M13" s="155">
        <f t="shared" si="4"/>
        <v>0</v>
      </c>
      <c r="N13" s="156">
        <f t="shared" si="5"/>
        <v>0</v>
      </c>
      <c r="O13" s="157">
        <f t="shared" si="6"/>
        <v>0</v>
      </c>
    </row>
    <row r="14" spans="1:15" s="31" customFormat="1" ht="15" x14ac:dyDescent="0.25">
      <c r="A14" s="158">
        <v>5</v>
      </c>
      <c r="B14" s="159" t="s">
        <v>31</v>
      </c>
      <c r="C14" s="148">
        <v>1</v>
      </c>
      <c r="D14" s="150">
        <v>91</v>
      </c>
      <c r="E14" s="151">
        <f>IF(AND(C14=1,D14=0),distinfo!K14+distinfo!L14,IFERROR(F14/D14,0))</f>
        <v>21015.824175824175</v>
      </c>
      <c r="F14" s="151">
        <v>1912440</v>
      </c>
      <c r="G14" s="152">
        <f t="shared" si="0"/>
        <v>2.5355403220198258E-2</v>
      </c>
      <c r="H14" s="151">
        <f>distinfo!N14</f>
        <v>75425343.599999994</v>
      </c>
      <c r="I14" s="153">
        <v>0.09</v>
      </c>
      <c r="J14" s="154">
        <f t="shared" si="1"/>
        <v>4875840.9239999996</v>
      </c>
      <c r="K14" s="155">
        <f t="shared" si="2"/>
        <v>232.0080755913911</v>
      </c>
      <c r="L14" s="156">
        <f t="shared" si="3"/>
        <v>0</v>
      </c>
      <c r="M14" s="155">
        <f t="shared" si="4"/>
        <v>0</v>
      </c>
      <c r="N14" s="156">
        <f t="shared" si="5"/>
        <v>0</v>
      </c>
      <c r="O14" s="157">
        <f t="shared" si="6"/>
        <v>0</v>
      </c>
    </row>
    <row r="15" spans="1:15" s="31" customFormat="1" ht="15" x14ac:dyDescent="0.25">
      <c r="A15" s="158">
        <v>6</v>
      </c>
      <c r="B15" s="159" t="s">
        <v>32</v>
      </c>
      <c r="C15" s="148">
        <v>0</v>
      </c>
      <c r="D15" s="150">
        <v>0</v>
      </c>
      <c r="E15" s="151">
        <f>IF(AND(C15=1,D15=0),distinfo!K15+distinfo!L15,IFERROR(F15/D15,0))</f>
        <v>0</v>
      </c>
      <c r="F15" s="151">
        <v>0</v>
      </c>
      <c r="G15" s="152" t="str">
        <f t="shared" si="0"/>
        <v/>
      </c>
      <c r="H15" s="151">
        <f>distinfo!N15</f>
        <v>0</v>
      </c>
      <c r="I15" s="153">
        <v>0</v>
      </c>
      <c r="J15" s="154">
        <f t="shared" si="1"/>
        <v>0</v>
      </c>
      <c r="K15" s="155">
        <f t="shared" si="2"/>
        <v>0</v>
      </c>
      <c r="L15" s="156">
        <f t="shared" si="3"/>
        <v>0</v>
      </c>
      <c r="M15" s="155">
        <f t="shared" si="4"/>
        <v>0</v>
      </c>
      <c r="N15" s="156">
        <f t="shared" si="5"/>
        <v>0</v>
      </c>
      <c r="O15" s="157">
        <f t="shared" si="6"/>
        <v>0</v>
      </c>
    </row>
    <row r="16" spans="1:15" s="31" customFormat="1" ht="15" x14ac:dyDescent="0.25">
      <c r="A16" s="158">
        <v>7</v>
      </c>
      <c r="B16" s="159" t="s">
        <v>33</v>
      </c>
      <c r="C16" s="148">
        <v>1</v>
      </c>
      <c r="D16" s="150">
        <v>123</v>
      </c>
      <c r="E16" s="151">
        <f>IF(AND(C16=1,D16=0),distinfo!K16+distinfo!L16,IFERROR(F16/D16,0))</f>
        <v>17447.861788617887</v>
      </c>
      <c r="F16" s="151">
        <v>2146087</v>
      </c>
      <c r="G16" s="152">
        <f t="shared" si="0"/>
        <v>5.1263811882642105E-2</v>
      </c>
      <c r="H16" s="151">
        <f>distinfo!N16</f>
        <v>41863586.049999997</v>
      </c>
      <c r="I16" s="153">
        <v>0.09</v>
      </c>
      <c r="J16" s="154">
        <f t="shared" si="1"/>
        <v>1621635.7444999996</v>
      </c>
      <c r="K16" s="155">
        <f t="shared" si="2"/>
        <v>92.941803651715858</v>
      </c>
      <c r="L16" s="156">
        <f t="shared" si="3"/>
        <v>0</v>
      </c>
      <c r="M16" s="155">
        <f t="shared" si="4"/>
        <v>0</v>
      </c>
      <c r="N16" s="156">
        <f t="shared" si="5"/>
        <v>0</v>
      </c>
      <c r="O16" s="157">
        <f t="shared" si="6"/>
        <v>0</v>
      </c>
    </row>
    <row r="17" spans="1:15" s="31" customFormat="1" ht="15" x14ac:dyDescent="0.25">
      <c r="A17" s="158">
        <v>8</v>
      </c>
      <c r="B17" s="159" t="s">
        <v>34</v>
      </c>
      <c r="C17" s="148">
        <v>1</v>
      </c>
      <c r="D17" s="150">
        <v>71</v>
      </c>
      <c r="E17" s="151">
        <f>IF(AND(C17=1,D17=0),distinfo!K17+distinfo!L17,IFERROR(F17/D17,0))</f>
        <v>25708.197183098593</v>
      </c>
      <c r="F17" s="151">
        <v>1825282</v>
      </c>
      <c r="G17" s="152">
        <f t="shared" si="0"/>
        <v>5.8786614658588365E-2</v>
      </c>
      <c r="H17" s="151">
        <f>distinfo!N17</f>
        <v>31049279</v>
      </c>
      <c r="I17" s="153">
        <v>0.09</v>
      </c>
      <c r="J17" s="154">
        <f t="shared" si="1"/>
        <v>969153.10999999987</v>
      </c>
      <c r="K17" s="155">
        <f t="shared" si="2"/>
        <v>37.698213651370025</v>
      </c>
      <c r="L17" s="156">
        <f t="shared" si="3"/>
        <v>0</v>
      </c>
      <c r="M17" s="155">
        <f t="shared" si="4"/>
        <v>0</v>
      </c>
      <c r="N17" s="156">
        <f t="shared" si="5"/>
        <v>0</v>
      </c>
      <c r="O17" s="157">
        <f t="shared" si="6"/>
        <v>0</v>
      </c>
    </row>
    <row r="18" spans="1:15" s="31" customFormat="1" ht="15" x14ac:dyDescent="0.25">
      <c r="A18" s="158">
        <v>9</v>
      </c>
      <c r="B18" s="159" t="s">
        <v>35</v>
      </c>
      <c r="C18" s="148">
        <v>1</v>
      </c>
      <c r="D18" s="150">
        <v>3</v>
      </c>
      <c r="E18" s="151">
        <f>IF(AND(C18=1,D18=0),distinfo!K18+distinfo!L18,IFERROR(F18/D18,0))</f>
        <v>21346</v>
      </c>
      <c r="F18" s="151">
        <v>64038</v>
      </c>
      <c r="G18" s="152">
        <f t="shared" si="0"/>
        <v>4.9595992441950863E-4</v>
      </c>
      <c r="H18" s="151">
        <f>distinfo!N18</f>
        <v>129119303.49000001</v>
      </c>
      <c r="I18" s="153">
        <v>0.09</v>
      </c>
      <c r="J18" s="154">
        <f t="shared" si="1"/>
        <v>11556699.314100001</v>
      </c>
      <c r="K18" s="155">
        <f t="shared" si="2"/>
        <v>541.39882479621474</v>
      </c>
      <c r="L18" s="156">
        <f t="shared" si="3"/>
        <v>0</v>
      </c>
      <c r="M18" s="155">
        <f t="shared" si="4"/>
        <v>0</v>
      </c>
      <c r="N18" s="156">
        <f t="shared" si="5"/>
        <v>0</v>
      </c>
      <c r="O18" s="157">
        <f t="shared" si="6"/>
        <v>0</v>
      </c>
    </row>
    <row r="19" spans="1:15" s="31" customFormat="1" ht="15" x14ac:dyDescent="0.25">
      <c r="A19" s="158">
        <v>10</v>
      </c>
      <c r="B19" s="159" t="s">
        <v>36</v>
      </c>
      <c r="C19" s="148">
        <v>1</v>
      </c>
      <c r="D19" s="150">
        <v>22</v>
      </c>
      <c r="E19" s="151">
        <f>IF(AND(C19=1,D19=0),distinfo!K19+distinfo!L19,IFERROR(F19/D19,0))</f>
        <v>23970.81818181818</v>
      </c>
      <c r="F19" s="151">
        <v>527358</v>
      </c>
      <c r="G19" s="152">
        <f t="shared" si="0"/>
        <v>4.3715237259369499E-3</v>
      </c>
      <c r="H19" s="151">
        <f>distinfo!N19</f>
        <v>120634825.07737532</v>
      </c>
      <c r="I19" s="153">
        <v>0.09</v>
      </c>
      <c r="J19" s="154">
        <f t="shared" si="1"/>
        <v>10329776.256963778</v>
      </c>
      <c r="K19" s="155">
        <f t="shared" si="2"/>
        <v>430.93131734647648</v>
      </c>
      <c r="L19" s="156">
        <f t="shared" si="3"/>
        <v>0</v>
      </c>
      <c r="M19" s="155">
        <f t="shared" si="4"/>
        <v>0</v>
      </c>
      <c r="N19" s="156">
        <f t="shared" si="5"/>
        <v>0</v>
      </c>
      <c r="O19" s="157">
        <f t="shared" si="6"/>
        <v>0</v>
      </c>
    </row>
    <row r="20" spans="1:15" s="31" customFormat="1" ht="15" x14ac:dyDescent="0.25">
      <c r="A20" s="158">
        <v>11</v>
      </c>
      <c r="B20" s="159" t="s">
        <v>37</v>
      </c>
      <c r="C20" s="148">
        <v>0</v>
      </c>
      <c r="D20" s="150">
        <v>0</v>
      </c>
      <c r="E20" s="151">
        <f>IF(AND(C20=1,D20=0),distinfo!K20+distinfo!L20,IFERROR(F20/D20,0))</f>
        <v>0</v>
      </c>
      <c r="F20" s="151">
        <v>0</v>
      </c>
      <c r="G20" s="152" t="str">
        <f t="shared" si="0"/>
        <v/>
      </c>
      <c r="H20" s="151">
        <f>distinfo!N20</f>
        <v>0</v>
      </c>
      <c r="I20" s="153">
        <v>0</v>
      </c>
      <c r="J20" s="154">
        <f t="shared" si="1"/>
        <v>0</v>
      </c>
      <c r="K20" s="155">
        <f t="shared" si="2"/>
        <v>0</v>
      </c>
      <c r="L20" s="156">
        <f t="shared" si="3"/>
        <v>0</v>
      </c>
      <c r="M20" s="155">
        <f t="shared" si="4"/>
        <v>0</v>
      </c>
      <c r="N20" s="156">
        <f t="shared" si="5"/>
        <v>0</v>
      </c>
      <c r="O20" s="157">
        <f t="shared" si="6"/>
        <v>0</v>
      </c>
    </row>
    <row r="21" spans="1:15" s="31" customFormat="1" ht="15" x14ac:dyDescent="0.25">
      <c r="A21" s="158">
        <v>12</v>
      </c>
      <c r="B21" s="159" t="s">
        <v>38</v>
      </c>
      <c r="C21" s="148">
        <v>0</v>
      </c>
      <c r="D21" s="150">
        <v>0</v>
      </c>
      <c r="E21" s="151">
        <f>IF(AND(C21=1,D21=0),distinfo!K21+distinfo!L21,IFERROR(F21/D21,0))</f>
        <v>0</v>
      </c>
      <c r="F21" s="151">
        <v>0</v>
      </c>
      <c r="G21" s="152" t="str">
        <f t="shared" si="0"/>
        <v/>
      </c>
      <c r="H21" s="151">
        <f>distinfo!N21</f>
        <v>0</v>
      </c>
      <c r="I21" s="153">
        <v>0</v>
      </c>
      <c r="J21" s="154">
        <f t="shared" si="1"/>
        <v>0</v>
      </c>
      <c r="K21" s="155">
        <f t="shared" si="2"/>
        <v>0</v>
      </c>
      <c r="L21" s="156">
        <f t="shared" si="3"/>
        <v>0</v>
      </c>
      <c r="M21" s="155">
        <f t="shared" si="4"/>
        <v>0</v>
      </c>
      <c r="N21" s="156">
        <f t="shared" si="5"/>
        <v>0</v>
      </c>
      <c r="O21" s="157">
        <f t="shared" si="6"/>
        <v>0</v>
      </c>
    </row>
    <row r="22" spans="1:15" s="31" customFormat="1" ht="15" x14ac:dyDescent="0.25">
      <c r="A22" s="158">
        <v>13</v>
      </c>
      <c r="B22" s="159" t="s">
        <v>39</v>
      </c>
      <c r="C22" s="148">
        <v>0</v>
      </c>
      <c r="D22" s="150">
        <v>0</v>
      </c>
      <c r="E22" s="151">
        <f>IF(AND(C22=1,D22=0),distinfo!K22+distinfo!L22,IFERROR(F22/D22,0))</f>
        <v>0</v>
      </c>
      <c r="F22" s="151">
        <v>0</v>
      </c>
      <c r="G22" s="152" t="str">
        <f t="shared" si="0"/>
        <v/>
      </c>
      <c r="H22" s="151">
        <f>distinfo!N22</f>
        <v>275866</v>
      </c>
      <c r="I22" s="153">
        <v>0</v>
      </c>
      <c r="J22" s="154">
        <f t="shared" si="1"/>
        <v>0</v>
      </c>
      <c r="K22" s="155">
        <f t="shared" si="2"/>
        <v>0</v>
      </c>
      <c r="L22" s="156">
        <f t="shared" si="3"/>
        <v>0</v>
      </c>
      <c r="M22" s="155">
        <f t="shared" si="4"/>
        <v>0</v>
      </c>
      <c r="N22" s="156">
        <f t="shared" si="5"/>
        <v>0</v>
      </c>
      <c r="O22" s="157">
        <f t="shared" si="6"/>
        <v>0</v>
      </c>
    </row>
    <row r="23" spans="1:15" s="31" customFormat="1" ht="15" x14ac:dyDescent="0.25">
      <c r="A23" s="158">
        <v>14</v>
      </c>
      <c r="B23" s="159" t="s">
        <v>40</v>
      </c>
      <c r="C23" s="148">
        <v>1</v>
      </c>
      <c r="D23" s="150">
        <v>4</v>
      </c>
      <c r="E23" s="151">
        <f>IF(AND(C23=1,D23=0),distinfo!K23+distinfo!L23,IFERROR(F23/D23,0))</f>
        <v>13940</v>
      </c>
      <c r="F23" s="151">
        <v>55760</v>
      </c>
      <c r="G23" s="152">
        <f t="shared" si="0"/>
        <v>1.1373847811470559E-3</v>
      </c>
      <c r="H23" s="151">
        <f>distinfo!N23</f>
        <v>49024746</v>
      </c>
      <c r="I23" s="153">
        <v>0.09</v>
      </c>
      <c r="J23" s="154">
        <f t="shared" si="1"/>
        <v>4356467.1399999997</v>
      </c>
      <c r="K23" s="155">
        <f t="shared" si="2"/>
        <v>312.51557675753224</v>
      </c>
      <c r="L23" s="156">
        <f t="shared" si="3"/>
        <v>0</v>
      </c>
      <c r="M23" s="155">
        <f t="shared" si="4"/>
        <v>0</v>
      </c>
      <c r="N23" s="156">
        <f t="shared" si="5"/>
        <v>0</v>
      </c>
      <c r="O23" s="157">
        <f t="shared" si="6"/>
        <v>0</v>
      </c>
    </row>
    <row r="24" spans="1:15" s="31" customFormat="1" ht="15" x14ac:dyDescent="0.25">
      <c r="A24" s="158">
        <v>15</v>
      </c>
      <c r="B24" s="159" t="s">
        <v>41</v>
      </c>
      <c r="C24" s="148">
        <v>0</v>
      </c>
      <c r="D24" s="150">
        <v>0</v>
      </c>
      <c r="E24" s="151">
        <f>IF(AND(C24=1,D24=0),distinfo!K24+distinfo!L24,IFERROR(F24/D24,0))</f>
        <v>0</v>
      </c>
      <c r="F24" s="151">
        <v>0</v>
      </c>
      <c r="G24" s="152" t="str">
        <f t="shared" si="0"/>
        <v/>
      </c>
      <c r="H24" s="151">
        <f>distinfo!N24</f>
        <v>0</v>
      </c>
      <c r="I24" s="153">
        <v>0</v>
      </c>
      <c r="J24" s="154">
        <f t="shared" si="1"/>
        <v>0</v>
      </c>
      <c r="K24" s="155">
        <f t="shared" si="2"/>
        <v>0</v>
      </c>
      <c r="L24" s="156">
        <f t="shared" si="3"/>
        <v>0</v>
      </c>
      <c r="M24" s="155">
        <f t="shared" si="4"/>
        <v>0</v>
      </c>
      <c r="N24" s="156">
        <f t="shared" si="5"/>
        <v>0</v>
      </c>
      <c r="O24" s="157">
        <f t="shared" si="6"/>
        <v>0</v>
      </c>
    </row>
    <row r="25" spans="1:15" s="31" customFormat="1" ht="15" x14ac:dyDescent="0.25">
      <c r="A25" s="158">
        <v>16</v>
      </c>
      <c r="B25" s="159" t="s">
        <v>42</v>
      </c>
      <c r="C25" s="148">
        <v>1</v>
      </c>
      <c r="D25" s="150">
        <v>164</v>
      </c>
      <c r="E25" s="151">
        <f>IF(AND(C25=1,D25=0),distinfo!K25+distinfo!L25,IFERROR(F25/D25,0))</f>
        <v>15578.512195121952</v>
      </c>
      <c r="F25" s="151">
        <v>2554876</v>
      </c>
      <c r="G25" s="152">
        <f t="shared" si="0"/>
        <v>2.287037693966085E-2</v>
      </c>
      <c r="H25" s="151">
        <f>distinfo!N25</f>
        <v>111711145.23999999</v>
      </c>
      <c r="I25" s="153">
        <v>0.09</v>
      </c>
      <c r="J25" s="154">
        <f t="shared" si="1"/>
        <v>7499127.0715999994</v>
      </c>
      <c r="K25" s="155">
        <f t="shared" si="2"/>
        <v>481.37633284057614</v>
      </c>
      <c r="L25" s="156">
        <f t="shared" si="3"/>
        <v>0</v>
      </c>
      <c r="M25" s="155">
        <f t="shared" si="4"/>
        <v>0</v>
      </c>
      <c r="N25" s="156">
        <f t="shared" si="5"/>
        <v>0</v>
      </c>
      <c r="O25" s="157">
        <f t="shared" si="6"/>
        <v>0</v>
      </c>
    </row>
    <row r="26" spans="1:15" s="31" customFormat="1" ht="15" x14ac:dyDescent="0.25">
      <c r="A26" s="158">
        <v>17</v>
      </c>
      <c r="B26" s="159" t="s">
        <v>43</v>
      </c>
      <c r="C26" s="148">
        <v>1</v>
      </c>
      <c r="D26" s="150">
        <v>2</v>
      </c>
      <c r="E26" s="151">
        <f>IF(AND(C26=1,D26=0),distinfo!K26+distinfo!L26,IFERROR(F26/D26,0))</f>
        <v>18964</v>
      </c>
      <c r="F26" s="151">
        <v>37928</v>
      </c>
      <c r="G26" s="152">
        <f t="shared" si="0"/>
        <v>9.2124014036594622E-4</v>
      </c>
      <c r="H26" s="151">
        <f>distinfo!N26</f>
        <v>41170589.879999995</v>
      </c>
      <c r="I26" s="153">
        <v>0.09</v>
      </c>
      <c r="J26" s="154">
        <f t="shared" si="1"/>
        <v>3667425.0891999993</v>
      </c>
      <c r="K26" s="155">
        <f t="shared" si="2"/>
        <v>193.38879398860996</v>
      </c>
      <c r="L26" s="156">
        <f t="shared" si="3"/>
        <v>0</v>
      </c>
      <c r="M26" s="155">
        <f t="shared" si="4"/>
        <v>0</v>
      </c>
      <c r="N26" s="156">
        <f t="shared" si="5"/>
        <v>0</v>
      </c>
      <c r="O26" s="157">
        <f t="shared" si="6"/>
        <v>0</v>
      </c>
    </row>
    <row r="27" spans="1:15" s="31" customFormat="1" ht="15" x14ac:dyDescent="0.25">
      <c r="A27" s="158">
        <v>18</v>
      </c>
      <c r="B27" s="159" t="s">
        <v>44</v>
      </c>
      <c r="C27" s="148">
        <v>1</v>
      </c>
      <c r="D27" s="150">
        <v>12</v>
      </c>
      <c r="E27" s="151">
        <f>IF(AND(C27=1,D27=0),distinfo!K27+distinfo!L27,IFERROR(F27/D27,0))</f>
        <v>22660.666666666668</v>
      </c>
      <c r="F27" s="151">
        <v>271928</v>
      </c>
      <c r="G27" s="152">
        <f t="shared" si="0"/>
        <v>1.8342193474553275E-2</v>
      </c>
      <c r="H27" s="151">
        <f>distinfo!N27</f>
        <v>14825271.6</v>
      </c>
      <c r="I27" s="153">
        <v>0.09</v>
      </c>
      <c r="J27" s="154">
        <f t="shared" si="1"/>
        <v>1062346.4439999999</v>
      </c>
      <c r="K27" s="155">
        <f t="shared" si="2"/>
        <v>46.880635050454522</v>
      </c>
      <c r="L27" s="156">
        <f t="shared" si="3"/>
        <v>0</v>
      </c>
      <c r="M27" s="155">
        <f t="shared" si="4"/>
        <v>0</v>
      </c>
      <c r="N27" s="156">
        <f t="shared" si="5"/>
        <v>0</v>
      </c>
      <c r="O27" s="157">
        <f t="shared" si="6"/>
        <v>0</v>
      </c>
    </row>
    <row r="28" spans="1:15" s="31" customFormat="1" ht="15" x14ac:dyDescent="0.25">
      <c r="A28" s="158">
        <v>19</v>
      </c>
      <c r="B28" s="159" t="s">
        <v>45</v>
      </c>
      <c r="C28" s="148">
        <v>0</v>
      </c>
      <c r="D28" s="150">
        <v>0</v>
      </c>
      <c r="E28" s="151">
        <f>IF(AND(C28=1,D28=0),distinfo!K28+distinfo!L28,IFERROR(F28/D28,0))</f>
        <v>0</v>
      </c>
      <c r="F28" s="151">
        <v>0</v>
      </c>
      <c r="G28" s="152" t="str">
        <f t="shared" si="0"/>
        <v/>
      </c>
      <c r="H28" s="151">
        <f>distinfo!N28</f>
        <v>0</v>
      </c>
      <c r="I28" s="153">
        <v>0</v>
      </c>
      <c r="J28" s="154">
        <f t="shared" si="1"/>
        <v>0</v>
      </c>
      <c r="K28" s="155">
        <f t="shared" si="2"/>
        <v>0</v>
      </c>
      <c r="L28" s="156">
        <f t="shared" si="3"/>
        <v>0</v>
      </c>
      <c r="M28" s="155">
        <f t="shared" si="4"/>
        <v>0</v>
      </c>
      <c r="N28" s="156">
        <f t="shared" si="5"/>
        <v>0</v>
      </c>
      <c r="O28" s="157">
        <f t="shared" si="6"/>
        <v>0</v>
      </c>
    </row>
    <row r="29" spans="1:15" s="31" customFormat="1" ht="15" x14ac:dyDescent="0.25">
      <c r="A29" s="158">
        <v>20</v>
      </c>
      <c r="B29" s="159" t="s">
        <v>46</v>
      </c>
      <c r="C29" s="148">
        <v>1</v>
      </c>
      <c r="D29" s="150">
        <v>411</v>
      </c>
      <c r="E29" s="151">
        <f>IF(AND(C29=1,D29=0),distinfo!K29+distinfo!L29,IFERROR(F29/D29,0))</f>
        <v>17974.52798053528</v>
      </c>
      <c r="F29" s="151">
        <v>7387531</v>
      </c>
      <c r="G29" s="152">
        <f t="shared" si="0"/>
        <v>6.6562791390478229E-2</v>
      </c>
      <c r="H29" s="151">
        <f>distinfo!N29</f>
        <v>110985895.35800001</v>
      </c>
      <c r="I29" s="153">
        <v>0.09</v>
      </c>
      <c r="J29" s="154">
        <f t="shared" si="1"/>
        <v>2601199.5822200011</v>
      </c>
      <c r="K29" s="155">
        <f t="shared" si="2"/>
        <v>144.71587710324604</v>
      </c>
      <c r="L29" s="156">
        <f t="shared" si="3"/>
        <v>0</v>
      </c>
      <c r="M29" s="155">
        <f t="shared" si="4"/>
        <v>0</v>
      </c>
      <c r="N29" s="156">
        <f t="shared" si="5"/>
        <v>0</v>
      </c>
      <c r="O29" s="157">
        <f t="shared" si="6"/>
        <v>0</v>
      </c>
    </row>
    <row r="30" spans="1:15" s="31" customFormat="1" ht="15" x14ac:dyDescent="0.25">
      <c r="A30" s="158">
        <v>21</v>
      </c>
      <c r="B30" s="159" t="s">
        <v>47</v>
      </c>
      <c r="C30" s="148">
        <v>0</v>
      </c>
      <c r="D30" s="150">
        <v>0</v>
      </c>
      <c r="E30" s="151">
        <f>IF(AND(C30=1,D30=0),distinfo!K30+distinfo!L30,IFERROR(F30/D30,0))</f>
        <v>0</v>
      </c>
      <c r="F30" s="151">
        <v>0</v>
      </c>
      <c r="G30" s="152" t="str">
        <f t="shared" si="0"/>
        <v/>
      </c>
      <c r="H30" s="151">
        <f>distinfo!N30</f>
        <v>0</v>
      </c>
      <c r="I30" s="153">
        <v>0</v>
      </c>
      <c r="J30" s="154">
        <f t="shared" si="1"/>
        <v>0</v>
      </c>
      <c r="K30" s="155">
        <f t="shared" si="2"/>
        <v>0</v>
      </c>
      <c r="L30" s="156">
        <f t="shared" si="3"/>
        <v>0</v>
      </c>
      <c r="M30" s="155">
        <f t="shared" si="4"/>
        <v>0</v>
      </c>
      <c r="N30" s="156">
        <f t="shared" si="5"/>
        <v>0</v>
      </c>
      <c r="O30" s="157">
        <f t="shared" si="6"/>
        <v>0</v>
      </c>
    </row>
    <row r="31" spans="1:15" s="31" customFormat="1" ht="15" x14ac:dyDescent="0.25">
      <c r="A31" s="158">
        <v>22</v>
      </c>
      <c r="B31" s="159" t="s">
        <v>48</v>
      </c>
      <c r="C31" s="148">
        <v>0</v>
      </c>
      <c r="D31" s="150">
        <v>0</v>
      </c>
      <c r="E31" s="151">
        <f>IF(AND(C31=1,D31=0),distinfo!K31+distinfo!L31,IFERROR(F31/D31,0))</f>
        <v>0</v>
      </c>
      <c r="F31" s="151">
        <v>0</v>
      </c>
      <c r="G31" s="152" t="str">
        <f t="shared" si="0"/>
        <v/>
      </c>
      <c r="H31" s="151">
        <f>distinfo!N31</f>
        <v>364414</v>
      </c>
      <c r="I31" s="153">
        <v>0</v>
      </c>
      <c r="J31" s="154">
        <f t="shared" si="1"/>
        <v>0</v>
      </c>
      <c r="K31" s="155">
        <f t="shared" si="2"/>
        <v>0</v>
      </c>
      <c r="L31" s="156">
        <f t="shared" si="3"/>
        <v>0</v>
      </c>
      <c r="M31" s="155">
        <f t="shared" si="4"/>
        <v>0</v>
      </c>
      <c r="N31" s="156">
        <f t="shared" si="5"/>
        <v>0</v>
      </c>
      <c r="O31" s="157">
        <f t="shared" si="6"/>
        <v>0</v>
      </c>
    </row>
    <row r="32" spans="1:15" s="31" customFormat="1" ht="15" x14ac:dyDescent="0.25">
      <c r="A32" s="158">
        <v>23</v>
      </c>
      <c r="B32" s="159" t="s">
        <v>49</v>
      </c>
      <c r="C32" s="148">
        <v>1</v>
      </c>
      <c r="D32" s="150">
        <v>0</v>
      </c>
      <c r="E32" s="151">
        <f>IF(AND(C32=1,D32=0),distinfo!K32+distinfo!L32,IFERROR(F32/D32,0))</f>
        <v>22166.877519636077</v>
      </c>
      <c r="F32" s="151">
        <v>0</v>
      </c>
      <c r="G32" s="152" t="str">
        <f t="shared" si="0"/>
        <v/>
      </c>
      <c r="H32" s="151">
        <f>distinfo!N32</f>
        <v>58866371</v>
      </c>
      <c r="I32" s="153">
        <v>0.09</v>
      </c>
      <c r="J32" s="154">
        <f t="shared" si="1"/>
        <v>5297973.3899999997</v>
      </c>
      <c r="K32" s="155">
        <f t="shared" si="2"/>
        <v>239.00404490018488</v>
      </c>
      <c r="L32" s="156">
        <f t="shared" si="3"/>
        <v>0</v>
      </c>
      <c r="M32" s="155">
        <f t="shared" si="4"/>
        <v>0</v>
      </c>
      <c r="N32" s="156">
        <f t="shared" si="5"/>
        <v>0</v>
      </c>
      <c r="O32" s="157">
        <f t="shared" si="6"/>
        <v>0</v>
      </c>
    </row>
    <row r="33" spans="1:15" s="31" customFormat="1" ht="15" x14ac:dyDescent="0.25">
      <c r="A33" s="158">
        <v>24</v>
      </c>
      <c r="B33" s="159" t="s">
        <v>50</v>
      </c>
      <c r="C33" s="148">
        <v>1</v>
      </c>
      <c r="D33" s="150">
        <v>43</v>
      </c>
      <c r="E33" s="151">
        <f>IF(AND(C33=1,D33=0),distinfo!K33+distinfo!L33,IFERROR(F33/D33,0))</f>
        <v>16316.930232558139</v>
      </c>
      <c r="F33" s="151">
        <v>701628</v>
      </c>
      <c r="G33" s="152">
        <f t="shared" si="0"/>
        <v>2.0097448507388087E-2</v>
      </c>
      <c r="H33" s="151">
        <f>distinfo!N33</f>
        <v>34911297.309311293</v>
      </c>
      <c r="I33" s="153">
        <v>0.09</v>
      </c>
      <c r="J33" s="154">
        <f t="shared" si="1"/>
        <v>2440388.7578380164</v>
      </c>
      <c r="K33" s="155">
        <f t="shared" si="2"/>
        <v>149.56175720899779</v>
      </c>
      <c r="L33" s="156">
        <f t="shared" si="3"/>
        <v>0</v>
      </c>
      <c r="M33" s="155">
        <f t="shared" si="4"/>
        <v>0</v>
      </c>
      <c r="N33" s="156">
        <f t="shared" si="5"/>
        <v>0</v>
      </c>
      <c r="O33" s="157">
        <f t="shared" si="6"/>
        <v>0</v>
      </c>
    </row>
    <row r="34" spans="1:15" s="31" customFormat="1" ht="15" x14ac:dyDescent="0.25">
      <c r="A34" s="158">
        <v>25</v>
      </c>
      <c r="B34" s="159" t="s">
        <v>51</v>
      </c>
      <c r="C34" s="148">
        <v>1</v>
      </c>
      <c r="D34" s="150">
        <v>173</v>
      </c>
      <c r="E34" s="151">
        <f>IF(AND(C34=1,D34=0),distinfo!K34+distinfo!L34,IFERROR(F34/D34,0))</f>
        <v>19052.57225433526</v>
      </c>
      <c r="F34" s="151">
        <v>3296095</v>
      </c>
      <c r="G34" s="152">
        <f t="shared" si="0"/>
        <v>7.2964883217536053E-2</v>
      </c>
      <c r="H34" s="151">
        <f>distinfo!N34</f>
        <v>45173717.200000003</v>
      </c>
      <c r="I34" s="153">
        <v>0.09</v>
      </c>
      <c r="J34" s="154">
        <f t="shared" si="1"/>
        <v>769539.54799999995</v>
      </c>
      <c r="K34" s="155">
        <f t="shared" si="2"/>
        <v>40.390323034985336</v>
      </c>
      <c r="L34" s="156">
        <f t="shared" si="3"/>
        <v>0</v>
      </c>
      <c r="M34" s="155">
        <f t="shared" si="4"/>
        <v>0</v>
      </c>
      <c r="N34" s="156">
        <f t="shared" si="5"/>
        <v>0</v>
      </c>
      <c r="O34" s="157">
        <f t="shared" si="6"/>
        <v>0</v>
      </c>
    </row>
    <row r="35" spans="1:15" s="31" customFormat="1" ht="15" x14ac:dyDescent="0.25">
      <c r="A35" s="158">
        <v>26</v>
      </c>
      <c r="B35" s="159" t="s">
        <v>52</v>
      </c>
      <c r="C35" s="148">
        <v>1</v>
      </c>
      <c r="D35" s="150">
        <v>3</v>
      </c>
      <c r="E35" s="151">
        <f>IF(AND(C35=1,D35=0),distinfo!K35+distinfo!L35,IFERROR(F35/D35,0))</f>
        <v>19312.666666666668</v>
      </c>
      <c r="F35" s="151">
        <v>57938</v>
      </c>
      <c r="G35" s="152">
        <f t="shared" si="0"/>
        <v>6.5657144646093886E-4</v>
      </c>
      <c r="H35" s="151">
        <f>distinfo!N35</f>
        <v>88243252.599999994</v>
      </c>
      <c r="I35" s="153">
        <v>0.09</v>
      </c>
      <c r="J35" s="154">
        <f t="shared" si="1"/>
        <v>7883954.7339999992</v>
      </c>
      <c r="K35" s="155">
        <f t="shared" si="2"/>
        <v>408.22714284234866</v>
      </c>
      <c r="L35" s="156">
        <f t="shared" si="3"/>
        <v>0</v>
      </c>
      <c r="M35" s="155">
        <f t="shared" si="4"/>
        <v>0</v>
      </c>
      <c r="N35" s="156">
        <f t="shared" si="5"/>
        <v>0</v>
      </c>
      <c r="O35" s="157">
        <f t="shared" si="6"/>
        <v>0</v>
      </c>
    </row>
    <row r="36" spans="1:15" s="31" customFormat="1" ht="15" x14ac:dyDescent="0.25">
      <c r="A36" s="158">
        <v>27</v>
      </c>
      <c r="B36" s="159" t="s">
        <v>53</v>
      </c>
      <c r="C36" s="148">
        <v>1</v>
      </c>
      <c r="D36" s="150">
        <v>0</v>
      </c>
      <c r="E36" s="151">
        <f>IF(AND(C36=1,D36=0),distinfo!K36+distinfo!L36,IFERROR(F36/D36,0))</f>
        <v>14767.650859375004</v>
      </c>
      <c r="F36" s="151">
        <v>0</v>
      </c>
      <c r="G36" s="152" t="str">
        <f t="shared" si="0"/>
        <v/>
      </c>
      <c r="H36" s="151">
        <f>distinfo!N36</f>
        <v>9906168</v>
      </c>
      <c r="I36" s="153">
        <v>0.09</v>
      </c>
      <c r="J36" s="154">
        <f t="shared" si="1"/>
        <v>891555.12</v>
      </c>
      <c r="K36" s="155">
        <f t="shared" si="2"/>
        <v>60.372169445894684</v>
      </c>
      <c r="L36" s="156">
        <f t="shared" si="3"/>
        <v>0</v>
      </c>
      <c r="M36" s="155">
        <f t="shared" si="4"/>
        <v>0</v>
      </c>
      <c r="N36" s="156">
        <f t="shared" si="5"/>
        <v>0</v>
      </c>
      <c r="O36" s="157">
        <f t="shared" si="6"/>
        <v>0</v>
      </c>
    </row>
    <row r="37" spans="1:15" s="31" customFormat="1" ht="15" x14ac:dyDescent="0.25">
      <c r="A37" s="158">
        <v>28</v>
      </c>
      <c r="B37" s="159" t="s">
        <v>54</v>
      </c>
      <c r="C37" s="148">
        <v>0</v>
      </c>
      <c r="D37" s="150">
        <v>0</v>
      </c>
      <c r="E37" s="151">
        <f>IF(AND(C37=1,D37=0),distinfo!K37+distinfo!L37,IFERROR(F37/D37,0))</f>
        <v>0</v>
      </c>
      <c r="F37" s="151">
        <v>0</v>
      </c>
      <c r="G37" s="152" t="str">
        <f t="shared" si="0"/>
        <v/>
      </c>
      <c r="H37" s="151">
        <f>distinfo!N37</f>
        <v>0</v>
      </c>
      <c r="I37" s="153">
        <v>0</v>
      </c>
      <c r="J37" s="154">
        <f t="shared" si="1"/>
        <v>0</v>
      </c>
      <c r="K37" s="155">
        <f t="shared" si="2"/>
        <v>0</v>
      </c>
      <c r="L37" s="156">
        <f t="shared" si="3"/>
        <v>0</v>
      </c>
      <c r="M37" s="155">
        <f t="shared" si="4"/>
        <v>0</v>
      </c>
      <c r="N37" s="156">
        <f t="shared" si="5"/>
        <v>0</v>
      </c>
      <c r="O37" s="157">
        <f t="shared" si="6"/>
        <v>0</v>
      </c>
    </row>
    <row r="38" spans="1:15" s="31" customFormat="1" ht="15" x14ac:dyDescent="0.25">
      <c r="A38" s="158">
        <v>29</v>
      </c>
      <c r="B38" s="159" t="s">
        <v>55</v>
      </c>
      <c r="C38" s="148">
        <v>0</v>
      </c>
      <c r="D38" s="150">
        <v>0</v>
      </c>
      <c r="E38" s="151">
        <f>IF(AND(C38=1,D38=0),distinfo!K38+distinfo!L38,IFERROR(F38/D38,0))</f>
        <v>0</v>
      </c>
      <c r="F38" s="151">
        <v>0</v>
      </c>
      <c r="G38" s="152" t="str">
        <f t="shared" si="0"/>
        <v/>
      </c>
      <c r="H38" s="151">
        <f>distinfo!N38</f>
        <v>0</v>
      </c>
      <c r="I38" s="153">
        <v>0</v>
      </c>
      <c r="J38" s="154">
        <f t="shared" si="1"/>
        <v>0</v>
      </c>
      <c r="K38" s="155">
        <f t="shared" si="2"/>
        <v>0</v>
      </c>
      <c r="L38" s="156">
        <f t="shared" si="3"/>
        <v>0</v>
      </c>
      <c r="M38" s="155">
        <f t="shared" si="4"/>
        <v>0</v>
      </c>
      <c r="N38" s="156">
        <f t="shared" si="5"/>
        <v>0</v>
      </c>
      <c r="O38" s="157">
        <f t="shared" si="6"/>
        <v>0</v>
      </c>
    </row>
    <row r="39" spans="1:15" s="31" customFormat="1" ht="15" x14ac:dyDescent="0.25">
      <c r="A39" s="158">
        <v>30</v>
      </c>
      <c r="B39" s="159" t="s">
        <v>56</v>
      </c>
      <c r="C39" s="148">
        <v>1</v>
      </c>
      <c r="D39" s="150">
        <v>22</v>
      </c>
      <c r="E39" s="151">
        <f>IF(AND(C39=1,D39=0),distinfo!K39+distinfo!L39,IFERROR(F39/D39,0))</f>
        <v>21454.363636363636</v>
      </c>
      <c r="F39" s="151">
        <v>471996</v>
      </c>
      <c r="G39" s="152">
        <f t="shared" si="0"/>
        <v>5.5264537554057342E-3</v>
      </c>
      <c r="H39" s="151">
        <f>distinfo!N39</f>
        <v>85406667.799999997</v>
      </c>
      <c r="I39" s="153">
        <v>0.09</v>
      </c>
      <c r="J39" s="154">
        <f t="shared" si="1"/>
        <v>7214604.101999999</v>
      </c>
      <c r="K39" s="155">
        <f t="shared" si="2"/>
        <v>336.27676981160852</v>
      </c>
      <c r="L39" s="156">
        <f t="shared" si="3"/>
        <v>0</v>
      </c>
      <c r="M39" s="155">
        <f t="shared" si="4"/>
        <v>0</v>
      </c>
      <c r="N39" s="156">
        <f t="shared" si="5"/>
        <v>0</v>
      </c>
      <c r="O39" s="157">
        <f t="shared" si="6"/>
        <v>0</v>
      </c>
    </row>
    <row r="40" spans="1:15" s="31" customFormat="1" ht="15" x14ac:dyDescent="0.25">
      <c r="A40" s="158">
        <v>31</v>
      </c>
      <c r="B40" s="159" t="s">
        <v>57</v>
      </c>
      <c r="C40" s="148">
        <v>1</v>
      </c>
      <c r="D40" s="150">
        <v>79</v>
      </c>
      <c r="E40" s="151">
        <f>IF(AND(C40=1,D40=0),distinfo!K40+distinfo!L40,IFERROR(F40/D40,0))</f>
        <v>19231.556962025315</v>
      </c>
      <c r="F40" s="151">
        <v>1519293</v>
      </c>
      <c r="G40" s="152">
        <f t="shared" si="0"/>
        <v>1.5521931779462258E-2</v>
      </c>
      <c r="H40" s="151">
        <f>distinfo!N40</f>
        <v>97880407</v>
      </c>
      <c r="I40" s="153">
        <v>0.09</v>
      </c>
      <c r="J40" s="154">
        <f t="shared" si="1"/>
        <v>7289943.629999999</v>
      </c>
      <c r="K40" s="155">
        <f t="shared" si="2"/>
        <v>379.06154163153514</v>
      </c>
      <c r="L40" s="156">
        <f t="shared" si="3"/>
        <v>0</v>
      </c>
      <c r="M40" s="155">
        <f t="shared" si="4"/>
        <v>0</v>
      </c>
      <c r="N40" s="156">
        <f t="shared" si="5"/>
        <v>0</v>
      </c>
      <c r="O40" s="157">
        <f t="shared" si="6"/>
        <v>0</v>
      </c>
    </row>
    <row r="41" spans="1:15" s="31" customFormat="1" ht="15" x14ac:dyDescent="0.25">
      <c r="A41" s="158">
        <v>32</v>
      </c>
      <c r="B41" s="159" t="s">
        <v>58</v>
      </c>
      <c r="C41" s="148">
        <v>0</v>
      </c>
      <c r="D41" s="150">
        <v>0</v>
      </c>
      <c r="E41" s="151">
        <f>IF(AND(C41=1,D41=0),distinfo!K41+distinfo!L41,IFERROR(F41/D41,0))</f>
        <v>0</v>
      </c>
      <c r="F41" s="151">
        <v>0</v>
      </c>
      <c r="G41" s="152" t="str">
        <f t="shared" si="0"/>
        <v/>
      </c>
      <c r="H41" s="151">
        <f>distinfo!N41</f>
        <v>402554</v>
      </c>
      <c r="I41" s="153">
        <v>0</v>
      </c>
      <c r="J41" s="154">
        <f t="shared" si="1"/>
        <v>0</v>
      </c>
      <c r="K41" s="155">
        <f t="shared" si="2"/>
        <v>0</v>
      </c>
      <c r="L41" s="156">
        <f t="shared" si="3"/>
        <v>0</v>
      </c>
      <c r="M41" s="155">
        <f t="shared" si="4"/>
        <v>0</v>
      </c>
      <c r="N41" s="156">
        <f t="shared" si="5"/>
        <v>0</v>
      </c>
      <c r="O41" s="157">
        <f t="shared" si="6"/>
        <v>0</v>
      </c>
    </row>
    <row r="42" spans="1:15" s="31" customFormat="1" ht="15" x14ac:dyDescent="0.25">
      <c r="A42" s="158">
        <v>33</v>
      </c>
      <c r="B42" s="159" t="s">
        <v>59</v>
      </c>
      <c r="C42" s="148">
        <v>0</v>
      </c>
      <c r="D42" s="150">
        <v>0</v>
      </c>
      <c r="E42" s="151">
        <f>IF(AND(C42=1,D42=0),distinfo!K42+distinfo!L42,IFERROR(F42/D42,0))</f>
        <v>0</v>
      </c>
      <c r="F42" s="151">
        <v>0</v>
      </c>
      <c r="G42" s="152" t="str">
        <f t="shared" si="0"/>
        <v/>
      </c>
      <c r="H42" s="151">
        <f>distinfo!N42</f>
        <v>312467</v>
      </c>
      <c r="I42" s="153">
        <v>0</v>
      </c>
      <c r="J42" s="154">
        <f t="shared" si="1"/>
        <v>0</v>
      </c>
      <c r="K42" s="155">
        <f t="shared" si="2"/>
        <v>0</v>
      </c>
      <c r="L42" s="156">
        <f t="shared" si="3"/>
        <v>0</v>
      </c>
      <c r="M42" s="155">
        <f t="shared" si="4"/>
        <v>0</v>
      </c>
      <c r="N42" s="156">
        <f t="shared" si="5"/>
        <v>0</v>
      </c>
      <c r="O42" s="157">
        <f t="shared" si="6"/>
        <v>0</v>
      </c>
    </row>
    <row r="43" spans="1:15" s="31" customFormat="1" ht="15" x14ac:dyDescent="0.25">
      <c r="A43" s="158">
        <v>34</v>
      </c>
      <c r="B43" s="159" t="s">
        <v>60</v>
      </c>
      <c r="C43" s="148">
        <v>0</v>
      </c>
      <c r="D43" s="150">
        <v>0</v>
      </c>
      <c r="E43" s="151">
        <f>IF(AND(C43=1,D43=0),distinfo!K43+distinfo!L43,IFERROR(F43/D43,0))</f>
        <v>0</v>
      </c>
      <c r="F43" s="151">
        <v>0</v>
      </c>
      <c r="G43" s="152" t="str">
        <f t="shared" si="0"/>
        <v/>
      </c>
      <c r="H43" s="151">
        <f>distinfo!N43</f>
        <v>17899</v>
      </c>
      <c r="I43" s="153">
        <v>0</v>
      </c>
      <c r="J43" s="154">
        <f t="shared" si="1"/>
        <v>0</v>
      </c>
      <c r="K43" s="155">
        <f t="shared" si="2"/>
        <v>0</v>
      </c>
      <c r="L43" s="156">
        <f t="shared" si="3"/>
        <v>0</v>
      </c>
      <c r="M43" s="155">
        <f t="shared" si="4"/>
        <v>0</v>
      </c>
      <c r="N43" s="156">
        <f t="shared" si="5"/>
        <v>0</v>
      </c>
      <c r="O43" s="157">
        <f t="shared" si="6"/>
        <v>0</v>
      </c>
    </row>
    <row r="44" spans="1:15" s="31" customFormat="1" ht="15" x14ac:dyDescent="0.25">
      <c r="A44" s="158">
        <v>35</v>
      </c>
      <c r="B44" s="159" t="s">
        <v>61</v>
      </c>
      <c r="C44" s="148">
        <v>1</v>
      </c>
      <c r="D44" s="150">
        <v>10268</v>
      </c>
      <c r="E44" s="151">
        <f>IF(AND(C44=1,D44=0),distinfo!K44+distinfo!L44,IFERROR(F44/D44,0))</f>
        <v>27675.175983638488</v>
      </c>
      <c r="F44" s="151">
        <v>284168707</v>
      </c>
      <c r="G44" s="152">
        <f t="shared" si="0"/>
        <v>0.17205558280601241</v>
      </c>
      <c r="H44" s="151">
        <f>distinfo!N44</f>
        <v>1651609917.943737</v>
      </c>
      <c r="I44" s="153">
        <v>0.18</v>
      </c>
      <c r="J44" s="154">
        <f t="shared" si="1"/>
        <v>0</v>
      </c>
      <c r="K44" s="155">
        <f t="shared" si="2"/>
        <v>0</v>
      </c>
      <c r="L44" s="156">
        <f t="shared" si="3"/>
        <v>0</v>
      </c>
      <c r="M44" s="155">
        <f t="shared" si="4"/>
        <v>0</v>
      </c>
      <c r="N44" s="156">
        <f t="shared" si="5"/>
        <v>13121078.229872644</v>
      </c>
      <c r="O44" s="157">
        <f t="shared" si="6"/>
        <v>474.11001966635371</v>
      </c>
    </row>
    <row r="45" spans="1:15" s="31" customFormat="1" ht="15" x14ac:dyDescent="0.25">
      <c r="A45" s="158">
        <v>36</v>
      </c>
      <c r="B45" s="159" t="s">
        <v>62</v>
      </c>
      <c r="C45" s="148">
        <v>1</v>
      </c>
      <c r="D45" s="150">
        <v>104</v>
      </c>
      <c r="E45" s="151">
        <f>IF(AND(C45=1,D45=0),distinfo!K45+distinfo!L45,IFERROR(F45/D45,0))</f>
        <v>20964.067307692309</v>
      </c>
      <c r="F45" s="151">
        <v>2180263</v>
      </c>
      <c r="G45" s="152">
        <f t="shared" si="0"/>
        <v>5.9049592000857833E-2</v>
      </c>
      <c r="H45" s="151">
        <f>distinfo!N45</f>
        <v>36922575.18</v>
      </c>
      <c r="I45" s="153">
        <v>0.09</v>
      </c>
      <c r="J45" s="154">
        <f t="shared" si="1"/>
        <v>1142768.7662</v>
      </c>
      <c r="K45" s="155">
        <f t="shared" si="2"/>
        <v>54.510832722841229</v>
      </c>
      <c r="L45" s="156">
        <f t="shared" si="3"/>
        <v>0</v>
      </c>
      <c r="M45" s="155">
        <f t="shared" si="4"/>
        <v>0</v>
      </c>
      <c r="N45" s="156">
        <f t="shared" si="5"/>
        <v>0</v>
      </c>
      <c r="O45" s="157">
        <f t="shared" si="6"/>
        <v>0</v>
      </c>
    </row>
    <row r="46" spans="1:15" s="31" customFormat="1" ht="15" x14ac:dyDescent="0.25">
      <c r="A46" s="158">
        <v>37</v>
      </c>
      <c r="B46" s="159" t="s">
        <v>63</v>
      </c>
      <c r="C46" s="148">
        <v>0</v>
      </c>
      <c r="D46" s="150">
        <v>0</v>
      </c>
      <c r="E46" s="151">
        <f>IF(AND(C46=1,D46=0),distinfo!K46+distinfo!L46,IFERROR(F46/D46,0))</f>
        <v>0</v>
      </c>
      <c r="F46" s="151">
        <v>0</v>
      </c>
      <c r="G46" s="152" t="str">
        <f t="shared" si="0"/>
        <v/>
      </c>
      <c r="H46" s="151">
        <f>distinfo!N46</f>
        <v>202591</v>
      </c>
      <c r="I46" s="153">
        <v>0</v>
      </c>
      <c r="J46" s="154">
        <f t="shared" si="1"/>
        <v>0</v>
      </c>
      <c r="K46" s="155">
        <f t="shared" si="2"/>
        <v>0</v>
      </c>
      <c r="L46" s="156">
        <f t="shared" si="3"/>
        <v>0</v>
      </c>
      <c r="M46" s="155">
        <f t="shared" si="4"/>
        <v>0</v>
      </c>
      <c r="N46" s="156">
        <f t="shared" si="5"/>
        <v>0</v>
      </c>
      <c r="O46" s="157">
        <f t="shared" si="6"/>
        <v>0</v>
      </c>
    </row>
    <row r="47" spans="1:15" s="31" customFormat="1" ht="15" x14ac:dyDescent="0.25">
      <c r="A47" s="158">
        <v>38</v>
      </c>
      <c r="B47" s="159" t="s">
        <v>64</v>
      </c>
      <c r="C47" s="148">
        <v>1</v>
      </c>
      <c r="D47" s="150">
        <v>1</v>
      </c>
      <c r="E47" s="151">
        <f>IF(AND(C47=1,D47=0),distinfo!K47+distinfo!L47,IFERROR(F47/D47,0))</f>
        <v>19872</v>
      </c>
      <c r="F47" s="151">
        <v>19872</v>
      </c>
      <c r="G47" s="152">
        <f t="shared" si="0"/>
        <v>1.1995869625054487E-3</v>
      </c>
      <c r="H47" s="151">
        <f>distinfo!N47</f>
        <v>16565701.879999999</v>
      </c>
      <c r="I47" s="153">
        <v>0.09</v>
      </c>
      <c r="J47" s="154">
        <f t="shared" si="1"/>
        <v>1471041.1691999999</v>
      </c>
      <c r="K47" s="155">
        <f t="shared" si="2"/>
        <v>74.025823731884046</v>
      </c>
      <c r="L47" s="156">
        <f t="shared" si="3"/>
        <v>0</v>
      </c>
      <c r="M47" s="155">
        <f t="shared" si="4"/>
        <v>0</v>
      </c>
      <c r="N47" s="156">
        <f t="shared" si="5"/>
        <v>0</v>
      </c>
      <c r="O47" s="157">
        <f t="shared" si="6"/>
        <v>0</v>
      </c>
    </row>
    <row r="48" spans="1:15" s="31" customFormat="1" ht="15" x14ac:dyDescent="0.25">
      <c r="A48" s="158">
        <v>39</v>
      </c>
      <c r="B48" s="159" t="s">
        <v>65</v>
      </c>
      <c r="C48" s="148">
        <v>0</v>
      </c>
      <c r="D48" s="150">
        <v>0</v>
      </c>
      <c r="E48" s="151">
        <f>IF(AND(C48=1,D48=0),distinfo!K48+distinfo!L48,IFERROR(F48/D48,0))</f>
        <v>0</v>
      </c>
      <c r="F48" s="151">
        <v>0</v>
      </c>
      <c r="G48" s="152" t="str">
        <f t="shared" si="0"/>
        <v/>
      </c>
      <c r="H48" s="151">
        <f>distinfo!N48</f>
        <v>340677</v>
      </c>
      <c r="I48" s="153">
        <v>0</v>
      </c>
      <c r="J48" s="154">
        <f t="shared" si="1"/>
        <v>0</v>
      </c>
      <c r="K48" s="155">
        <f t="shared" si="2"/>
        <v>0</v>
      </c>
      <c r="L48" s="156">
        <f t="shared" si="3"/>
        <v>0</v>
      </c>
      <c r="M48" s="155">
        <f t="shared" si="4"/>
        <v>0</v>
      </c>
      <c r="N48" s="156">
        <f t="shared" si="5"/>
        <v>0</v>
      </c>
      <c r="O48" s="157">
        <f t="shared" si="6"/>
        <v>0</v>
      </c>
    </row>
    <row r="49" spans="1:15" s="31" customFormat="1" ht="15" x14ac:dyDescent="0.25">
      <c r="A49" s="158">
        <v>40</v>
      </c>
      <c r="B49" s="159" t="s">
        <v>66</v>
      </c>
      <c r="C49" s="148">
        <v>1</v>
      </c>
      <c r="D49" s="150">
        <v>37</v>
      </c>
      <c r="E49" s="151">
        <f>IF(AND(C49=1,D49=0),distinfo!K49+distinfo!L49,IFERROR(F49/D49,0))</f>
        <v>20909</v>
      </c>
      <c r="F49" s="151">
        <v>773633</v>
      </c>
      <c r="G49" s="152">
        <f t="shared" si="0"/>
        <v>7.6062646441071744E-3</v>
      </c>
      <c r="H49" s="151">
        <f>distinfo!N49</f>
        <v>101709976.736</v>
      </c>
      <c r="I49" s="153">
        <v>0.09</v>
      </c>
      <c r="J49" s="154">
        <f t="shared" si="1"/>
        <v>8380264.9062399995</v>
      </c>
      <c r="K49" s="155">
        <f t="shared" si="2"/>
        <v>400.79702072026396</v>
      </c>
      <c r="L49" s="156">
        <f t="shared" si="3"/>
        <v>0</v>
      </c>
      <c r="M49" s="155">
        <f t="shared" si="4"/>
        <v>0</v>
      </c>
      <c r="N49" s="156">
        <f t="shared" si="5"/>
        <v>0</v>
      </c>
      <c r="O49" s="157">
        <f t="shared" si="6"/>
        <v>0</v>
      </c>
    </row>
    <row r="50" spans="1:15" s="31" customFormat="1" ht="15" x14ac:dyDescent="0.25">
      <c r="A50" s="158">
        <v>41</v>
      </c>
      <c r="B50" s="159" t="s">
        <v>67</v>
      </c>
      <c r="C50" s="148">
        <v>1</v>
      </c>
      <c r="D50" s="150">
        <v>0</v>
      </c>
      <c r="E50" s="151">
        <f>IF(AND(C50=1,D50=0),distinfo!K50+distinfo!L50,IFERROR(F50/D50,0))</f>
        <v>27752.312840095467</v>
      </c>
      <c r="F50" s="151">
        <v>0</v>
      </c>
      <c r="G50" s="152" t="str">
        <f t="shared" si="0"/>
        <v/>
      </c>
      <c r="H50" s="151">
        <f>distinfo!N50</f>
        <v>12260880.199999999</v>
      </c>
      <c r="I50" s="153">
        <v>0.09</v>
      </c>
      <c r="J50" s="154">
        <f t="shared" si="1"/>
        <v>1103479.2179999999</v>
      </c>
      <c r="K50" s="155">
        <f t="shared" si="2"/>
        <v>39.761702902315797</v>
      </c>
      <c r="L50" s="156">
        <f t="shared" si="3"/>
        <v>0</v>
      </c>
      <c r="M50" s="155">
        <f t="shared" si="4"/>
        <v>0</v>
      </c>
      <c r="N50" s="156">
        <f t="shared" si="5"/>
        <v>0</v>
      </c>
      <c r="O50" s="157">
        <f t="shared" si="6"/>
        <v>0</v>
      </c>
    </row>
    <row r="51" spans="1:15" s="31" customFormat="1" ht="15" x14ac:dyDescent="0.25">
      <c r="A51" s="158">
        <v>42</v>
      </c>
      <c r="B51" s="159" t="s">
        <v>68</v>
      </c>
      <c r="C51" s="148">
        <v>0</v>
      </c>
      <c r="D51" s="150">
        <v>0</v>
      </c>
      <c r="E51" s="151">
        <f>IF(AND(C51=1,D51=0),distinfo!K51+distinfo!L51,IFERROR(F51/D51,0))</f>
        <v>0</v>
      </c>
      <c r="F51" s="151">
        <v>0</v>
      </c>
      <c r="G51" s="152" t="str">
        <f t="shared" si="0"/>
        <v/>
      </c>
      <c r="H51" s="151">
        <f>distinfo!N51</f>
        <v>2801192</v>
      </c>
      <c r="I51" s="153">
        <v>0</v>
      </c>
      <c r="J51" s="154">
        <f t="shared" si="1"/>
        <v>0</v>
      </c>
      <c r="K51" s="155">
        <f t="shared" si="2"/>
        <v>0</v>
      </c>
      <c r="L51" s="156">
        <f t="shared" si="3"/>
        <v>0</v>
      </c>
      <c r="M51" s="155">
        <f t="shared" si="4"/>
        <v>0</v>
      </c>
      <c r="N51" s="156">
        <f t="shared" si="5"/>
        <v>0</v>
      </c>
      <c r="O51" s="157">
        <f t="shared" si="6"/>
        <v>0</v>
      </c>
    </row>
    <row r="52" spans="1:15" s="31" customFormat="1" ht="15" x14ac:dyDescent="0.25">
      <c r="A52" s="158">
        <v>43</v>
      </c>
      <c r="B52" s="159" t="s">
        <v>69</v>
      </c>
      <c r="C52" s="148">
        <v>1</v>
      </c>
      <c r="D52" s="150">
        <v>8</v>
      </c>
      <c r="E52" s="151">
        <f>IF(AND(C52=1,D52=0),distinfo!K52+distinfo!L52,IFERROR(F52/D52,0))</f>
        <v>16269</v>
      </c>
      <c r="F52" s="151">
        <v>130152</v>
      </c>
      <c r="G52" s="152">
        <f t="shared" si="0"/>
        <v>2.5212577603276318E-2</v>
      </c>
      <c r="H52" s="151">
        <f>distinfo!N52</f>
        <v>5162185.4000000004</v>
      </c>
      <c r="I52" s="153">
        <v>0.09</v>
      </c>
      <c r="J52" s="154">
        <f t="shared" si="1"/>
        <v>334444.68600000005</v>
      </c>
      <c r="K52" s="155">
        <f t="shared" si="2"/>
        <v>20.557175364189565</v>
      </c>
      <c r="L52" s="156">
        <f t="shared" si="3"/>
        <v>0</v>
      </c>
      <c r="M52" s="155">
        <f t="shared" si="4"/>
        <v>0</v>
      </c>
      <c r="N52" s="156">
        <f t="shared" si="5"/>
        <v>0</v>
      </c>
      <c r="O52" s="157">
        <f t="shared" si="6"/>
        <v>0</v>
      </c>
    </row>
    <row r="53" spans="1:15" s="31" customFormat="1" ht="15" x14ac:dyDescent="0.25">
      <c r="A53" s="158">
        <v>44</v>
      </c>
      <c r="B53" s="159" t="s">
        <v>70</v>
      </c>
      <c r="C53" s="148">
        <v>1</v>
      </c>
      <c r="D53" s="150">
        <v>1750</v>
      </c>
      <c r="E53" s="151">
        <f>IF(AND(C53=1,D53=0),distinfo!K53+distinfo!L53,IFERROR(F53/D53,0))</f>
        <v>18363.759999999998</v>
      </c>
      <c r="F53" s="151">
        <v>32136580</v>
      </c>
      <c r="G53" s="152">
        <f>IF(D53&gt;0,IFERROR(F53/H53,""),"")</f>
        <v>9.3224939733482032E-2</v>
      </c>
      <c r="H53" s="151">
        <f>distinfo!N53</f>
        <v>344720845</v>
      </c>
      <c r="I53" s="153">
        <v>0.09</v>
      </c>
      <c r="J53" s="154">
        <f t="shared" si="1"/>
        <v>-1111703.950000003</v>
      </c>
      <c r="K53" s="155">
        <f t="shared" si="2"/>
        <v>0</v>
      </c>
      <c r="L53" s="156">
        <f t="shared" si="3"/>
        <v>0</v>
      </c>
      <c r="M53" s="155">
        <f t="shared" si="4"/>
        <v>0</v>
      </c>
      <c r="N53" s="156">
        <f t="shared" si="5"/>
        <v>0</v>
      </c>
      <c r="O53" s="157">
        <f t="shared" si="6"/>
        <v>0</v>
      </c>
    </row>
    <row r="54" spans="1:15" s="31" customFormat="1" ht="15" x14ac:dyDescent="0.25">
      <c r="A54" s="158">
        <v>45</v>
      </c>
      <c r="B54" s="159" t="s">
        <v>71</v>
      </c>
      <c r="C54" s="148">
        <v>1</v>
      </c>
      <c r="D54" s="150">
        <v>2</v>
      </c>
      <c r="E54" s="151">
        <f>IF(AND(C54=1,D54=0),distinfo!K54+distinfo!L54,IFERROR(F54/D54,0))</f>
        <v>15027</v>
      </c>
      <c r="F54" s="151">
        <v>30054</v>
      </c>
      <c r="G54" s="152">
        <f t="shared" si="0"/>
        <v>6.5445853897363963E-3</v>
      </c>
      <c r="H54" s="151">
        <f>distinfo!N54</f>
        <v>4592193.12</v>
      </c>
      <c r="I54" s="153">
        <v>0.09</v>
      </c>
      <c r="J54" s="154">
        <f t="shared" si="1"/>
        <v>383243.38079999998</v>
      </c>
      <c r="K54" s="155">
        <f t="shared" si="2"/>
        <v>25.503652146136954</v>
      </c>
      <c r="L54" s="156">
        <f t="shared" si="3"/>
        <v>0</v>
      </c>
      <c r="M54" s="155">
        <f t="shared" si="4"/>
        <v>0</v>
      </c>
      <c r="N54" s="156">
        <f t="shared" si="5"/>
        <v>0</v>
      </c>
      <c r="O54" s="157">
        <f t="shared" si="6"/>
        <v>0</v>
      </c>
    </row>
    <row r="55" spans="1:15" s="31" customFormat="1" ht="15" x14ac:dyDescent="0.25">
      <c r="A55" s="158">
        <v>46</v>
      </c>
      <c r="B55" s="159" t="s">
        <v>72</v>
      </c>
      <c r="C55" s="148">
        <v>1</v>
      </c>
      <c r="D55" s="150">
        <v>4</v>
      </c>
      <c r="E55" s="151">
        <f>IF(AND(C55=1,D55=0),distinfo!K55+distinfo!L55,IFERROR(F55/D55,0))</f>
        <v>30557.25</v>
      </c>
      <c r="F55" s="151">
        <v>122229</v>
      </c>
      <c r="G55" s="152">
        <f t="shared" si="0"/>
        <v>6.4273314965559688E-4</v>
      </c>
      <c r="H55" s="151">
        <f>distinfo!N55</f>
        <v>190170679.80000001</v>
      </c>
      <c r="I55" s="153">
        <v>0.09</v>
      </c>
      <c r="J55" s="154">
        <f t="shared" si="1"/>
        <v>16993132.182</v>
      </c>
      <c r="K55" s="155">
        <f t="shared" si="2"/>
        <v>556.10803269273254</v>
      </c>
      <c r="L55" s="156">
        <f t="shared" si="3"/>
        <v>0</v>
      </c>
      <c r="M55" s="155">
        <f t="shared" si="4"/>
        <v>0</v>
      </c>
      <c r="N55" s="156">
        <f t="shared" si="5"/>
        <v>0</v>
      </c>
      <c r="O55" s="157">
        <f t="shared" si="6"/>
        <v>0</v>
      </c>
    </row>
    <row r="56" spans="1:15" s="31" customFormat="1" ht="15" x14ac:dyDescent="0.25">
      <c r="A56" s="158">
        <v>47</v>
      </c>
      <c r="B56" s="159" t="s">
        <v>73</v>
      </c>
      <c r="C56" s="148">
        <v>0</v>
      </c>
      <c r="D56" s="150">
        <v>0</v>
      </c>
      <c r="E56" s="151">
        <f>IF(AND(C56=1,D56=0),distinfo!K56+distinfo!L56,IFERROR(F56/D56,0))</f>
        <v>0</v>
      </c>
      <c r="F56" s="151">
        <v>0</v>
      </c>
      <c r="G56" s="152" t="str">
        <f t="shared" si="0"/>
        <v/>
      </c>
      <c r="H56" s="151">
        <f>distinfo!N56</f>
        <v>40806</v>
      </c>
      <c r="I56" s="153">
        <v>0</v>
      </c>
      <c r="J56" s="154">
        <f t="shared" si="1"/>
        <v>0</v>
      </c>
      <c r="K56" s="155">
        <f t="shared" si="2"/>
        <v>0</v>
      </c>
      <c r="L56" s="156">
        <f t="shared" si="3"/>
        <v>0</v>
      </c>
      <c r="M56" s="155">
        <f t="shared" si="4"/>
        <v>0</v>
      </c>
      <c r="N56" s="156">
        <f t="shared" si="5"/>
        <v>0</v>
      </c>
      <c r="O56" s="157">
        <f t="shared" si="6"/>
        <v>0</v>
      </c>
    </row>
    <row r="57" spans="1:15" s="31" customFormat="1" ht="15" x14ac:dyDescent="0.25">
      <c r="A57" s="158">
        <v>48</v>
      </c>
      <c r="B57" s="159" t="s">
        <v>74</v>
      </c>
      <c r="C57" s="148">
        <v>1</v>
      </c>
      <c r="D57" s="150">
        <v>5</v>
      </c>
      <c r="E57" s="151">
        <f>IF(AND(C57=1,D57=0),distinfo!K57+distinfo!L57,IFERROR(F57/D57,0))</f>
        <v>29333.599999999999</v>
      </c>
      <c r="F57" s="151">
        <v>146668</v>
      </c>
      <c r="G57" s="152">
        <f t="shared" si="0"/>
        <v>1.5444798031159976E-3</v>
      </c>
      <c r="H57" s="151">
        <f>distinfo!N57</f>
        <v>94962718</v>
      </c>
      <c r="I57" s="153">
        <v>0.09</v>
      </c>
      <c r="J57" s="154">
        <f t="shared" si="1"/>
        <v>8399976.6199999992</v>
      </c>
      <c r="K57" s="155">
        <f t="shared" si="2"/>
        <v>286.3602360433087</v>
      </c>
      <c r="L57" s="156">
        <f t="shared" si="3"/>
        <v>0</v>
      </c>
      <c r="M57" s="155">
        <f t="shared" si="4"/>
        <v>0</v>
      </c>
      <c r="N57" s="156">
        <f t="shared" si="5"/>
        <v>0</v>
      </c>
      <c r="O57" s="157">
        <f t="shared" si="6"/>
        <v>0</v>
      </c>
    </row>
    <row r="58" spans="1:15" s="31" customFormat="1" ht="15" x14ac:dyDescent="0.25">
      <c r="A58" s="158">
        <v>49</v>
      </c>
      <c r="B58" s="159" t="s">
        <v>75</v>
      </c>
      <c r="C58" s="148">
        <v>1</v>
      </c>
      <c r="D58" s="150">
        <v>505</v>
      </c>
      <c r="E58" s="151">
        <f>IF(AND(C58=1,D58=0),distinfo!K58+distinfo!L58,IFERROR(F58/D58,0))</f>
        <v>44051.245544554455</v>
      </c>
      <c r="F58" s="151">
        <v>22245879</v>
      </c>
      <c r="G58" s="152">
        <f t="shared" si="0"/>
        <v>7.4638495510918459E-2</v>
      </c>
      <c r="H58" s="151">
        <f>distinfo!N58</f>
        <v>298048330.79393691</v>
      </c>
      <c r="I58" s="153">
        <v>0.09</v>
      </c>
      <c r="J58" s="154">
        <f t="shared" si="1"/>
        <v>4578470.7714543194</v>
      </c>
      <c r="K58" s="155">
        <f t="shared" si="2"/>
        <v>103.93510364703644</v>
      </c>
      <c r="L58" s="156">
        <f t="shared" si="3"/>
        <v>0</v>
      </c>
      <c r="M58" s="155">
        <f t="shared" si="4"/>
        <v>0</v>
      </c>
      <c r="N58" s="156">
        <f t="shared" si="5"/>
        <v>0</v>
      </c>
      <c r="O58" s="157">
        <f t="shared" si="6"/>
        <v>0</v>
      </c>
    </row>
    <row r="59" spans="1:15" s="31" customFormat="1" ht="15" x14ac:dyDescent="0.25">
      <c r="A59" s="158">
        <v>50</v>
      </c>
      <c r="B59" s="159" t="s">
        <v>76</v>
      </c>
      <c r="C59" s="148">
        <v>1</v>
      </c>
      <c r="D59" s="150">
        <v>22</v>
      </c>
      <c r="E59" s="151">
        <f>IF(AND(C59=1,D59=0),distinfo!K59+distinfo!L59,IFERROR(F59/D59,0))</f>
        <v>22178.363636363636</v>
      </c>
      <c r="F59" s="151">
        <v>487924</v>
      </c>
      <c r="G59" s="152">
        <f t="shared" si="0"/>
        <v>7.0400561472137337E-3</v>
      </c>
      <c r="H59" s="151">
        <f>distinfo!N59</f>
        <v>69306833.610000014</v>
      </c>
      <c r="I59" s="153">
        <v>0.09</v>
      </c>
      <c r="J59" s="154">
        <f t="shared" si="1"/>
        <v>5749691.0249000015</v>
      </c>
      <c r="K59" s="155">
        <f t="shared" si="2"/>
        <v>259.24775692075002</v>
      </c>
      <c r="L59" s="156">
        <f t="shared" si="3"/>
        <v>0</v>
      </c>
      <c r="M59" s="155">
        <f t="shared" si="4"/>
        <v>0</v>
      </c>
      <c r="N59" s="156">
        <f t="shared" si="5"/>
        <v>0</v>
      </c>
      <c r="O59" s="157">
        <f t="shared" si="6"/>
        <v>0</v>
      </c>
    </row>
    <row r="60" spans="1:15" s="31" customFormat="1" ht="15" x14ac:dyDescent="0.25">
      <c r="A60" s="158">
        <v>51</v>
      </c>
      <c r="B60" s="159" t="s">
        <v>77</v>
      </c>
      <c r="C60" s="148">
        <v>1</v>
      </c>
      <c r="D60" s="150">
        <v>0</v>
      </c>
      <c r="E60" s="151">
        <f>IF(AND(C60=1,D60=0),distinfo!K60+distinfo!L60,IFERROR(F60/D60,0))</f>
        <v>25307.40993064236</v>
      </c>
      <c r="F60" s="151">
        <v>0</v>
      </c>
      <c r="G60" s="152" t="str">
        <f t="shared" si="0"/>
        <v/>
      </c>
      <c r="H60" s="151">
        <f>distinfo!N60</f>
        <v>14582934</v>
      </c>
      <c r="I60" s="153">
        <v>0.09</v>
      </c>
      <c r="J60" s="154">
        <f t="shared" si="1"/>
        <v>1312464.06</v>
      </c>
      <c r="K60" s="155">
        <f t="shared" si="2"/>
        <v>51.860860656896421</v>
      </c>
      <c r="L60" s="156">
        <f t="shared" si="3"/>
        <v>0</v>
      </c>
      <c r="M60" s="155">
        <f t="shared" si="4"/>
        <v>0</v>
      </c>
      <c r="N60" s="156">
        <f t="shared" si="5"/>
        <v>0</v>
      </c>
      <c r="O60" s="157">
        <f t="shared" si="6"/>
        <v>0</v>
      </c>
    </row>
    <row r="61" spans="1:15" s="31" customFormat="1" ht="15" x14ac:dyDescent="0.25">
      <c r="A61" s="158">
        <v>52</v>
      </c>
      <c r="B61" s="159" t="s">
        <v>78</v>
      </c>
      <c r="C61" s="148">
        <v>1</v>
      </c>
      <c r="D61" s="150">
        <v>75</v>
      </c>
      <c r="E61" s="151">
        <f>IF(AND(C61=1,D61=0),distinfo!K61+distinfo!L61,IFERROR(F61/D61,0))</f>
        <v>22052.906666666666</v>
      </c>
      <c r="F61" s="151">
        <v>1653968</v>
      </c>
      <c r="G61" s="152">
        <f t="shared" si="0"/>
        <v>4.9651971580777401E-2</v>
      </c>
      <c r="H61" s="151">
        <f>distinfo!N61</f>
        <v>33311225.059999999</v>
      </c>
      <c r="I61" s="153">
        <v>0.09</v>
      </c>
      <c r="J61" s="154">
        <f t="shared" si="1"/>
        <v>1344042.2553999997</v>
      </c>
      <c r="K61" s="155">
        <f t="shared" si="2"/>
        <v>60.946263262046173</v>
      </c>
      <c r="L61" s="156">
        <f t="shared" si="3"/>
        <v>0</v>
      </c>
      <c r="M61" s="155">
        <f t="shared" si="4"/>
        <v>0</v>
      </c>
      <c r="N61" s="156">
        <f t="shared" si="5"/>
        <v>0</v>
      </c>
      <c r="O61" s="157">
        <f t="shared" si="6"/>
        <v>0</v>
      </c>
    </row>
    <row r="62" spans="1:15" s="31" customFormat="1" ht="15" x14ac:dyDescent="0.25">
      <c r="A62" s="158">
        <v>53</v>
      </c>
      <c r="B62" s="159" t="s">
        <v>79</v>
      </c>
      <c r="C62" s="148">
        <v>0</v>
      </c>
      <c r="D62" s="150">
        <v>0</v>
      </c>
      <c r="E62" s="151">
        <f>IF(AND(C62=1,D62=0),distinfo!K62+distinfo!L62,IFERROR(F62/D62,0))</f>
        <v>0</v>
      </c>
      <c r="F62" s="151">
        <v>0</v>
      </c>
      <c r="G62" s="152" t="str">
        <f t="shared" si="0"/>
        <v/>
      </c>
      <c r="H62" s="151">
        <f>distinfo!N62</f>
        <v>240366</v>
      </c>
      <c r="I62" s="153">
        <v>0</v>
      </c>
      <c r="J62" s="154">
        <f t="shared" si="1"/>
        <v>0</v>
      </c>
      <c r="K62" s="155">
        <f t="shared" si="2"/>
        <v>0</v>
      </c>
      <c r="L62" s="156">
        <f t="shared" si="3"/>
        <v>0</v>
      </c>
      <c r="M62" s="155">
        <f t="shared" si="4"/>
        <v>0</v>
      </c>
      <c r="N62" s="156">
        <f t="shared" si="5"/>
        <v>0</v>
      </c>
      <c r="O62" s="157">
        <f t="shared" si="6"/>
        <v>0</v>
      </c>
    </row>
    <row r="63" spans="1:15" s="31" customFormat="1" ht="15" x14ac:dyDescent="0.25">
      <c r="A63" s="158">
        <v>54</v>
      </c>
      <c r="B63" s="159" t="s">
        <v>80</v>
      </c>
      <c r="C63" s="148">
        <v>0</v>
      </c>
      <c r="D63" s="150">
        <v>0</v>
      </c>
      <c r="E63" s="151">
        <f>IF(AND(C63=1,D63=0),distinfo!K63+distinfo!L63,IFERROR(F63/D63,0))</f>
        <v>0</v>
      </c>
      <c r="F63" s="151">
        <v>0</v>
      </c>
      <c r="G63" s="152" t="str">
        <f t="shared" si="0"/>
        <v/>
      </c>
      <c r="H63" s="151">
        <f>distinfo!N63</f>
        <v>0</v>
      </c>
      <c r="I63" s="153">
        <v>0</v>
      </c>
      <c r="J63" s="154">
        <f t="shared" si="1"/>
        <v>0</v>
      </c>
      <c r="K63" s="155">
        <f t="shared" si="2"/>
        <v>0</v>
      </c>
      <c r="L63" s="156">
        <f t="shared" si="3"/>
        <v>0</v>
      </c>
      <c r="M63" s="155">
        <f t="shared" si="4"/>
        <v>0</v>
      </c>
      <c r="N63" s="156">
        <f t="shared" si="5"/>
        <v>0</v>
      </c>
      <c r="O63" s="157">
        <f t="shared" si="6"/>
        <v>0</v>
      </c>
    </row>
    <row r="64" spans="1:15" s="31" customFormat="1" ht="15" x14ac:dyDescent="0.25">
      <c r="A64" s="158">
        <v>55</v>
      </c>
      <c r="B64" s="159" t="s">
        <v>81</v>
      </c>
      <c r="C64" s="148">
        <v>0</v>
      </c>
      <c r="D64" s="150">
        <v>0</v>
      </c>
      <c r="E64" s="151">
        <f>IF(AND(C64=1,D64=0),distinfo!K64+distinfo!L64,IFERROR(F64/D64,0))</f>
        <v>0</v>
      </c>
      <c r="F64" s="151">
        <v>0</v>
      </c>
      <c r="G64" s="152" t="str">
        <f t="shared" si="0"/>
        <v/>
      </c>
      <c r="H64" s="151">
        <f>distinfo!N64</f>
        <v>0</v>
      </c>
      <c r="I64" s="153">
        <v>0</v>
      </c>
      <c r="J64" s="154">
        <f t="shared" si="1"/>
        <v>0</v>
      </c>
      <c r="K64" s="155">
        <f t="shared" si="2"/>
        <v>0</v>
      </c>
      <c r="L64" s="156">
        <f t="shared" si="3"/>
        <v>0</v>
      </c>
      <c r="M64" s="155">
        <f t="shared" si="4"/>
        <v>0</v>
      </c>
      <c r="N64" s="156">
        <f t="shared" si="5"/>
        <v>0</v>
      </c>
      <c r="O64" s="157">
        <f t="shared" si="6"/>
        <v>0</v>
      </c>
    </row>
    <row r="65" spans="1:15" s="31" customFormat="1" ht="15" x14ac:dyDescent="0.25">
      <c r="A65" s="158">
        <v>56</v>
      </c>
      <c r="B65" s="159" t="s">
        <v>82</v>
      </c>
      <c r="C65" s="148">
        <v>1</v>
      </c>
      <c r="D65" s="150">
        <v>78</v>
      </c>
      <c r="E65" s="151">
        <f>IF(AND(C65=1,D65=0),distinfo!K65+distinfo!L65,IFERROR(F65/D65,0))</f>
        <v>16600.423076923078</v>
      </c>
      <c r="F65" s="151">
        <v>1294833</v>
      </c>
      <c r="G65" s="152">
        <f t="shared" si="0"/>
        <v>1.4180537139318201E-2</v>
      </c>
      <c r="H65" s="151">
        <f>distinfo!N65</f>
        <v>91310575</v>
      </c>
      <c r="I65" s="153">
        <v>0.09</v>
      </c>
      <c r="J65" s="154">
        <f t="shared" si="1"/>
        <v>6923118.75</v>
      </c>
      <c r="K65" s="155">
        <f t="shared" si="2"/>
        <v>417.04471734965045</v>
      </c>
      <c r="L65" s="156">
        <f t="shared" si="3"/>
        <v>0</v>
      </c>
      <c r="M65" s="155">
        <f t="shared" si="4"/>
        <v>0</v>
      </c>
      <c r="N65" s="156">
        <f t="shared" si="5"/>
        <v>0</v>
      </c>
      <c r="O65" s="157">
        <f t="shared" si="6"/>
        <v>0</v>
      </c>
    </row>
    <row r="66" spans="1:15" s="31" customFormat="1" ht="15" x14ac:dyDescent="0.25">
      <c r="A66" s="158">
        <v>57</v>
      </c>
      <c r="B66" s="159" t="s">
        <v>83</v>
      </c>
      <c r="C66" s="148">
        <v>1</v>
      </c>
      <c r="D66" s="150">
        <v>928</v>
      </c>
      <c r="E66" s="151">
        <f>IF(AND(C66=1,D66=0),distinfo!K66+distinfo!L66,IFERROR(F66/D66,0))</f>
        <v>21311.605603448275</v>
      </c>
      <c r="F66" s="151">
        <v>19777170</v>
      </c>
      <c r="G66" s="152">
        <f t="shared" si="0"/>
        <v>0.12434165566712167</v>
      </c>
      <c r="H66" s="151">
        <f>distinfo!N66</f>
        <v>159055064</v>
      </c>
      <c r="I66" s="153">
        <v>0.18</v>
      </c>
      <c r="J66" s="154">
        <f t="shared" si="1"/>
        <v>0</v>
      </c>
      <c r="K66" s="155">
        <f t="shared" si="2"/>
        <v>0</v>
      </c>
      <c r="L66" s="156">
        <f t="shared" si="3"/>
        <v>0</v>
      </c>
      <c r="M66" s="155">
        <f t="shared" si="4"/>
        <v>0</v>
      </c>
      <c r="N66" s="156">
        <f t="shared" si="5"/>
        <v>8852741.5199999996</v>
      </c>
      <c r="O66" s="157">
        <f t="shared" si="6"/>
        <v>415.39533363772472</v>
      </c>
    </row>
    <row r="67" spans="1:15" s="31" customFormat="1" ht="15" x14ac:dyDescent="0.25">
      <c r="A67" s="158">
        <v>58</v>
      </c>
      <c r="B67" s="159" t="s">
        <v>84</v>
      </c>
      <c r="C67" s="148">
        <v>0</v>
      </c>
      <c r="D67" s="150">
        <v>0</v>
      </c>
      <c r="E67" s="151">
        <f>IF(AND(C67=1,D67=0),distinfo!K67+distinfo!L67,IFERROR(F67/D67,0))</f>
        <v>0</v>
      </c>
      <c r="F67" s="151">
        <v>0</v>
      </c>
      <c r="G67" s="152" t="str">
        <f t="shared" si="0"/>
        <v/>
      </c>
      <c r="H67" s="151">
        <f>distinfo!N67</f>
        <v>597825</v>
      </c>
      <c r="I67" s="153">
        <v>0</v>
      </c>
      <c r="J67" s="154">
        <f t="shared" si="1"/>
        <v>0</v>
      </c>
      <c r="K67" s="155">
        <f t="shared" si="2"/>
        <v>0</v>
      </c>
      <c r="L67" s="156">
        <f t="shared" si="3"/>
        <v>0</v>
      </c>
      <c r="M67" s="155">
        <f t="shared" si="4"/>
        <v>0</v>
      </c>
      <c r="N67" s="156">
        <f t="shared" si="5"/>
        <v>0</v>
      </c>
      <c r="O67" s="157">
        <f t="shared" si="6"/>
        <v>0</v>
      </c>
    </row>
    <row r="68" spans="1:15" s="31" customFormat="1" ht="15" x14ac:dyDescent="0.25">
      <c r="A68" s="158">
        <v>59</v>
      </c>
      <c r="B68" s="159" t="s">
        <v>85</v>
      </c>
      <c r="C68" s="148">
        <v>0</v>
      </c>
      <c r="D68" s="150">
        <v>0</v>
      </c>
      <c r="E68" s="151">
        <f>IF(AND(C68=1,D68=0),distinfo!K68+distinfo!L68,IFERROR(F68/D68,0))</f>
        <v>0</v>
      </c>
      <c r="F68" s="151">
        <v>0</v>
      </c>
      <c r="G68" s="152" t="str">
        <f t="shared" si="0"/>
        <v/>
      </c>
      <c r="H68" s="151">
        <f>distinfo!N68</f>
        <v>181114</v>
      </c>
      <c r="I68" s="153">
        <v>0</v>
      </c>
      <c r="J68" s="154">
        <f t="shared" si="1"/>
        <v>0</v>
      </c>
      <c r="K68" s="155">
        <f t="shared" si="2"/>
        <v>0</v>
      </c>
      <c r="L68" s="156">
        <f t="shared" si="3"/>
        <v>0</v>
      </c>
      <c r="M68" s="155">
        <f t="shared" si="4"/>
        <v>0</v>
      </c>
      <c r="N68" s="156">
        <f t="shared" si="5"/>
        <v>0</v>
      </c>
      <c r="O68" s="157">
        <f t="shared" si="6"/>
        <v>0</v>
      </c>
    </row>
    <row r="69" spans="1:15" s="31" customFormat="1" ht="15" x14ac:dyDescent="0.25">
      <c r="A69" s="158">
        <v>60</v>
      </c>
      <c r="B69" s="159" t="s">
        <v>86</v>
      </c>
      <c r="C69" s="148">
        <v>0</v>
      </c>
      <c r="D69" s="150">
        <v>0</v>
      </c>
      <c r="E69" s="151">
        <f>IF(AND(C69=1,D69=0),distinfo!K69+distinfo!L69,IFERROR(F69/D69,0))</f>
        <v>0</v>
      </c>
      <c r="F69" s="151">
        <v>0</v>
      </c>
      <c r="G69" s="152" t="str">
        <f t="shared" si="0"/>
        <v/>
      </c>
      <c r="H69" s="151">
        <f>distinfo!N69</f>
        <v>416224</v>
      </c>
      <c r="I69" s="153">
        <v>0</v>
      </c>
      <c r="J69" s="154">
        <f t="shared" si="1"/>
        <v>0</v>
      </c>
      <c r="K69" s="155">
        <f t="shared" si="2"/>
        <v>0</v>
      </c>
      <c r="L69" s="156">
        <f t="shared" si="3"/>
        <v>0</v>
      </c>
      <c r="M69" s="155">
        <f t="shared" si="4"/>
        <v>0</v>
      </c>
      <c r="N69" s="156">
        <f t="shared" si="5"/>
        <v>0</v>
      </c>
      <c r="O69" s="157">
        <f t="shared" si="6"/>
        <v>0</v>
      </c>
    </row>
    <row r="70" spans="1:15" s="31" customFormat="1" ht="15" x14ac:dyDescent="0.25">
      <c r="A70" s="158">
        <v>61</v>
      </c>
      <c r="B70" s="159" t="s">
        <v>87</v>
      </c>
      <c r="C70" s="148">
        <v>1</v>
      </c>
      <c r="D70" s="150">
        <v>385</v>
      </c>
      <c r="E70" s="151">
        <f>IF(AND(C70=1,D70=0),distinfo!K70+distinfo!L70,IFERROR(F70/D70,0))</f>
        <v>18765.805194805194</v>
      </c>
      <c r="F70" s="151">
        <v>7224835</v>
      </c>
      <c r="G70" s="152">
        <f t="shared" si="0"/>
        <v>4.8710991845289396E-2</v>
      </c>
      <c r="H70" s="151">
        <f>distinfo!N70</f>
        <v>148320424.74000001</v>
      </c>
      <c r="I70" s="153">
        <v>0.18</v>
      </c>
      <c r="J70" s="154">
        <f t="shared" si="1"/>
        <v>0</v>
      </c>
      <c r="K70" s="155">
        <f t="shared" si="2"/>
        <v>0</v>
      </c>
      <c r="L70" s="156">
        <f t="shared" si="3"/>
        <v>0</v>
      </c>
      <c r="M70" s="155">
        <f t="shared" si="4"/>
        <v>0</v>
      </c>
      <c r="N70" s="156">
        <f t="shared" si="5"/>
        <v>19472841.453200001</v>
      </c>
      <c r="O70" s="157">
        <f t="shared" si="6"/>
        <v>1037.6768409911092</v>
      </c>
    </row>
    <row r="71" spans="1:15" s="31" customFormat="1" ht="15" x14ac:dyDescent="0.25">
      <c r="A71" s="158">
        <v>62</v>
      </c>
      <c r="B71" s="159" t="s">
        <v>88</v>
      </c>
      <c r="C71" s="148">
        <v>0</v>
      </c>
      <c r="D71" s="150">
        <v>0</v>
      </c>
      <c r="E71" s="151">
        <f>IF(AND(C71=1,D71=0),distinfo!K71+distinfo!L71,IFERROR(F71/D71,0))</f>
        <v>0</v>
      </c>
      <c r="F71" s="151">
        <v>0</v>
      </c>
      <c r="G71" s="152" t="str">
        <f t="shared" si="0"/>
        <v/>
      </c>
      <c r="H71" s="151">
        <f>distinfo!N71</f>
        <v>0</v>
      </c>
      <c r="I71" s="153">
        <v>0</v>
      </c>
      <c r="J71" s="154">
        <f t="shared" si="1"/>
        <v>0</v>
      </c>
      <c r="K71" s="155">
        <f t="shared" si="2"/>
        <v>0</v>
      </c>
      <c r="L71" s="156">
        <f t="shared" si="3"/>
        <v>0</v>
      </c>
      <c r="M71" s="155">
        <f t="shared" si="4"/>
        <v>0</v>
      </c>
      <c r="N71" s="156">
        <f t="shared" si="5"/>
        <v>0</v>
      </c>
      <c r="O71" s="157">
        <f t="shared" si="6"/>
        <v>0</v>
      </c>
    </row>
    <row r="72" spans="1:15" s="31" customFormat="1" ht="15" x14ac:dyDescent="0.25">
      <c r="A72" s="158">
        <v>63</v>
      </c>
      <c r="B72" s="159" t="s">
        <v>89</v>
      </c>
      <c r="C72" s="148">
        <v>1</v>
      </c>
      <c r="D72" s="150">
        <v>3</v>
      </c>
      <c r="E72" s="151">
        <f>IF(AND(C72=1,D72=0),distinfo!K72+distinfo!L72,IFERROR(F72/D72,0))</f>
        <v>18713</v>
      </c>
      <c r="F72" s="151">
        <v>56139</v>
      </c>
      <c r="G72" s="152">
        <f t="shared" si="0"/>
        <v>1.590316246279163E-2</v>
      </c>
      <c r="H72" s="151">
        <f>distinfo!N72</f>
        <v>3530052.6</v>
      </c>
      <c r="I72" s="153">
        <v>0.09</v>
      </c>
      <c r="J72" s="154">
        <f t="shared" si="1"/>
        <v>261565.734</v>
      </c>
      <c r="K72" s="155">
        <f t="shared" si="2"/>
        <v>13.977755250360712</v>
      </c>
      <c r="L72" s="156">
        <f t="shared" si="3"/>
        <v>0</v>
      </c>
      <c r="M72" s="155">
        <f t="shared" si="4"/>
        <v>0</v>
      </c>
      <c r="N72" s="156">
        <f t="shared" si="5"/>
        <v>0</v>
      </c>
      <c r="O72" s="157">
        <f t="shared" si="6"/>
        <v>0</v>
      </c>
    </row>
    <row r="73" spans="1:15" s="31" customFormat="1" ht="15" x14ac:dyDescent="0.25">
      <c r="A73" s="158">
        <v>64</v>
      </c>
      <c r="B73" s="159" t="s">
        <v>90</v>
      </c>
      <c r="C73" s="148">
        <v>1</v>
      </c>
      <c r="D73" s="150">
        <v>87</v>
      </c>
      <c r="E73" s="151">
        <f>IF(AND(C73=1,D73=0),distinfo!K73+distinfo!L73,IFERROR(F73/D73,0))</f>
        <v>15905.597701149425</v>
      </c>
      <c r="F73" s="151">
        <v>1383787</v>
      </c>
      <c r="G73" s="152">
        <f t="shared" si="0"/>
        <v>3.458035216393722E-2</v>
      </c>
      <c r="H73" s="151">
        <f>distinfo!N73</f>
        <v>40016567.600000001</v>
      </c>
      <c r="I73" s="153">
        <v>0.09</v>
      </c>
      <c r="J73" s="154">
        <f t="shared" si="1"/>
        <v>2217704.0839999998</v>
      </c>
      <c r="K73" s="155">
        <f t="shared" si="2"/>
        <v>139.42915731106015</v>
      </c>
      <c r="L73" s="156">
        <f t="shared" si="3"/>
        <v>0</v>
      </c>
      <c r="M73" s="155">
        <f t="shared" si="4"/>
        <v>0</v>
      </c>
      <c r="N73" s="156">
        <f t="shared" si="5"/>
        <v>0</v>
      </c>
      <c r="O73" s="157">
        <f t="shared" si="6"/>
        <v>0</v>
      </c>
    </row>
    <row r="74" spans="1:15" s="31" customFormat="1" ht="15" x14ac:dyDescent="0.25">
      <c r="A74" s="158">
        <v>65</v>
      </c>
      <c r="B74" s="159" t="s">
        <v>91</v>
      </c>
      <c r="C74" s="148">
        <v>1</v>
      </c>
      <c r="D74" s="150">
        <v>6</v>
      </c>
      <c r="E74" s="151">
        <f>IF(AND(C74=1,D74=0),distinfo!K74+distinfo!L74,IFERROR(F74/D74,0))</f>
        <v>25393</v>
      </c>
      <c r="F74" s="151">
        <v>152358</v>
      </c>
      <c r="G74" s="152">
        <f t="shared" si="0"/>
        <v>4.760003707902861E-3</v>
      </c>
      <c r="H74" s="151">
        <f>distinfo!N74</f>
        <v>32007958.259999998</v>
      </c>
      <c r="I74" s="153">
        <v>0.09</v>
      </c>
      <c r="J74" s="154">
        <f t="shared" si="1"/>
        <v>2728358.2433999996</v>
      </c>
      <c r="K74" s="155">
        <f t="shared" si="2"/>
        <v>107.4452897806482</v>
      </c>
      <c r="L74" s="156">
        <f t="shared" si="3"/>
        <v>0</v>
      </c>
      <c r="M74" s="155">
        <f t="shared" si="4"/>
        <v>0</v>
      </c>
      <c r="N74" s="156">
        <f t="shared" si="5"/>
        <v>0</v>
      </c>
      <c r="O74" s="157">
        <f t="shared" si="6"/>
        <v>0</v>
      </c>
    </row>
    <row r="75" spans="1:15" s="31" customFormat="1" ht="15" x14ac:dyDescent="0.25">
      <c r="A75" s="158">
        <v>66</v>
      </c>
      <c r="B75" s="159" t="s">
        <v>92</v>
      </c>
      <c r="C75" s="148">
        <v>0</v>
      </c>
      <c r="D75" s="150">
        <v>0</v>
      </c>
      <c r="E75" s="151">
        <f>IF(AND(C75=1,D75=0),distinfo!K75+distinfo!L75,IFERROR(F75/D75,0))</f>
        <v>0</v>
      </c>
      <c r="F75" s="151">
        <v>0</v>
      </c>
      <c r="G75" s="152" t="str">
        <f t="shared" ref="G75:G138" si="7">IF(D75&gt;0,IFERROR(F75/H75,""),"")</f>
        <v/>
      </c>
      <c r="H75" s="151">
        <f>distinfo!N75</f>
        <v>222789</v>
      </c>
      <c r="I75" s="153">
        <v>0</v>
      </c>
      <c r="J75" s="154">
        <f t="shared" ref="J75:J138" si="8">IF(AND($C75=1,$A75&lt;800,$I75=0.09),($H75*$I75)-F75,0)</f>
        <v>0</v>
      </c>
      <c r="K75" s="155">
        <f t="shared" ref="K75:K138" si="9">IF(AND($A75&lt;800,$C75=1,$H75&gt;0,$J75&gt;0),$J75/$E75,0)</f>
        <v>0</v>
      </c>
      <c r="L75" s="156">
        <f t="shared" ref="L75:L138" si="10">IF(AND($C75=1,$A75&lt;800,$I75&lt;&gt;0.09,$I75&lt;&gt;0.18),($H75*$I75)-F75,0)</f>
        <v>0</v>
      </c>
      <c r="M75" s="155">
        <f t="shared" ref="M75:M138" si="11">IF(AND($A75&lt;800,$C75=1,$H75&gt;0,$L75&gt;0),$L75/$E75,0)</f>
        <v>0</v>
      </c>
      <c r="N75" s="156">
        <f t="shared" ref="N75:N138" si="12">IF(AND($C75=1,$A75&lt;800,$I75=0.18),($H75*$I75)-$F75,0)</f>
        <v>0</v>
      </c>
      <c r="O75" s="157">
        <f t="shared" ref="O75:O138" si="13">IF(AND($A75&lt;800,$C75=1,$H75&gt;0,$N75&gt;0),$N75/$E75,0)</f>
        <v>0</v>
      </c>
    </row>
    <row r="76" spans="1:15" s="31" customFormat="1" ht="15" x14ac:dyDescent="0.25">
      <c r="A76" s="158">
        <v>67</v>
      </c>
      <c r="B76" s="159" t="s">
        <v>93</v>
      </c>
      <c r="C76" s="148">
        <v>1</v>
      </c>
      <c r="D76" s="150">
        <v>0</v>
      </c>
      <c r="E76" s="151">
        <f>IF(AND(C76=1,D76=0),distinfo!K76+distinfo!L76,IFERROR(F76/D76,0))</f>
        <v>26705.154064672304</v>
      </c>
      <c r="F76" s="151">
        <v>0</v>
      </c>
      <c r="G76" s="152" t="str">
        <f t="shared" si="7"/>
        <v/>
      </c>
      <c r="H76" s="151">
        <f>distinfo!N76</f>
        <v>51619490.799999997</v>
      </c>
      <c r="I76" s="153">
        <v>0.09</v>
      </c>
      <c r="J76" s="154">
        <f t="shared" si="8"/>
        <v>4645754.1719999993</v>
      </c>
      <c r="K76" s="155">
        <f t="shared" si="9"/>
        <v>173.96470212264273</v>
      </c>
      <c r="L76" s="156">
        <f t="shared" si="10"/>
        <v>0</v>
      </c>
      <c r="M76" s="155">
        <f t="shared" si="11"/>
        <v>0</v>
      </c>
      <c r="N76" s="156">
        <f t="shared" si="12"/>
        <v>0</v>
      </c>
      <c r="O76" s="157">
        <f t="shared" si="13"/>
        <v>0</v>
      </c>
    </row>
    <row r="77" spans="1:15" s="31" customFormat="1" ht="15" x14ac:dyDescent="0.25">
      <c r="A77" s="158">
        <v>68</v>
      </c>
      <c r="B77" s="159" t="s">
        <v>94</v>
      </c>
      <c r="C77" s="148">
        <v>1</v>
      </c>
      <c r="D77" s="150">
        <v>0</v>
      </c>
      <c r="E77" s="151">
        <f>IF(AND(C77=1,D77=0),distinfo!K77+distinfo!L77,IFERROR(F77/D77,0))</f>
        <v>40312.723734939762</v>
      </c>
      <c r="F77" s="151">
        <v>0</v>
      </c>
      <c r="G77" s="152" t="str">
        <f t="shared" si="7"/>
        <v/>
      </c>
      <c r="H77" s="151">
        <f>distinfo!N77</f>
        <v>2816651.8</v>
      </c>
      <c r="I77" s="153">
        <v>0.09</v>
      </c>
      <c r="J77" s="154">
        <f t="shared" si="8"/>
        <v>253498.66199999998</v>
      </c>
      <c r="K77" s="155">
        <f t="shared" si="9"/>
        <v>6.2883040021502721</v>
      </c>
      <c r="L77" s="156">
        <f t="shared" si="10"/>
        <v>0</v>
      </c>
      <c r="M77" s="155">
        <f t="shared" si="11"/>
        <v>0</v>
      </c>
      <c r="N77" s="156">
        <f t="shared" si="12"/>
        <v>0</v>
      </c>
      <c r="O77" s="157">
        <f t="shared" si="13"/>
        <v>0</v>
      </c>
    </row>
    <row r="78" spans="1:15" s="31" customFormat="1" ht="15" x14ac:dyDescent="0.25">
      <c r="A78" s="158">
        <v>69</v>
      </c>
      <c r="B78" s="159" t="s">
        <v>95</v>
      </c>
      <c r="C78" s="148">
        <v>0</v>
      </c>
      <c r="D78" s="150">
        <v>0</v>
      </c>
      <c r="E78" s="151">
        <f>IF(AND(C78=1,D78=0),distinfo!K78+distinfo!L78,IFERROR(F78/D78,0))</f>
        <v>0</v>
      </c>
      <c r="F78" s="151">
        <v>0</v>
      </c>
      <c r="G78" s="152" t="str">
        <f t="shared" si="7"/>
        <v/>
      </c>
      <c r="H78" s="151">
        <f>distinfo!N78</f>
        <v>131446.12</v>
      </c>
      <c r="I78" s="153">
        <v>0</v>
      </c>
      <c r="J78" s="154">
        <f t="shared" si="8"/>
        <v>0</v>
      </c>
      <c r="K78" s="155">
        <f t="shared" si="9"/>
        <v>0</v>
      </c>
      <c r="L78" s="156">
        <f t="shared" si="10"/>
        <v>0</v>
      </c>
      <c r="M78" s="155">
        <f t="shared" si="11"/>
        <v>0</v>
      </c>
      <c r="N78" s="156">
        <f t="shared" si="12"/>
        <v>0</v>
      </c>
      <c r="O78" s="157">
        <f t="shared" si="13"/>
        <v>0</v>
      </c>
    </row>
    <row r="79" spans="1:15" s="31" customFormat="1" ht="15" x14ac:dyDescent="0.25">
      <c r="A79" s="158">
        <v>70</v>
      </c>
      <c r="B79" s="159" t="s">
        <v>96</v>
      </c>
      <c r="C79" s="148">
        <v>0</v>
      </c>
      <c r="D79" s="150">
        <v>0</v>
      </c>
      <c r="E79" s="151">
        <f>IF(AND(C79=1,D79=0),distinfo!K79+distinfo!L79,IFERROR(F79/D79,0))</f>
        <v>0</v>
      </c>
      <c r="F79" s="151">
        <v>0</v>
      </c>
      <c r="G79" s="152" t="str">
        <f t="shared" si="7"/>
        <v/>
      </c>
      <c r="H79" s="151">
        <f>distinfo!N79</f>
        <v>483326</v>
      </c>
      <c r="I79" s="153">
        <v>0</v>
      </c>
      <c r="J79" s="154">
        <f t="shared" si="8"/>
        <v>0</v>
      </c>
      <c r="K79" s="155">
        <f t="shared" si="9"/>
        <v>0</v>
      </c>
      <c r="L79" s="156">
        <f t="shared" si="10"/>
        <v>0</v>
      </c>
      <c r="M79" s="155">
        <f t="shared" si="11"/>
        <v>0</v>
      </c>
      <c r="N79" s="156">
        <f t="shared" si="12"/>
        <v>0</v>
      </c>
      <c r="O79" s="157">
        <f t="shared" si="13"/>
        <v>0</v>
      </c>
    </row>
    <row r="80" spans="1:15" s="31" customFormat="1" ht="15" x14ac:dyDescent="0.25">
      <c r="A80" s="158">
        <v>71</v>
      </c>
      <c r="B80" s="159" t="s">
        <v>97</v>
      </c>
      <c r="C80" s="148">
        <v>1</v>
      </c>
      <c r="D80" s="150">
        <v>18</v>
      </c>
      <c r="E80" s="151">
        <f>IF(AND(C80=1,D80=0),distinfo!K80+distinfo!L80,IFERROR(F80/D80,0))</f>
        <v>19014.722222222223</v>
      </c>
      <c r="F80" s="151">
        <v>342265</v>
      </c>
      <c r="G80" s="152">
        <f t="shared" si="7"/>
        <v>5.1363167495324467E-3</v>
      </c>
      <c r="H80" s="151">
        <f>distinfo!N80</f>
        <v>66636272</v>
      </c>
      <c r="I80" s="153">
        <v>0.09</v>
      </c>
      <c r="J80" s="154">
        <f t="shared" si="8"/>
        <v>5654999.4799999995</v>
      </c>
      <c r="K80" s="155">
        <f t="shared" si="9"/>
        <v>297.40110919901241</v>
      </c>
      <c r="L80" s="156">
        <f t="shared" si="10"/>
        <v>0</v>
      </c>
      <c r="M80" s="155">
        <f t="shared" si="11"/>
        <v>0</v>
      </c>
      <c r="N80" s="156">
        <f t="shared" si="12"/>
        <v>0</v>
      </c>
      <c r="O80" s="157">
        <f t="shared" si="13"/>
        <v>0</v>
      </c>
    </row>
    <row r="81" spans="1:15" s="31" customFormat="1" ht="15" x14ac:dyDescent="0.25">
      <c r="A81" s="158">
        <v>72</v>
      </c>
      <c r="B81" s="159" t="s">
        <v>98</v>
      </c>
      <c r="C81" s="148">
        <v>1</v>
      </c>
      <c r="D81" s="150">
        <v>6</v>
      </c>
      <c r="E81" s="151">
        <f>IF(AND(C81=1,D81=0),distinfo!K81+distinfo!L81,IFERROR(F81/D81,0))</f>
        <v>23291.333333333332</v>
      </c>
      <c r="F81" s="151">
        <v>139748</v>
      </c>
      <c r="G81" s="152">
        <f t="shared" si="7"/>
        <v>2.3416669480002634E-3</v>
      </c>
      <c r="H81" s="151">
        <f>distinfo!N81</f>
        <v>59678854.040000007</v>
      </c>
      <c r="I81" s="153">
        <v>0.09</v>
      </c>
      <c r="J81" s="154">
        <f t="shared" si="8"/>
        <v>5231348.8636000007</v>
      </c>
      <c r="K81" s="155">
        <f t="shared" si="9"/>
        <v>224.60495450095891</v>
      </c>
      <c r="L81" s="156">
        <f t="shared" si="10"/>
        <v>0</v>
      </c>
      <c r="M81" s="155">
        <f t="shared" si="11"/>
        <v>0</v>
      </c>
      <c r="N81" s="156">
        <f t="shared" si="12"/>
        <v>0</v>
      </c>
      <c r="O81" s="157">
        <f t="shared" si="13"/>
        <v>0</v>
      </c>
    </row>
    <row r="82" spans="1:15" s="31" customFormat="1" ht="15" x14ac:dyDescent="0.25">
      <c r="A82" s="158">
        <v>73</v>
      </c>
      <c r="B82" s="159" t="s">
        <v>99</v>
      </c>
      <c r="C82" s="148">
        <v>1</v>
      </c>
      <c r="D82" s="150">
        <v>31</v>
      </c>
      <c r="E82" s="151">
        <f>IF(AND(C82=1,D82=0),distinfo!K82+distinfo!L82,IFERROR(F82/D82,0))</f>
        <v>29836.548387096773</v>
      </c>
      <c r="F82" s="151">
        <v>924933</v>
      </c>
      <c r="G82" s="152">
        <f t="shared" si="7"/>
        <v>1.3230807185965051E-2</v>
      </c>
      <c r="H82" s="151">
        <f>distinfo!N82</f>
        <v>69907526.199999988</v>
      </c>
      <c r="I82" s="153">
        <v>0.09</v>
      </c>
      <c r="J82" s="154">
        <f t="shared" si="8"/>
        <v>5366744.3579999991</v>
      </c>
      <c r="K82" s="155">
        <f t="shared" si="9"/>
        <v>179.87148809481334</v>
      </c>
      <c r="L82" s="156">
        <f t="shared" si="10"/>
        <v>0</v>
      </c>
      <c r="M82" s="155">
        <f t="shared" si="11"/>
        <v>0</v>
      </c>
      <c r="N82" s="156">
        <f t="shared" si="12"/>
        <v>0</v>
      </c>
      <c r="O82" s="157">
        <f t="shared" si="13"/>
        <v>0</v>
      </c>
    </row>
    <row r="83" spans="1:15" s="31" customFormat="1" ht="15" x14ac:dyDescent="0.25">
      <c r="A83" s="158">
        <v>74</v>
      </c>
      <c r="B83" s="159" t="s">
        <v>100</v>
      </c>
      <c r="C83" s="148">
        <v>1</v>
      </c>
      <c r="D83" s="150">
        <v>4</v>
      </c>
      <c r="E83" s="151">
        <f>IF(AND(C83=1,D83=0),distinfo!K83+distinfo!L83,IFERROR(F83/D83,0))</f>
        <v>21542.75</v>
      </c>
      <c r="F83" s="151">
        <v>86171</v>
      </c>
      <c r="G83" s="152">
        <f t="shared" si="7"/>
        <v>1.2358639216741282E-2</v>
      </c>
      <c r="H83" s="151">
        <f>distinfo!N83</f>
        <v>6972531.4000000004</v>
      </c>
      <c r="I83" s="153">
        <v>0.09</v>
      </c>
      <c r="J83" s="154">
        <f t="shared" si="8"/>
        <v>541356.826</v>
      </c>
      <c r="K83" s="155">
        <f t="shared" si="9"/>
        <v>25.12942061714498</v>
      </c>
      <c r="L83" s="156">
        <f t="shared" si="10"/>
        <v>0</v>
      </c>
      <c r="M83" s="155">
        <f t="shared" si="11"/>
        <v>0</v>
      </c>
      <c r="N83" s="156">
        <f t="shared" si="12"/>
        <v>0</v>
      </c>
      <c r="O83" s="157">
        <f t="shared" si="13"/>
        <v>0</v>
      </c>
    </row>
    <row r="84" spans="1:15" s="31" customFormat="1" ht="15" x14ac:dyDescent="0.25">
      <c r="A84" s="158">
        <v>75</v>
      </c>
      <c r="B84" s="159" t="s">
        <v>101</v>
      </c>
      <c r="C84" s="148">
        <v>0</v>
      </c>
      <c r="D84" s="150">
        <v>0</v>
      </c>
      <c r="E84" s="151">
        <f>IF(AND(C84=1,D84=0),distinfo!K84+distinfo!L84,IFERROR(F84/D84,0))</f>
        <v>0</v>
      </c>
      <c r="F84" s="151">
        <v>0</v>
      </c>
      <c r="G84" s="152" t="str">
        <f t="shared" si="7"/>
        <v/>
      </c>
      <c r="H84" s="151">
        <f>distinfo!N84</f>
        <v>0</v>
      </c>
      <c r="I84" s="153">
        <v>0</v>
      </c>
      <c r="J84" s="154">
        <f t="shared" si="8"/>
        <v>0</v>
      </c>
      <c r="K84" s="155">
        <f t="shared" si="9"/>
        <v>0</v>
      </c>
      <c r="L84" s="156">
        <f t="shared" si="10"/>
        <v>0</v>
      </c>
      <c r="M84" s="155">
        <f t="shared" si="11"/>
        <v>0</v>
      </c>
      <c r="N84" s="156">
        <f t="shared" si="12"/>
        <v>0</v>
      </c>
      <c r="O84" s="157">
        <f t="shared" si="13"/>
        <v>0</v>
      </c>
    </row>
    <row r="85" spans="1:15" s="31" customFormat="1" ht="15" x14ac:dyDescent="0.25">
      <c r="A85" s="158">
        <v>76</v>
      </c>
      <c r="B85" s="159" t="s">
        <v>102</v>
      </c>
      <c r="C85" s="148">
        <v>0</v>
      </c>
      <c r="D85" s="150">
        <v>0</v>
      </c>
      <c r="E85" s="151">
        <f>IF(AND(C85=1,D85=0),distinfo!K85+distinfo!L85,IFERROR(F85/D85,0))</f>
        <v>0</v>
      </c>
      <c r="F85" s="151">
        <v>0</v>
      </c>
      <c r="G85" s="152" t="str">
        <f t="shared" si="7"/>
        <v/>
      </c>
      <c r="H85" s="151">
        <f>distinfo!N85</f>
        <v>34776</v>
      </c>
      <c r="I85" s="153">
        <v>0</v>
      </c>
      <c r="J85" s="154">
        <f t="shared" si="8"/>
        <v>0</v>
      </c>
      <c r="K85" s="155">
        <f t="shared" si="9"/>
        <v>0</v>
      </c>
      <c r="L85" s="156">
        <f t="shared" si="10"/>
        <v>0</v>
      </c>
      <c r="M85" s="155">
        <f t="shared" si="11"/>
        <v>0</v>
      </c>
      <c r="N85" s="156">
        <f t="shared" si="12"/>
        <v>0</v>
      </c>
      <c r="O85" s="157">
        <f t="shared" si="13"/>
        <v>0</v>
      </c>
    </row>
    <row r="86" spans="1:15" s="31" customFormat="1" ht="15" x14ac:dyDescent="0.25">
      <c r="A86" s="158">
        <v>77</v>
      </c>
      <c r="B86" s="159" t="s">
        <v>103</v>
      </c>
      <c r="C86" s="148">
        <v>1</v>
      </c>
      <c r="D86" s="150">
        <v>0</v>
      </c>
      <c r="E86" s="151">
        <f>IF(AND(C86=1,D86=0),distinfo!K86+distinfo!L86,IFERROR(F86/D86,0))</f>
        <v>18390.457108549468</v>
      </c>
      <c r="F86" s="151">
        <v>0</v>
      </c>
      <c r="G86" s="152" t="str">
        <f t="shared" si="7"/>
        <v/>
      </c>
      <c r="H86" s="151">
        <f>distinfo!N86</f>
        <v>19664446.960000001</v>
      </c>
      <c r="I86" s="153">
        <v>0.09</v>
      </c>
      <c r="J86" s="154">
        <f t="shared" si="8"/>
        <v>1769800.2264</v>
      </c>
      <c r="K86" s="155">
        <f t="shared" si="9"/>
        <v>96.234705638569721</v>
      </c>
      <c r="L86" s="156">
        <f t="shared" si="10"/>
        <v>0</v>
      </c>
      <c r="M86" s="155">
        <f t="shared" si="11"/>
        <v>0</v>
      </c>
      <c r="N86" s="156">
        <f t="shared" si="12"/>
        <v>0</v>
      </c>
      <c r="O86" s="157">
        <f t="shared" si="13"/>
        <v>0</v>
      </c>
    </row>
    <row r="87" spans="1:15" s="31" customFormat="1" ht="15" x14ac:dyDescent="0.25">
      <c r="A87" s="158">
        <v>78</v>
      </c>
      <c r="B87" s="159" t="s">
        <v>104</v>
      </c>
      <c r="C87" s="148">
        <v>1</v>
      </c>
      <c r="D87" s="150">
        <v>0</v>
      </c>
      <c r="E87" s="151">
        <f>IF(AND(C87=1,D87=0),distinfo!K87+distinfo!L87,IFERROR(F87/D87,0))</f>
        <v>25842.800229388187</v>
      </c>
      <c r="F87" s="151">
        <v>0</v>
      </c>
      <c r="G87" s="152" t="str">
        <f t="shared" si="7"/>
        <v/>
      </c>
      <c r="H87" s="151">
        <f>distinfo!N87</f>
        <v>13928581</v>
      </c>
      <c r="I87" s="153">
        <v>0.09</v>
      </c>
      <c r="J87" s="154">
        <f t="shared" si="8"/>
        <v>1253572.29</v>
      </c>
      <c r="K87" s="155">
        <f t="shared" si="9"/>
        <v>48.507602847714992</v>
      </c>
      <c r="L87" s="156">
        <f t="shared" si="10"/>
        <v>0</v>
      </c>
      <c r="M87" s="155">
        <f t="shared" si="11"/>
        <v>0</v>
      </c>
      <c r="N87" s="156">
        <f t="shared" si="12"/>
        <v>0</v>
      </c>
      <c r="O87" s="157">
        <f t="shared" si="13"/>
        <v>0</v>
      </c>
    </row>
    <row r="88" spans="1:15" s="31" customFormat="1" ht="15" x14ac:dyDescent="0.25">
      <c r="A88" s="158">
        <v>79</v>
      </c>
      <c r="B88" s="159" t="s">
        <v>105</v>
      </c>
      <c r="C88" s="148">
        <v>1</v>
      </c>
      <c r="D88" s="150">
        <v>212</v>
      </c>
      <c r="E88" s="151">
        <f>IF(AND(C88=1,D88=0),distinfo!K88+distinfo!L88,IFERROR(F88/D88,0))</f>
        <v>14854.273584905661</v>
      </c>
      <c r="F88" s="151">
        <v>3149106</v>
      </c>
      <c r="G88" s="152">
        <f t="shared" si="7"/>
        <v>5.5266311157889471E-2</v>
      </c>
      <c r="H88" s="151">
        <f>distinfo!N88</f>
        <v>56980571.600000001</v>
      </c>
      <c r="I88" s="153">
        <v>0.09</v>
      </c>
      <c r="J88" s="154">
        <f t="shared" si="8"/>
        <v>1979145.4440000001</v>
      </c>
      <c r="K88" s="155">
        <f t="shared" si="9"/>
        <v>133.23744393742226</v>
      </c>
      <c r="L88" s="156">
        <f t="shared" si="10"/>
        <v>0</v>
      </c>
      <c r="M88" s="155">
        <f t="shared" si="11"/>
        <v>0</v>
      </c>
      <c r="N88" s="156">
        <f t="shared" si="12"/>
        <v>0</v>
      </c>
      <c r="O88" s="157">
        <f t="shared" si="13"/>
        <v>0</v>
      </c>
    </row>
    <row r="89" spans="1:15" s="31" customFormat="1" ht="15" x14ac:dyDescent="0.25">
      <c r="A89" s="158">
        <v>80</v>
      </c>
      <c r="B89" s="159" t="s">
        <v>106</v>
      </c>
      <c r="C89" s="148">
        <v>0</v>
      </c>
      <c r="D89" s="150">
        <v>0</v>
      </c>
      <c r="E89" s="151">
        <f>IF(AND(C89=1,D89=0),distinfo!K89+distinfo!L89,IFERROR(F89/D89,0))</f>
        <v>0</v>
      </c>
      <c r="F89" s="151">
        <v>0</v>
      </c>
      <c r="G89" s="152" t="str">
        <f t="shared" si="7"/>
        <v/>
      </c>
      <c r="H89" s="151">
        <f>distinfo!N89</f>
        <v>17354</v>
      </c>
      <c r="I89" s="153">
        <v>0</v>
      </c>
      <c r="J89" s="154">
        <f t="shared" si="8"/>
        <v>0</v>
      </c>
      <c r="K89" s="155">
        <f t="shared" si="9"/>
        <v>0</v>
      </c>
      <c r="L89" s="156">
        <f t="shared" si="10"/>
        <v>0</v>
      </c>
      <c r="M89" s="155">
        <f t="shared" si="11"/>
        <v>0</v>
      </c>
      <c r="N89" s="156">
        <f t="shared" si="12"/>
        <v>0</v>
      </c>
      <c r="O89" s="157">
        <f t="shared" si="13"/>
        <v>0</v>
      </c>
    </row>
    <row r="90" spans="1:15" s="31" customFormat="1" ht="15" x14ac:dyDescent="0.25">
      <c r="A90" s="158">
        <v>81</v>
      </c>
      <c r="B90" s="159" t="s">
        <v>107</v>
      </c>
      <c r="C90" s="148">
        <v>0</v>
      </c>
      <c r="D90" s="150">
        <v>0</v>
      </c>
      <c r="E90" s="151">
        <f>IF(AND(C90=1,D90=0),distinfo!K90+distinfo!L90,IFERROR(F90/D90,0))</f>
        <v>0</v>
      </c>
      <c r="F90" s="151">
        <v>0</v>
      </c>
      <c r="G90" s="152" t="str">
        <f t="shared" si="7"/>
        <v/>
      </c>
      <c r="H90" s="151">
        <f>distinfo!N90</f>
        <v>0</v>
      </c>
      <c r="I90" s="153">
        <v>0</v>
      </c>
      <c r="J90" s="154">
        <f t="shared" si="8"/>
        <v>0</v>
      </c>
      <c r="K90" s="155">
        <f t="shared" si="9"/>
        <v>0</v>
      </c>
      <c r="L90" s="156">
        <f t="shared" si="10"/>
        <v>0</v>
      </c>
      <c r="M90" s="155">
        <f t="shared" si="11"/>
        <v>0</v>
      </c>
      <c r="N90" s="156">
        <f t="shared" si="12"/>
        <v>0</v>
      </c>
      <c r="O90" s="157">
        <f t="shared" si="13"/>
        <v>0</v>
      </c>
    </row>
    <row r="91" spans="1:15" s="31" customFormat="1" ht="15" x14ac:dyDescent="0.25">
      <c r="A91" s="158">
        <v>82</v>
      </c>
      <c r="B91" s="159" t="s">
        <v>108</v>
      </c>
      <c r="C91" s="148">
        <v>1</v>
      </c>
      <c r="D91" s="150">
        <v>12</v>
      </c>
      <c r="E91" s="151">
        <f>IF(AND(C91=1,D91=0),distinfo!K91+distinfo!L91,IFERROR(F91/D91,0))</f>
        <v>20658.166666666668</v>
      </c>
      <c r="F91" s="151">
        <v>247898</v>
      </c>
      <c r="G91" s="152">
        <f t="shared" si="7"/>
        <v>4.7471297700761713E-3</v>
      </c>
      <c r="H91" s="151">
        <f>distinfo!N91</f>
        <v>52220607.399999999</v>
      </c>
      <c r="I91" s="153">
        <v>0.09</v>
      </c>
      <c r="J91" s="154">
        <f t="shared" si="8"/>
        <v>4451956.6659999993</v>
      </c>
      <c r="K91" s="155">
        <f t="shared" si="9"/>
        <v>215.5058935207222</v>
      </c>
      <c r="L91" s="156">
        <f t="shared" si="10"/>
        <v>0</v>
      </c>
      <c r="M91" s="155">
        <f t="shared" si="11"/>
        <v>0</v>
      </c>
      <c r="N91" s="156">
        <f t="shared" si="12"/>
        <v>0</v>
      </c>
      <c r="O91" s="157">
        <f t="shared" si="13"/>
        <v>0</v>
      </c>
    </row>
    <row r="92" spans="1:15" s="31" customFormat="1" ht="15" x14ac:dyDescent="0.25">
      <c r="A92" s="158">
        <v>83</v>
      </c>
      <c r="B92" s="159" t="s">
        <v>109</v>
      </c>
      <c r="C92" s="148">
        <v>1</v>
      </c>
      <c r="D92" s="150">
        <v>10</v>
      </c>
      <c r="E92" s="151">
        <f>IF(AND(C92=1,D92=0),distinfo!K92+distinfo!L92,IFERROR(F92/D92,0))</f>
        <v>18101.099999999999</v>
      </c>
      <c r="F92" s="151">
        <v>181011</v>
      </c>
      <c r="G92" s="152">
        <f t="shared" si="7"/>
        <v>5.6944089122905467E-3</v>
      </c>
      <c r="H92" s="151">
        <f>distinfo!N92</f>
        <v>31787495.908366241</v>
      </c>
      <c r="I92" s="153">
        <v>0.09</v>
      </c>
      <c r="J92" s="154">
        <f t="shared" si="8"/>
        <v>2679863.6317529613</v>
      </c>
      <c r="K92" s="155">
        <f t="shared" si="9"/>
        <v>148.04976668561366</v>
      </c>
      <c r="L92" s="156">
        <f t="shared" si="10"/>
        <v>0</v>
      </c>
      <c r="M92" s="155">
        <f t="shared" si="11"/>
        <v>0</v>
      </c>
      <c r="N92" s="156">
        <f t="shared" si="12"/>
        <v>0</v>
      </c>
      <c r="O92" s="157">
        <f t="shared" si="13"/>
        <v>0</v>
      </c>
    </row>
    <row r="93" spans="1:15" s="31" customFormat="1" ht="15" x14ac:dyDescent="0.25">
      <c r="A93" s="158">
        <v>84</v>
      </c>
      <c r="B93" s="159" t="s">
        <v>110</v>
      </c>
      <c r="C93" s="148">
        <v>0</v>
      </c>
      <c r="D93" s="150">
        <v>0</v>
      </c>
      <c r="E93" s="151">
        <f>IF(AND(C93=1,D93=0),distinfo!K93+distinfo!L93,IFERROR(F93/D93,0))</f>
        <v>0</v>
      </c>
      <c r="F93" s="151">
        <v>0</v>
      </c>
      <c r="G93" s="152" t="str">
        <f t="shared" si="7"/>
        <v/>
      </c>
      <c r="H93" s="151">
        <f>distinfo!N93</f>
        <v>448617</v>
      </c>
      <c r="I93" s="153">
        <v>0</v>
      </c>
      <c r="J93" s="154">
        <f t="shared" si="8"/>
        <v>0</v>
      </c>
      <c r="K93" s="155">
        <f t="shared" si="9"/>
        <v>0</v>
      </c>
      <c r="L93" s="156">
        <f t="shared" si="10"/>
        <v>0</v>
      </c>
      <c r="M93" s="155">
        <f t="shared" si="11"/>
        <v>0</v>
      </c>
      <c r="N93" s="156">
        <f t="shared" si="12"/>
        <v>0</v>
      </c>
      <c r="O93" s="157">
        <f t="shared" si="13"/>
        <v>0</v>
      </c>
    </row>
    <row r="94" spans="1:15" s="31" customFormat="1" ht="15" x14ac:dyDescent="0.25">
      <c r="A94" s="158">
        <v>85</v>
      </c>
      <c r="B94" s="159" t="s">
        <v>111</v>
      </c>
      <c r="C94" s="148">
        <v>1</v>
      </c>
      <c r="D94" s="150">
        <v>0</v>
      </c>
      <c r="E94" s="151">
        <f>IF(AND(C94=1,D94=0),distinfo!K94+distinfo!L94,IFERROR(F94/D94,0))</f>
        <v>26194.0158974359</v>
      </c>
      <c r="F94" s="151">
        <v>0</v>
      </c>
      <c r="G94" s="152" t="str">
        <f t="shared" si="7"/>
        <v/>
      </c>
      <c r="H94" s="151">
        <f>distinfo!N94</f>
        <v>5674916.4000000004</v>
      </c>
      <c r="I94" s="153">
        <v>0.09</v>
      </c>
      <c r="J94" s="154">
        <f t="shared" si="8"/>
        <v>510742.47600000002</v>
      </c>
      <c r="K94" s="155">
        <f t="shared" si="9"/>
        <v>19.498441094326282</v>
      </c>
      <c r="L94" s="156">
        <f t="shared" si="10"/>
        <v>0</v>
      </c>
      <c r="M94" s="155">
        <f t="shared" si="11"/>
        <v>0</v>
      </c>
      <c r="N94" s="156">
        <f t="shared" si="12"/>
        <v>0</v>
      </c>
      <c r="O94" s="157">
        <f t="shared" si="13"/>
        <v>0</v>
      </c>
    </row>
    <row r="95" spans="1:15" s="31" customFormat="1" ht="15" x14ac:dyDescent="0.25">
      <c r="A95" s="158">
        <v>86</v>
      </c>
      <c r="B95" s="159" t="s">
        <v>112</v>
      </c>
      <c r="C95" s="148">
        <v>1</v>
      </c>
      <c r="D95" s="150">
        <v>131</v>
      </c>
      <c r="E95" s="151">
        <f>IF(AND(C95=1,D95=0),distinfo!K95+distinfo!L95,IFERROR(F95/D95,0))</f>
        <v>15053.167938931298</v>
      </c>
      <c r="F95" s="151">
        <v>1971965</v>
      </c>
      <c r="G95" s="152">
        <f t="shared" si="7"/>
        <v>7.1016236504888447E-2</v>
      </c>
      <c r="H95" s="151">
        <f>distinfo!N95</f>
        <v>27767804.899999999</v>
      </c>
      <c r="I95" s="153">
        <v>0.09</v>
      </c>
      <c r="J95" s="154">
        <f t="shared" si="8"/>
        <v>527137.44099999964</v>
      </c>
      <c r="K95" s="155">
        <f t="shared" si="9"/>
        <v>35.018372420910083</v>
      </c>
      <c r="L95" s="156">
        <f t="shared" si="10"/>
        <v>0</v>
      </c>
      <c r="M95" s="155">
        <f t="shared" si="11"/>
        <v>0</v>
      </c>
      <c r="N95" s="156">
        <f t="shared" si="12"/>
        <v>0</v>
      </c>
      <c r="O95" s="157">
        <f t="shared" si="13"/>
        <v>0</v>
      </c>
    </row>
    <row r="96" spans="1:15" s="31" customFormat="1" ht="15" x14ac:dyDescent="0.25">
      <c r="A96" s="158">
        <v>87</v>
      </c>
      <c r="B96" s="159" t="s">
        <v>113</v>
      </c>
      <c r="C96" s="148">
        <v>1</v>
      </c>
      <c r="D96" s="150">
        <v>21</v>
      </c>
      <c r="E96" s="151">
        <f>IF(AND(C96=1,D96=0),distinfo!K96+distinfo!L96,IFERROR(F96/D96,0))</f>
        <v>19698.714285714286</v>
      </c>
      <c r="F96" s="151">
        <v>413673</v>
      </c>
      <c r="G96" s="152">
        <f t="shared" si="7"/>
        <v>8.7934041380715346E-3</v>
      </c>
      <c r="H96" s="151">
        <f>distinfo!N96</f>
        <v>47043556</v>
      </c>
      <c r="I96" s="153">
        <v>0.09</v>
      </c>
      <c r="J96" s="154">
        <f t="shared" si="8"/>
        <v>3820247.04</v>
      </c>
      <c r="K96" s="155">
        <f t="shared" si="9"/>
        <v>193.93382657316286</v>
      </c>
      <c r="L96" s="156">
        <f t="shared" si="10"/>
        <v>0</v>
      </c>
      <c r="M96" s="155">
        <f t="shared" si="11"/>
        <v>0</v>
      </c>
      <c r="N96" s="156">
        <f t="shared" si="12"/>
        <v>0</v>
      </c>
      <c r="O96" s="157">
        <f t="shared" si="13"/>
        <v>0</v>
      </c>
    </row>
    <row r="97" spans="1:15" s="31" customFormat="1" ht="15" x14ac:dyDescent="0.25">
      <c r="A97" s="158">
        <v>88</v>
      </c>
      <c r="B97" s="159" t="s">
        <v>114</v>
      </c>
      <c r="C97" s="148">
        <v>1</v>
      </c>
      <c r="D97" s="150">
        <v>15</v>
      </c>
      <c r="E97" s="151">
        <f>IF(AND(C97=1,D97=0),distinfo!K97+distinfo!L97,IFERROR(F97/D97,0))</f>
        <v>20144</v>
      </c>
      <c r="F97" s="151">
        <v>302160</v>
      </c>
      <c r="G97" s="152">
        <f t="shared" si="7"/>
        <v>5.0730496313489918E-3</v>
      </c>
      <c r="H97" s="151">
        <f>distinfo!N97</f>
        <v>59561806.399999999</v>
      </c>
      <c r="I97" s="153">
        <v>0.09</v>
      </c>
      <c r="J97" s="154">
        <f t="shared" si="8"/>
        <v>5058402.5759999994</v>
      </c>
      <c r="K97" s="155">
        <f t="shared" si="9"/>
        <v>251.11212152501983</v>
      </c>
      <c r="L97" s="156">
        <f t="shared" si="10"/>
        <v>0</v>
      </c>
      <c r="M97" s="155">
        <f t="shared" si="11"/>
        <v>0</v>
      </c>
      <c r="N97" s="156">
        <f t="shared" si="12"/>
        <v>0</v>
      </c>
      <c r="O97" s="157">
        <f t="shared" si="13"/>
        <v>0</v>
      </c>
    </row>
    <row r="98" spans="1:15" s="31" customFormat="1" ht="15" x14ac:dyDescent="0.25">
      <c r="A98" s="158">
        <v>89</v>
      </c>
      <c r="B98" s="159" t="s">
        <v>115</v>
      </c>
      <c r="C98" s="148">
        <v>1</v>
      </c>
      <c r="D98" s="150">
        <v>33</v>
      </c>
      <c r="E98" s="151">
        <f>IF(AND(C98=1,D98=0),distinfo!K98+distinfo!L98,IFERROR(F98/D98,0))</f>
        <v>30324</v>
      </c>
      <c r="F98" s="151">
        <v>1000692</v>
      </c>
      <c r="G98" s="152">
        <f t="shared" si="7"/>
        <v>6.7516389975896998E-2</v>
      </c>
      <c r="H98" s="151">
        <f>distinfo!N98</f>
        <v>14821467.799999999</v>
      </c>
      <c r="I98" s="153">
        <v>0.09</v>
      </c>
      <c r="J98" s="154">
        <f t="shared" si="8"/>
        <v>333240.10199999996</v>
      </c>
      <c r="K98" s="155">
        <f t="shared" si="9"/>
        <v>10.989318757419865</v>
      </c>
      <c r="L98" s="156">
        <f t="shared" si="10"/>
        <v>0</v>
      </c>
      <c r="M98" s="155">
        <f t="shared" si="11"/>
        <v>0</v>
      </c>
      <c r="N98" s="156">
        <f t="shared" si="12"/>
        <v>0</v>
      </c>
      <c r="O98" s="157">
        <f t="shared" si="13"/>
        <v>0</v>
      </c>
    </row>
    <row r="99" spans="1:15" s="31" customFormat="1" ht="15" x14ac:dyDescent="0.25">
      <c r="A99" s="158">
        <v>90</v>
      </c>
      <c r="B99" s="159" t="s">
        <v>116</v>
      </c>
      <c r="C99" s="148">
        <v>0</v>
      </c>
      <c r="D99" s="150">
        <v>0</v>
      </c>
      <c r="E99" s="151">
        <f>IF(AND(C99=1,D99=0),distinfo!K99+distinfo!L99,IFERROR(F99/D99,0))</f>
        <v>0</v>
      </c>
      <c r="F99" s="151">
        <v>0</v>
      </c>
      <c r="G99" s="152" t="str">
        <f t="shared" si="7"/>
        <v/>
      </c>
      <c r="H99" s="151">
        <f>distinfo!N99</f>
        <v>0</v>
      </c>
      <c r="I99" s="153">
        <v>0</v>
      </c>
      <c r="J99" s="154">
        <f t="shared" si="8"/>
        <v>0</v>
      </c>
      <c r="K99" s="155">
        <f t="shared" si="9"/>
        <v>0</v>
      </c>
      <c r="L99" s="156">
        <f t="shared" si="10"/>
        <v>0</v>
      </c>
      <c r="M99" s="155">
        <f t="shared" si="11"/>
        <v>0</v>
      </c>
      <c r="N99" s="156">
        <f t="shared" si="12"/>
        <v>0</v>
      </c>
      <c r="O99" s="157">
        <f t="shared" si="13"/>
        <v>0</v>
      </c>
    </row>
    <row r="100" spans="1:15" s="31" customFormat="1" ht="15" x14ac:dyDescent="0.25">
      <c r="A100" s="158">
        <v>91</v>
      </c>
      <c r="B100" s="159" t="s">
        <v>117</v>
      </c>
      <c r="C100" s="148">
        <v>1</v>
      </c>
      <c r="D100" s="150">
        <v>3</v>
      </c>
      <c r="E100" s="151">
        <f>IF(AND(C100=1,D100=0),distinfo!K100+distinfo!L100,IFERROR(F100/D100,0))</f>
        <v>25364</v>
      </c>
      <c r="F100" s="151">
        <v>76092</v>
      </c>
      <c r="G100" s="152">
        <f t="shared" si="7"/>
        <v>1.2232868598361993E-2</v>
      </c>
      <c r="H100" s="151">
        <f>distinfo!N100</f>
        <v>6220290.7999999998</v>
      </c>
      <c r="I100" s="153">
        <v>0.09</v>
      </c>
      <c r="J100" s="154">
        <f t="shared" si="8"/>
        <v>483734.17200000002</v>
      </c>
      <c r="K100" s="155">
        <f t="shared" si="9"/>
        <v>19.071683173001105</v>
      </c>
      <c r="L100" s="156">
        <f t="shared" si="10"/>
        <v>0</v>
      </c>
      <c r="M100" s="155">
        <f t="shared" si="11"/>
        <v>0</v>
      </c>
      <c r="N100" s="156">
        <f t="shared" si="12"/>
        <v>0</v>
      </c>
      <c r="O100" s="157">
        <f t="shared" si="13"/>
        <v>0</v>
      </c>
    </row>
    <row r="101" spans="1:15" s="31" customFormat="1" ht="15" x14ac:dyDescent="0.25">
      <c r="A101" s="158">
        <v>92</v>
      </c>
      <c r="B101" s="159" t="s">
        <v>118</v>
      </c>
      <c r="C101" s="148">
        <v>0</v>
      </c>
      <c r="D101" s="150">
        <v>0</v>
      </c>
      <c r="E101" s="151">
        <f>IF(AND(C101=1,D101=0),distinfo!K101+distinfo!L101,IFERROR(F101/D101,0))</f>
        <v>0</v>
      </c>
      <c r="F101" s="151">
        <v>0</v>
      </c>
      <c r="G101" s="152" t="str">
        <f t="shared" si="7"/>
        <v/>
      </c>
      <c r="H101" s="151">
        <f>distinfo!N101</f>
        <v>0</v>
      </c>
      <c r="I101" s="153">
        <v>0</v>
      </c>
      <c r="J101" s="154">
        <f t="shared" si="8"/>
        <v>0</v>
      </c>
      <c r="K101" s="155">
        <f t="shared" si="9"/>
        <v>0</v>
      </c>
      <c r="L101" s="156">
        <f t="shared" si="10"/>
        <v>0</v>
      </c>
      <c r="M101" s="155">
        <f t="shared" si="11"/>
        <v>0</v>
      </c>
      <c r="N101" s="156">
        <f t="shared" si="12"/>
        <v>0</v>
      </c>
      <c r="O101" s="157">
        <f t="shared" si="13"/>
        <v>0</v>
      </c>
    </row>
    <row r="102" spans="1:15" s="31" customFormat="1" ht="15" x14ac:dyDescent="0.25">
      <c r="A102" s="158">
        <v>93</v>
      </c>
      <c r="B102" s="159" t="s">
        <v>119</v>
      </c>
      <c r="C102" s="148">
        <v>1</v>
      </c>
      <c r="D102" s="150">
        <v>827</v>
      </c>
      <c r="E102" s="151">
        <f>IF(AND(C102=1,D102=0),distinfo!K102+distinfo!L102,IFERROR(F102/D102,0))</f>
        <v>18745.703748488511</v>
      </c>
      <c r="F102" s="151">
        <v>15502697</v>
      </c>
      <c r="G102" s="152">
        <f t="shared" si="7"/>
        <v>8.9275312333363152E-2</v>
      </c>
      <c r="H102" s="151">
        <f>distinfo!N102</f>
        <v>173650437</v>
      </c>
      <c r="I102" s="153">
        <v>0.18</v>
      </c>
      <c r="J102" s="154">
        <f t="shared" si="8"/>
        <v>0</v>
      </c>
      <c r="K102" s="155">
        <f t="shared" si="9"/>
        <v>0</v>
      </c>
      <c r="L102" s="156">
        <f t="shared" si="10"/>
        <v>0</v>
      </c>
      <c r="M102" s="155">
        <f t="shared" si="11"/>
        <v>0</v>
      </c>
      <c r="N102" s="156">
        <f t="shared" si="12"/>
        <v>15754381.66</v>
      </c>
      <c r="O102" s="157">
        <f t="shared" si="13"/>
        <v>840.42625827106087</v>
      </c>
    </row>
    <row r="103" spans="1:15" s="31" customFormat="1" ht="15" x14ac:dyDescent="0.25">
      <c r="A103" s="158">
        <v>94</v>
      </c>
      <c r="B103" s="159" t="s">
        <v>120</v>
      </c>
      <c r="C103" s="148">
        <v>1</v>
      </c>
      <c r="D103" s="150">
        <v>2</v>
      </c>
      <c r="E103" s="151">
        <f>IF(AND(C103=1,D103=0),distinfo!K103+distinfo!L103,IFERROR(F103/D103,0))</f>
        <v>24198.5</v>
      </c>
      <c r="F103" s="151">
        <v>48397</v>
      </c>
      <c r="G103" s="152">
        <f t="shared" si="7"/>
        <v>1.7819253031876113E-3</v>
      </c>
      <c r="H103" s="151">
        <f>distinfo!N103</f>
        <v>27159948.800000001</v>
      </c>
      <c r="I103" s="153">
        <v>0.09</v>
      </c>
      <c r="J103" s="154">
        <f t="shared" si="8"/>
        <v>2395998.392</v>
      </c>
      <c r="K103" s="155">
        <f t="shared" si="9"/>
        <v>99.014335268715001</v>
      </c>
      <c r="L103" s="156">
        <f t="shared" si="10"/>
        <v>0</v>
      </c>
      <c r="M103" s="155">
        <f t="shared" si="11"/>
        <v>0</v>
      </c>
      <c r="N103" s="156">
        <f t="shared" si="12"/>
        <v>0</v>
      </c>
      <c r="O103" s="157">
        <f t="shared" si="13"/>
        <v>0</v>
      </c>
    </row>
    <row r="104" spans="1:15" s="31" customFormat="1" ht="15" x14ac:dyDescent="0.25">
      <c r="A104" s="158">
        <v>95</v>
      </c>
      <c r="B104" s="159" t="s">
        <v>121</v>
      </c>
      <c r="C104" s="148">
        <v>1</v>
      </c>
      <c r="D104" s="150">
        <v>1834</v>
      </c>
      <c r="E104" s="151">
        <f>IF(AND(C104=1,D104=0),distinfo!K104+distinfo!L104,IFERROR(F104/D104,0))</f>
        <v>19447.100872410032</v>
      </c>
      <c r="F104" s="151">
        <v>35665983</v>
      </c>
      <c r="G104" s="152">
        <f t="shared" si="7"/>
        <v>0.1289255214750103</v>
      </c>
      <c r="H104" s="151">
        <f>distinfo!N104</f>
        <v>276640207.39999998</v>
      </c>
      <c r="I104" s="153">
        <v>0.18</v>
      </c>
      <c r="J104" s="154">
        <f t="shared" si="8"/>
        <v>0</v>
      </c>
      <c r="K104" s="155">
        <f t="shared" si="9"/>
        <v>0</v>
      </c>
      <c r="L104" s="156">
        <f t="shared" si="10"/>
        <v>0</v>
      </c>
      <c r="M104" s="155">
        <f t="shared" si="11"/>
        <v>0</v>
      </c>
      <c r="N104" s="156">
        <f t="shared" si="12"/>
        <v>14129254.331999995</v>
      </c>
      <c r="O104" s="157">
        <f t="shared" si="13"/>
        <v>726.54810733487966</v>
      </c>
    </row>
    <row r="105" spans="1:15" s="31" customFormat="1" ht="15" x14ac:dyDescent="0.25">
      <c r="A105" s="158">
        <v>96</v>
      </c>
      <c r="B105" s="159" t="s">
        <v>122</v>
      </c>
      <c r="C105" s="148">
        <v>1</v>
      </c>
      <c r="D105" s="150">
        <v>128</v>
      </c>
      <c r="E105" s="151">
        <f>IF(AND(C105=1,D105=0),distinfo!K105+distinfo!L105,IFERROR(F105/D105,0))</f>
        <v>23924.5</v>
      </c>
      <c r="F105" s="151">
        <v>3062336</v>
      </c>
      <c r="G105" s="152">
        <f t="shared" si="7"/>
        <v>4.2009636963002042E-2</v>
      </c>
      <c r="H105" s="151">
        <f>distinfo!N105</f>
        <v>72896035.799999997</v>
      </c>
      <c r="I105" s="153">
        <v>0.09</v>
      </c>
      <c r="J105" s="154">
        <f t="shared" si="8"/>
        <v>3498307.2219999991</v>
      </c>
      <c r="K105" s="155">
        <f t="shared" si="9"/>
        <v>146.22279345440862</v>
      </c>
      <c r="L105" s="156">
        <f t="shared" si="10"/>
        <v>0</v>
      </c>
      <c r="M105" s="155">
        <f t="shared" si="11"/>
        <v>0</v>
      </c>
      <c r="N105" s="156">
        <f t="shared" si="12"/>
        <v>0</v>
      </c>
      <c r="O105" s="157">
        <f t="shared" si="13"/>
        <v>0</v>
      </c>
    </row>
    <row r="106" spans="1:15" s="31" customFormat="1" ht="15" x14ac:dyDescent="0.25">
      <c r="A106" s="158">
        <v>97</v>
      </c>
      <c r="B106" s="159" t="s">
        <v>123</v>
      </c>
      <c r="C106" s="148">
        <v>1</v>
      </c>
      <c r="D106" s="150">
        <v>251</v>
      </c>
      <c r="E106" s="151">
        <f>IF(AND(C106=1,D106=0),distinfo!K106+distinfo!L106,IFERROR(F106/D106,0))</f>
        <v>18006.430278884462</v>
      </c>
      <c r="F106" s="151">
        <v>4519614</v>
      </c>
      <c r="G106" s="152">
        <f t="shared" si="7"/>
        <v>4.0788459599733498E-2</v>
      </c>
      <c r="H106" s="151">
        <f>distinfo!N106</f>
        <v>110806194.8</v>
      </c>
      <c r="I106" s="153">
        <v>0.09</v>
      </c>
      <c r="J106" s="154">
        <f t="shared" si="8"/>
        <v>5452943.5319999997</v>
      </c>
      <c r="K106" s="155">
        <f t="shared" si="9"/>
        <v>302.83312391987454</v>
      </c>
      <c r="L106" s="156">
        <f t="shared" si="10"/>
        <v>0</v>
      </c>
      <c r="M106" s="155">
        <f t="shared" si="11"/>
        <v>0</v>
      </c>
      <c r="N106" s="156">
        <f t="shared" si="12"/>
        <v>0</v>
      </c>
      <c r="O106" s="157">
        <f t="shared" si="13"/>
        <v>0</v>
      </c>
    </row>
    <row r="107" spans="1:15" s="31" customFormat="1" ht="15" x14ac:dyDescent="0.25">
      <c r="A107" s="158">
        <v>98</v>
      </c>
      <c r="B107" s="159" t="s">
        <v>124</v>
      </c>
      <c r="C107" s="148">
        <v>1</v>
      </c>
      <c r="D107" s="150">
        <v>2</v>
      </c>
      <c r="E107" s="151">
        <f>IF(AND(C107=1,D107=0),distinfo!K107+distinfo!L107,IFERROR(F107/D107,0))</f>
        <v>26380</v>
      </c>
      <c r="F107" s="151">
        <v>52760</v>
      </c>
      <c r="G107" s="152">
        <f t="shared" si="7"/>
        <v>3.193167638032781E-2</v>
      </c>
      <c r="H107" s="151">
        <f>distinfo!N107</f>
        <v>1652277.8</v>
      </c>
      <c r="I107" s="153">
        <v>0.09</v>
      </c>
      <c r="J107" s="154">
        <f t="shared" si="8"/>
        <v>95945.002000000008</v>
      </c>
      <c r="K107" s="155">
        <f t="shared" si="9"/>
        <v>3.6370357088703567</v>
      </c>
      <c r="L107" s="156">
        <f t="shared" si="10"/>
        <v>0</v>
      </c>
      <c r="M107" s="155">
        <f t="shared" si="11"/>
        <v>0</v>
      </c>
      <c r="N107" s="156">
        <f t="shared" si="12"/>
        <v>0</v>
      </c>
      <c r="O107" s="157">
        <f t="shared" si="13"/>
        <v>0</v>
      </c>
    </row>
    <row r="108" spans="1:15" s="31" customFormat="1" ht="15" x14ac:dyDescent="0.25">
      <c r="A108" s="158">
        <v>99</v>
      </c>
      <c r="B108" s="159" t="s">
        <v>125</v>
      </c>
      <c r="C108" s="148">
        <v>1</v>
      </c>
      <c r="D108" s="150">
        <v>85</v>
      </c>
      <c r="E108" s="151">
        <f>IF(AND(C108=1,D108=0),distinfo!K108+distinfo!L108,IFERROR(F108/D108,0))</f>
        <v>21834</v>
      </c>
      <c r="F108" s="151">
        <v>1855890</v>
      </c>
      <c r="G108" s="152">
        <f t="shared" si="7"/>
        <v>3.4420291400615366E-2</v>
      </c>
      <c r="H108" s="151">
        <f>distinfo!N108</f>
        <v>53918486</v>
      </c>
      <c r="I108" s="153">
        <v>0.09</v>
      </c>
      <c r="J108" s="154">
        <f t="shared" si="8"/>
        <v>2996773.74</v>
      </c>
      <c r="K108" s="155">
        <f t="shared" si="9"/>
        <v>137.2526215993405</v>
      </c>
      <c r="L108" s="156">
        <f t="shared" si="10"/>
        <v>0</v>
      </c>
      <c r="M108" s="155">
        <f t="shared" si="11"/>
        <v>0</v>
      </c>
      <c r="N108" s="156">
        <f t="shared" si="12"/>
        <v>0</v>
      </c>
      <c r="O108" s="157">
        <f t="shared" si="13"/>
        <v>0</v>
      </c>
    </row>
    <row r="109" spans="1:15" s="31" customFormat="1" ht="15" x14ac:dyDescent="0.25">
      <c r="A109" s="158">
        <v>100</v>
      </c>
      <c r="B109" s="159" t="s">
        <v>126</v>
      </c>
      <c r="C109" s="148">
        <v>1</v>
      </c>
      <c r="D109" s="150">
        <v>315</v>
      </c>
      <c r="E109" s="151">
        <f>IF(AND(C109=1,D109=0),distinfo!K109+distinfo!L109,IFERROR(F109/D109,0))</f>
        <v>20447.263492063492</v>
      </c>
      <c r="F109" s="151">
        <v>6440888</v>
      </c>
      <c r="G109" s="152">
        <f t="shared" si="7"/>
        <v>2.874049307772451E-2</v>
      </c>
      <c r="H109" s="151">
        <f>distinfo!N109</f>
        <v>224104993</v>
      </c>
      <c r="I109" s="153">
        <v>0.09</v>
      </c>
      <c r="J109" s="154">
        <f t="shared" si="8"/>
        <v>13728561.370000001</v>
      </c>
      <c r="K109" s="155">
        <f t="shared" si="9"/>
        <v>671.41313923639109</v>
      </c>
      <c r="L109" s="156">
        <f t="shared" si="10"/>
        <v>0</v>
      </c>
      <c r="M109" s="155">
        <f t="shared" si="11"/>
        <v>0</v>
      </c>
      <c r="N109" s="156">
        <f t="shared" si="12"/>
        <v>0</v>
      </c>
      <c r="O109" s="157">
        <f t="shared" si="13"/>
        <v>0</v>
      </c>
    </row>
    <row r="110" spans="1:15" s="31" customFormat="1" ht="15" x14ac:dyDescent="0.25">
      <c r="A110" s="158">
        <v>101</v>
      </c>
      <c r="B110" s="159" t="s">
        <v>127</v>
      </c>
      <c r="C110" s="148">
        <v>1</v>
      </c>
      <c r="D110" s="150">
        <v>322</v>
      </c>
      <c r="E110" s="151">
        <f>IF(AND(C110=1,D110=0),distinfo!K110+distinfo!L110,IFERROR(F110/D110,0))</f>
        <v>17829.009316770185</v>
      </c>
      <c r="F110" s="151">
        <v>5740941</v>
      </c>
      <c r="G110" s="152">
        <f t="shared" si="7"/>
        <v>5.679851313756086E-2</v>
      </c>
      <c r="H110" s="151">
        <f>distinfo!N110</f>
        <v>101075550.8</v>
      </c>
      <c r="I110" s="153">
        <v>0.09</v>
      </c>
      <c r="J110" s="154">
        <f t="shared" si="8"/>
        <v>3355858.5719999988</v>
      </c>
      <c r="K110" s="155">
        <f t="shared" si="9"/>
        <v>188.22462383501235</v>
      </c>
      <c r="L110" s="156">
        <f t="shared" si="10"/>
        <v>0</v>
      </c>
      <c r="M110" s="155">
        <f t="shared" si="11"/>
        <v>0</v>
      </c>
      <c r="N110" s="156">
        <f t="shared" si="12"/>
        <v>0</v>
      </c>
      <c r="O110" s="157">
        <f t="shared" si="13"/>
        <v>0</v>
      </c>
    </row>
    <row r="111" spans="1:15" s="31" customFormat="1" ht="15" x14ac:dyDescent="0.25">
      <c r="A111" s="158">
        <v>102</v>
      </c>
      <c r="B111" s="159" t="s">
        <v>128</v>
      </c>
      <c r="C111" s="148">
        <v>0</v>
      </c>
      <c r="D111" s="150">
        <v>0</v>
      </c>
      <c r="E111" s="151">
        <f>IF(AND(C111=1,D111=0),distinfo!K111+distinfo!L111,IFERROR(F111/D111,0))</f>
        <v>0</v>
      </c>
      <c r="F111" s="151">
        <v>0</v>
      </c>
      <c r="G111" s="152" t="str">
        <f t="shared" si="7"/>
        <v/>
      </c>
      <c r="H111" s="151">
        <f>distinfo!N111</f>
        <v>1018508</v>
      </c>
      <c r="I111" s="153">
        <v>0</v>
      </c>
      <c r="J111" s="154">
        <f t="shared" si="8"/>
        <v>0</v>
      </c>
      <c r="K111" s="155">
        <f t="shared" si="9"/>
        <v>0</v>
      </c>
      <c r="L111" s="156">
        <f t="shared" si="10"/>
        <v>0</v>
      </c>
      <c r="M111" s="155">
        <f t="shared" si="11"/>
        <v>0</v>
      </c>
      <c r="N111" s="156">
        <f t="shared" si="12"/>
        <v>0</v>
      </c>
      <c r="O111" s="157">
        <f t="shared" si="13"/>
        <v>0</v>
      </c>
    </row>
    <row r="112" spans="1:15" s="31" customFormat="1" ht="15" x14ac:dyDescent="0.25">
      <c r="A112" s="158">
        <v>103</v>
      </c>
      <c r="B112" s="159" t="s">
        <v>129</v>
      </c>
      <c r="C112" s="148">
        <v>1</v>
      </c>
      <c r="D112" s="150">
        <v>12</v>
      </c>
      <c r="E112" s="151">
        <f>IF(AND(C112=1,D112=0),distinfo!K112+distinfo!L112,IFERROR(F112/D112,0))</f>
        <v>16981.5</v>
      </c>
      <c r="F112" s="151">
        <v>203778</v>
      </c>
      <c r="G112" s="152">
        <f t="shared" si="7"/>
        <v>4.5245380554064856E-3</v>
      </c>
      <c r="H112" s="151">
        <f>distinfo!N112</f>
        <v>45038410</v>
      </c>
      <c r="I112" s="153">
        <v>0.09</v>
      </c>
      <c r="J112" s="154">
        <f t="shared" si="8"/>
        <v>3849678.9</v>
      </c>
      <c r="K112" s="155">
        <f t="shared" si="9"/>
        <v>226.69840120130729</v>
      </c>
      <c r="L112" s="156">
        <f t="shared" si="10"/>
        <v>0</v>
      </c>
      <c r="M112" s="155">
        <f t="shared" si="11"/>
        <v>0</v>
      </c>
      <c r="N112" s="156">
        <f t="shared" si="12"/>
        <v>0</v>
      </c>
      <c r="O112" s="157">
        <f t="shared" si="13"/>
        <v>0</v>
      </c>
    </row>
    <row r="113" spans="1:15" s="31" customFormat="1" ht="15" x14ac:dyDescent="0.25">
      <c r="A113" s="158">
        <v>104</v>
      </c>
      <c r="B113" s="159" t="s">
        <v>130</v>
      </c>
      <c r="C113" s="148">
        <v>0</v>
      </c>
      <c r="D113" s="150">
        <v>0</v>
      </c>
      <c r="E113" s="151">
        <f>IF(AND(C113=1,D113=0),distinfo!K113+distinfo!L113,IFERROR(F113/D113,0))</f>
        <v>0</v>
      </c>
      <c r="F113" s="151">
        <v>0</v>
      </c>
      <c r="G113" s="152" t="str">
        <f t="shared" si="7"/>
        <v/>
      </c>
      <c r="H113" s="151">
        <f>distinfo!N113</f>
        <v>0</v>
      </c>
      <c r="I113" s="153">
        <v>0</v>
      </c>
      <c r="J113" s="154">
        <f t="shared" si="8"/>
        <v>0</v>
      </c>
      <c r="K113" s="155">
        <f t="shared" si="9"/>
        <v>0</v>
      </c>
      <c r="L113" s="156">
        <f t="shared" si="10"/>
        <v>0</v>
      </c>
      <c r="M113" s="155">
        <f t="shared" si="11"/>
        <v>0</v>
      </c>
      <c r="N113" s="156">
        <f t="shared" si="12"/>
        <v>0</v>
      </c>
      <c r="O113" s="157">
        <f t="shared" si="13"/>
        <v>0</v>
      </c>
    </row>
    <row r="114" spans="1:15" s="31" customFormat="1" ht="15" x14ac:dyDescent="0.25">
      <c r="A114" s="158">
        <v>105</v>
      </c>
      <c r="B114" s="159" t="s">
        <v>131</v>
      </c>
      <c r="C114" s="148">
        <v>1</v>
      </c>
      <c r="D114" s="150">
        <v>2</v>
      </c>
      <c r="E114" s="151">
        <f>IF(AND(C114=1,D114=0),distinfo!K114+distinfo!L114,IFERROR(F114/D114,0))</f>
        <v>16050</v>
      </c>
      <c r="F114" s="151">
        <v>32100</v>
      </c>
      <c r="G114" s="152">
        <f t="shared" si="7"/>
        <v>1.4384349311725466E-3</v>
      </c>
      <c r="H114" s="151">
        <f>distinfo!N114</f>
        <v>22315920.800000001</v>
      </c>
      <c r="I114" s="153">
        <v>0.09</v>
      </c>
      <c r="J114" s="154">
        <f t="shared" si="8"/>
        <v>1976332.872</v>
      </c>
      <c r="K114" s="155">
        <f t="shared" si="9"/>
        <v>123.1360044859813</v>
      </c>
      <c r="L114" s="156">
        <f t="shared" si="10"/>
        <v>0</v>
      </c>
      <c r="M114" s="155">
        <f t="shared" si="11"/>
        <v>0</v>
      </c>
      <c r="N114" s="156">
        <f t="shared" si="12"/>
        <v>0</v>
      </c>
      <c r="O114" s="157">
        <f t="shared" si="13"/>
        <v>0</v>
      </c>
    </row>
    <row r="115" spans="1:15" s="31" customFormat="1" ht="15" x14ac:dyDescent="0.25">
      <c r="A115" s="158">
        <v>106</v>
      </c>
      <c r="B115" s="159" t="s">
        <v>132</v>
      </c>
      <c r="C115" s="148">
        <v>0</v>
      </c>
      <c r="D115" s="150">
        <v>0</v>
      </c>
      <c r="E115" s="151">
        <f>IF(AND(C115=1,D115=0),distinfo!K115+distinfo!L115,IFERROR(F115/D115,0))</f>
        <v>0</v>
      </c>
      <c r="F115" s="151">
        <v>0</v>
      </c>
      <c r="G115" s="152" t="str">
        <f t="shared" si="7"/>
        <v/>
      </c>
      <c r="H115" s="151">
        <f>distinfo!N115</f>
        <v>241408</v>
      </c>
      <c r="I115" s="153">
        <v>0</v>
      </c>
      <c r="J115" s="154">
        <f t="shared" si="8"/>
        <v>0</v>
      </c>
      <c r="K115" s="155">
        <f t="shared" si="9"/>
        <v>0</v>
      </c>
      <c r="L115" s="156">
        <f t="shared" si="10"/>
        <v>0</v>
      </c>
      <c r="M115" s="155">
        <f t="shared" si="11"/>
        <v>0</v>
      </c>
      <c r="N115" s="156">
        <f t="shared" si="12"/>
        <v>0</v>
      </c>
      <c r="O115" s="157">
        <f t="shared" si="13"/>
        <v>0</v>
      </c>
    </row>
    <row r="116" spans="1:15" s="31" customFormat="1" ht="15" x14ac:dyDescent="0.25">
      <c r="A116" s="158">
        <v>107</v>
      </c>
      <c r="B116" s="159" t="s">
        <v>133</v>
      </c>
      <c r="C116" s="148">
        <v>1</v>
      </c>
      <c r="D116" s="150">
        <v>1</v>
      </c>
      <c r="E116" s="151">
        <f>IF(AND(C116=1,D116=0),distinfo!K116+distinfo!L116,IFERROR(F116/D116,0))</f>
        <v>17147</v>
      </c>
      <c r="F116" s="151">
        <v>17147</v>
      </c>
      <c r="G116" s="152">
        <f t="shared" si="7"/>
        <v>2.4602867746077609E-4</v>
      </c>
      <c r="H116" s="151">
        <f>distinfo!N116</f>
        <v>69695127.319999993</v>
      </c>
      <c r="I116" s="153">
        <v>0.09</v>
      </c>
      <c r="J116" s="154">
        <f t="shared" si="8"/>
        <v>6255414.4587999992</v>
      </c>
      <c r="K116" s="155">
        <f t="shared" si="9"/>
        <v>364.81101410159209</v>
      </c>
      <c r="L116" s="156">
        <f t="shared" si="10"/>
        <v>0</v>
      </c>
      <c r="M116" s="155">
        <f t="shared" si="11"/>
        <v>0</v>
      </c>
      <c r="N116" s="156">
        <f t="shared" si="12"/>
        <v>0</v>
      </c>
      <c r="O116" s="157">
        <f t="shared" si="13"/>
        <v>0</v>
      </c>
    </row>
    <row r="117" spans="1:15" s="31" customFormat="1" ht="15" x14ac:dyDescent="0.25">
      <c r="A117" s="158">
        <v>108</v>
      </c>
      <c r="B117" s="159" t="s">
        <v>134</v>
      </c>
      <c r="C117" s="148">
        <v>0</v>
      </c>
      <c r="D117" s="150">
        <v>0</v>
      </c>
      <c r="E117" s="151">
        <f>IF(AND(C117=1,D117=0),distinfo!K117+distinfo!L117,IFERROR(F117/D117,0))</f>
        <v>0</v>
      </c>
      <c r="F117" s="151">
        <v>0</v>
      </c>
      <c r="G117" s="152" t="str">
        <f t="shared" si="7"/>
        <v/>
      </c>
      <c r="H117" s="151">
        <f>distinfo!N117</f>
        <v>252231</v>
      </c>
      <c r="I117" s="153">
        <v>0</v>
      </c>
      <c r="J117" s="154">
        <f t="shared" si="8"/>
        <v>0</v>
      </c>
      <c r="K117" s="155">
        <f t="shared" si="9"/>
        <v>0</v>
      </c>
      <c r="L117" s="156">
        <f t="shared" si="10"/>
        <v>0</v>
      </c>
      <c r="M117" s="155">
        <f t="shared" si="11"/>
        <v>0</v>
      </c>
      <c r="N117" s="156">
        <f t="shared" si="12"/>
        <v>0</v>
      </c>
      <c r="O117" s="157">
        <f t="shared" si="13"/>
        <v>0</v>
      </c>
    </row>
    <row r="118" spans="1:15" s="31" customFormat="1" ht="15" x14ac:dyDescent="0.25">
      <c r="A118" s="158">
        <v>109</v>
      </c>
      <c r="B118" s="159" t="s">
        <v>135</v>
      </c>
      <c r="C118" s="148">
        <v>0</v>
      </c>
      <c r="D118" s="150">
        <v>0</v>
      </c>
      <c r="E118" s="151">
        <f>IF(AND(C118=1,D118=0),distinfo!K118+distinfo!L118,IFERROR(F118/D118,0))</f>
        <v>0</v>
      </c>
      <c r="F118" s="151">
        <v>0</v>
      </c>
      <c r="G118" s="152" t="str">
        <f t="shared" si="7"/>
        <v/>
      </c>
      <c r="H118" s="151">
        <f>distinfo!N118</f>
        <v>0</v>
      </c>
      <c r="I118" s="153">
        <v>0</v>
      </c>
      <c r="J118" s="154">
        <f t="shared" si="8"/>
        <v>0</v>
      </c>
      <c r="K118" s="155">
        <f t="shared" si="9"/>
        <v>0</v>
      </c>
      <c r="L118" s="156">
        <f t="shared" si="10"/>
        <v>0</v>
      </c>
      <c r="M118" s="155">
        <f t="shared" si="11"/>
        <v>0</v>
      </c>
      <c r="N118" s="156">
        <f t="shared" si="12"/>
        <v>0</v>
      </c>
      <c r="O118" s="157">
        <f t="shared" si="13"/>
        <v>0</v>
      </c>
    </row>
    <row r="119" spans="1:15" s="31" customFormat="1" ht="15" x14ac:dyDescent="0.25">
      <c r="A119" s="158">
        <v>110</v>
      </c>
      <c r="B119" s="159" t="s">
        <v>136</v>
      </c>
      <c r="C119" s="148">
        <v>1</v>
      </c>
      <c r="D119" s="150">
        <v>6</v>
      </c>
      <c r="E119" s="151">
        <f>IF(AND(C119=1,D119=0),distinfo!K119+distinfo!L119,IFERROR(F119/D119,0))</f>
        <v>17639.666666666668</v>
      </c>
      <c r="F119" s="151">
        <v>105838</v>
      </c>
      <c r="G119" s="152">
        <f t="shared" si="7"/>
        <v>2.0748240659639716E-3</v>
      </c>
      <c r="H119" s="151">
        <f>distinfo!N119</f>
        <v>51010590.120000005</v>
      </c>
      <c r="I119" s="153">
        <v>0.09</v>
      </c>
      <c r="J119" s="154">
        <f t="shared" si="8"/>
        <v>4485115.1107999999</v>
      </c>
      <c r="K119" s="155">
        <f t="shared" si="9"/>
        <v>254.26303090383414</v>
      </c>
      <c r="L119" s="156">
        <f t="shared" si="10"/>
        <v>0</v>
      </c>
      <c r="M119" s="155">
        <f t="shared" si="11"/>
        <v>0</v>
      </c>
      <c r="N119" s="156">
        <f t="shared" si="12"/>
        <v>0</v>
      </c>
      <c r="O119" s="157">
        <f t="shared" si="13"/>
        <v>0</v>
      </c>
    </row>
    <row r="120" spans="1:15" s="31" customFormat="1" ht="15" x14ac:dyDescent="0.25">
      <c r="A120" s="158">
        <v>111</v>
      </c>
      <c r="B120" s="159" t="s">
        <v>137</v>
      </c>
      <c r="C120" s="148">
        <v>1</v>
      </c>
      <c r="D120" s="150">
        <v>24</v>
      </c>
      <c r="E120" s="151">
        <f>IF(AND(C120=1,D120=0),distinfo!K120+distinfo!L120,IFERROR(F120/D120,0))</f>
        <v>16471.958333333332</v>
      </c>
      <c r="F120" s="151">
        <v>395327</v>
      </c>
      <c r="G120" s="152">
        <f t="shared" si="7"/>
        <v>2.8592396501756628E-2</v>
      </c>
      <c r="H120" s="151">
        <f>distinfo!N120</f>
        <v>13826298.189999999</v>
      </c>
      <c r="I120" s="153">
        <v>0.09</v>
      </c>
      <c r="J120" s="154">
        <f t="shared" si="8"/>
        <v>849039.83709999989</v>
      </c>
      <c r="K120" s="155">
        <f t="shared" si="9"/>
        <v>51.544559542859453</v>
      </c>
      <c r="L120" s="156">
        <f t="shared" si="10"/>
        <v>0</v>
      </c>
      <c r="M120" s="155">
        <f t="shared" si="11"/>
        <v>0</v>
      </c>
      <c r="N120" s="156">
        <f t="shared" si="12"/>
        <v>0</v>
      </c>
      <c r="O120" s="157">
        <f t="shared" si="13"/>
        <v>0</v>
      </c>
    </row>
    <row r="121" spans="1:15" s="31" customFormat="1" ht="15" x14ac:dyDescent="0.25">
      <c r="A121" s="158">
        <v>112</v>
      </c>
      <c r="B121" s="159" t="s">
        <v>138</v>
      </c>
      <c r="C121" s="148">
        <v>0</v>
      </c>
      <c r="D121" s="150">
        <v>0</v>
      </c>
      <c r="E121" s="151">
        <f>IF(AND(C121=1,D121=0),distinfo!K121+distinfo!L121,IFERROR(F121/D121,0))</f>
        <v>0</v>
      </c>
      <c r="F121" s="151">
        <v>0</v>
      </c>
      <c r="G121" s="152" t="str">
        <f t="shared" si="7"/>
        <v/>
      </c>
      <c r="H121" s="151">
        <f>distinfo!N121</f>
        <v>465972</v>
      </c>
      <c r="I121" s="153">
        <v>0</v>
      </c>
      <c r="J121" s="154">
        <f t="shared" si="8"/>
        <v>0</v>
      </c>
      <c r="K121" s="155">
        <f t="shared" si="9"/>
        <v>0</v>
      </c>
      <c r="L121" s="156">
        <f t="shared" si="10"/>
        <v>0</v>
      </c>
      <c r="M121" s="155">
        <f t="shared" si="11"/>
        <v>0</v>
      </c>
      <c r="N121" s="156">
        <f t="shared" si="12"/>
        <v>0</v>
      </c>
      <c r="O121" s="157">
        <f t="shared" si="13"/>
        <v>0</v>
      </c>
    </row>
    <row r="122" spans="1:15" s="31" customFormat="1" ht="15" x14ac:dyDescent="0.25">
      <c r="A122" s="158">
        <v>113</v>
      </c>
      <c r="B122" s="159" t="s">
        <v>139</v>
      </c>
      <c r="C122" s="148">
        <v>0</v>
      </c>
      <c r="D122" s="150">
        <v>0</v>
      </c>
      <c r="E122" s="151">
        <f>IF(AND(C122=1,D122=0),distinfo!K122+distinfo!L122,IFERROR(F122/D122,0))</f>
        <v>0</v>
      </c>
      <c r="F122" s="151">
        <v>0</v>
      </c>
      <c r="G122" s="152" t="str">
        <f t="shared" si="7"/>
        <v/>
      </c>
      <c r="H122" s="151">
        <f>distinfo!N122</f>
        <v>0</v>
      </c>
      <c r="I122" s="153">
        <v>0</v>
      </c>
      <c r="J122" s="154">
        <f t="shared" si="8"/>
        <v>0</v>
      </c>
      <c r="K122" s="155">
        <f t="shared" si="9"/>
        <v>0</v>
      </c>
      <c r="L122" s="156">
        <f t="shared" si="10"/>
        <v>0</v>
      </c>
      <c r="M122" s="155">
        <f t="shared" si="11"/>
        <v>0</v>
      </c>
      <c r="N122" s="156">
        <f t="shared" si="12"/>
        <v>0</v>
      </c>
      <c r="O122" s="157">
        <f t="shared" si="13"/>
        <v>0</v>
      </c>
    </row>
    <row r="123" spans="1:15" s="31" customFormat="1" ht="15" x14ac:dyDescent="0.25">
      <c r="A123" s="158">
        <v>114</v>
      </c>
      <c r="B123" s="159" t="s">
        <v>140</v>
      </c>
      <c r="C123" s="148">
        <v>1</v>
      </c>
      <c r="D123" s="150">
        <v>117</v>
      </c>
      <c r="E123" s="151">
        <f>IF(AND(C123=1,D123=0),distinfo!K123+distinfo!L123,IFERROR(F123/D123,0))</f>
        <v>18437.333333333332</v>
      </c>
      <c r="F123" s="151">
        <v>2157168</v>
      </c>
      <c r="G123" s="152">
        <f t="shared" si="7"/>
        <v>6.0585394357956776E-2</v>
      </c>
      <c r="H123" s="151">
        <f>distinfo!N123</f>
        <v>35605413.200000003</v>
      </c>
      <c r="I123" s="153">
        <v>0.18</v>
      </c>
      <c r="J123" s="154">
        <f t="shared" si="8"/>
        <v>0</v>
      </c>
      <c r="K123" s="155">
        <f t="shared" si="9"/>
        <v>0</v>
      </c>
      <c r="L123" s="156">
        <f t="shared" si="10"/>
        <v>0</v>
      </c>
      <c r="M123" s="155">
        <f t="shared" si="11"/>
        <v>0</v>
      </c>
      <c r="N123" s="156">
        <f t="shared" si="12"/>
        <v>4251806.3760000002</v>
      </c>
      <c r="O123" s="157">
        <f t="shared" si="13"/>
        <v>230.60853210876485</v>
      </c>
    </row>
    <row r="124" spans="1:15" s="31" customFormat="1" ht="15" x14ac:dyDescent="0.25">
      <c r="A124" s="158">
        <v>115</v>
      </c>
      <c r="B124" s="159" t="s">
        <v>141</v>
      </c>
      <c r="C124" s="148">
        <v>0</v>
      </c>
      <c r="D124" s="150">
        <v>0</v>
      </c>
      <c r="E124" s="151">
        <f>IF(AND(C124=1,D124=0),distinfo!K124+distinfo!L124,IFERROR(F124/D124,0))</f>
        <v>0</v>
      </c>
      <c r="F124" s="151">
        <v>0</v>
      </c>
      <c r="G124" s="152" t="str">
        <f t="shared" si="7"/>
        <v/>
      </c>
      <c r="H124" s="151">
        <f>distinfo!N124</f>
        <v>0</v>
      </c>
      <c r="I124" s="153">
        <v>0</v>
      </c>
      <c r="J124" s="154">
        <f t="shared" si="8"/>
        <v>0</v>
      </c>
      <c r="K124" s="155">
        <f t="shared" si="9"/>
        <v>0</v>
      </c>
      <c r="L124" s="156">
        <f t="shared" si="10"/>
        <v>0</v>
      </c>
      <c r="M124" s="155">
        <f t="shared" si="11"/>
        <v>0</v>
      </c>
      <c r="N124" s="156">
        <f t="shared" si="12"/>
        <v>0</v>
      </c>
      <c r="O124" s="157">
        <f t="shared" si="13"/>
        <v>0</v>
      </c>
    </row>
    <row r="125" spans="1:15" s="31" customFormat="1" ht="15" x14ac:dyDescent="0.25">
      <c r="A125" s="158">
        <v>116</v>
      </c>
      <c r="B125" s="159" t="s">
        <v>142</v>
      </c>
      <c r="C125" s="148">
        <v>0</v>
      </c>
      <c r="D125" s="150">
        <v>0</v>
      </c>
      <c r="E125" s="151">
        <f>IF(AND(C125=1,D125=0),distinfo!K125+distinfo!L125,IFERROR(F125/D125,0))</f>
        <v>0</v>
      </c>
      <c r="F125" s="151">
        <v>0</v>
      </c>
      <c r="G125" s="152" t="str">
        <f t="shared" si="7"/>
        <v/>
      </c>
      <c r="H125" s="151">
        <f>distinfo!N125</f>
        <v>191742</v>
      </c>
      <c r="I125" s="153">
        <v>0</v>
      </c>
      <c r="J125" s="154">
        <f t="shared" si="8"/>
        <v>0</v>
      </c>
      <c r="K125" s="155">
        <f t="shared" si="9"/>
        <v>0</v>
      </c>
      <c r="L125" s="156">
        <f t="shared" si="10"/>
        <v>0</v>
      </c>
      <c r="M125" s="155">
        <f t="shared" si="11"/>
        <v>0</v>
      </c>
      <c r="N125" s="156">
        <f t="shared" si="12"/>
        <v>0</v>
      </c>
      <c r="O125" s="157">
        <f t="shared" si="13"/>
        <v>0</v>
      </c>
    </row>
    <row r="126" spans="1:15" s="31" customFormat="1" ht="15" x14ac:dyDescent="0.25">
      <c r="A126" s="158">
        <v>117</v>
      </c>
      <c r="B126" s="159" t="s">
        <v>143</v>
      </c>
      <c r="C126" s="148">
        <v>1</v>
      </c>
      <c r="D126" s="150">
        <v>42</v>
      </c>
      <c r="E126" s="151">
        <f>IF(AND(C126=1,D126=0),distinfo!K126+distinfo!L126,IFERROR(F126/D126,0))</f>
        <v>20975.690476190477</v>
      </c>
      <c r="F126" s="151">
        <v>880979</v>
      </c>
      <c r="G126" s="152">
        <f t="shared" si="7"/>
        <v>8.4869778834141749E-2</v>
      </c>
      <c r="H126" s="151">
        <f>distinfo!N126</f>
        <v>10380361.68</v>
      </c>
      <c r="I126" s="153">
        <v>0.09</v>
      </c>
      <c r="J126" s="154">
        <f t="shared" si="8"/>
        <v>53253.551199999987</v>
      </c>
      <c r="K126" s="155">
        <f t="shared" si="9"/>
        <v>2.5388223219849726</v>
      </c>
      <c r="L126" s="156">
        <f t="shared" si="10"/>
        <v>0</v>
      </c>
      <c r="M126" s="155">
        <f t="shared" si="11"/>
        <v>0</v>
      </c>
      <c r="N126" s="156">
        <f t="shared" si="12"/>
        <v>0</v>
      </c>
      <c r="O126" s="157">
        <f t="shared" si="13"/>
        <v>0</v>
      </c>
    </row>
    <row r="127" spans="1:15" s="31" customFormat="1" ht="15" x14ac:dyDescent="0.25">
      <c r="A127" s="158">
        <v>118</v>
      </c>
      <c r="B127" s="159" t="s">
        <v>144</v>
      </c>
      <c r="C127" s="148">
        <v>1</v>
      </c>
      <c r="D127" s="150">
        <v>3</v>
      </c>
      <c r="E127" s="151">
        <f>IF(AND(C127=1,D127=0),distinfo!K127+distinfo!L127,IFERROR(F127/D127,0))</f>
        <v>13061.333333333334</v>
      </c>
      <c r="F127" s="151">
        <v>39184</v>
      </c>
      <c r="G127" s="152">
        <f t="shared" si="7"/>
        <v>4.7822429402846461E-3</v>
      </c>
      <c r="H127" s="151">
        <f>distinfo!N127</f>
        <v>8193644.7999999998</v>
      </c>
      <c r="I127" s="153">
        <v>0.09</v>
      </c>
      <c r="J127" s="154">
        <f t="shared" si="8"/>
        <v>698244.03200000001</v>
      </c>
      <c r="K127" s="155">
        <f t="shared" si="9"/>
        <v>53.45886320947325</v>
      </c>
      <c r="L127" s="156">
        <f t="shared" si="10"/>
        <v>0</v>
      </c>
      <c r="M127" s="155">
        <f t="shared" si="11"/>
        <v>0</v>
      </c>
      <c r="N127" s="156">
        <f t="shared" si="12"/>
        <v>0</v>
      </c>
      <c r="O127" s="157">
        <f t="shared" si="13"/>
        <v>0</v>
      </c>
    </row>
    <row r="128" spans="1:15" s="31" customFormat="1" ht="15" x14ac:dyDescent="0.25">
      <c r="A128" s="158">
        <v>119</v>
      </c>
      <c r="B128" s="159" t="s">
        <v>145</v>
      </c>
      <c r="C128" s="148">
        <v>0</v>
      </c>
      <c r="D128" s="150">
        <v>0</v>
      </c>
      <c r="E128" s="151">
        <f>IF(AND(C128=1,D128=0),distinfo!K128+distinfo!L128,IFERROR(F128/D128,0))</f>
        <v>0</v>
      </c>
      <c r="F128" s="151">
        <v>0</v>
      </c>
      <c r="G128" s="152" t="str">
        <f t="shared" si="7"/>
        <v/>
      </c>
      <c r="H128" s="151">
        <f>distinfo!N128</f>
        <v>0</v>
      </c>
      <c r="I128" s="153">
        <v>0</v>
      </c>
      <c r="J128" s="154">
        <f t="shared" si="8"/>
        <v>0</v>
      </c>
      <c r="K128" s="155">
        <f t="shared" si="9"/>
        <v>0</v>
      </c>
      <c r="L128" s="156">
        <f t="shared" si="10"/>
        <v>0</v>
      </c>
      <c r="M128" s="155">
        <f t="shared" si="11"/>
        <v>0</v>
      </c>
      <c r="N128" s="156">
        <f t="shared" si="12"/>
        <v>0</v>
      </c>
      <c r="O128" s="157">
        <f t="shared" si="13"/>
        <v>0</v>
      </c>
    </row>
    <row r="129" spans="1:15" s="31" customFormat="1" ht="15" x14ac:dyDescent="0.25">
      <c r="A129" s="158">
        <v>120</v>
      </c>
      <c r="B129" s="159" t="s">
        <v>146</v>
      </c>
      <c r="C129" s="148">
        <v>0</v>
      </c>
      <c r="D129" s="150">
        <v>0</v>
      </c>
      <c r="E129" s="151">
        <f>IF(AND(C129=1,D129=0),distinfo!K129+distinfo!L129,IFERROR(F129/D129,0))</f>
        <v>0</v>
      </c>
      <c r="F129" s="151">
        <v>0</v>
      </c>
      <c r="G129" s="152" t="str">
        <f t="shared" si="7"/>
        <v/>
      </c>
      <c r="H129" s="151">
        <f>distinfo!N129</f>
        <v>0</v>
      </c>
      <c r="I129" s="153">
        <v>0</v>
      </c>
      <c r="J129" s="154">
        <f t="shared" si="8"/>
        <v>0</v>
      </c>
      <c r="K129" s="155">
        <f t="shared" si="9"/>
        <v>0</v>
      </c>
      <c r="L129" s="156">
        <f t="shared" si="10"/>
        <v>0</v>
      </c>
      <c r="M129" s="155">
        <f t="shared" si="11"/>
        <v>0</v>
      </c>
      <c r="N129" s="156">
        <f t="shared" si="12"/>
        <v>0</v>
      </c>
      <c r="O129" s="157">
        <f t="shared" si="13"/>
        <v>0</v>
      </c>
    </row>
    <row r="130" spans="1:15" s="31" customFormat="1" ht="15" x14ac:dyDescent="0.25">
      <c r="A130" s="158">
        <v>121</v>
      </c>
      <c r="B130" s="159" t="s">
        <v>147</v>
      </c>
      <c r="C130" s="148">
        <v>1</v>
      </c>
      <c r="D130" s="150">
        <v>0</v>
      </c>
      <c r="E130" s="151">
        <f>IF(AND(C130=1,D130=0),distinfo!K130+distinfo!L130,IFERROR(F130/D130,0))</f>
        <v>27126.709302325584</v>
      </c>
      <c r="F130" s="151">
        <v>0</v>
      </c>
      <c r="G130" s="152" t="str">
        <f t="shared" si="7"/>
        <v/>
      </c>
      <c r="H130" s="151">
        <f>distinfo!N130</f>
        <v>2689190.4</v>
      </c>
      <c r="I130" s="153">
        <v>0.09</v>
      </c>
      <c r="J130" s="154">
        <f t="shared" si="8"/>
        <v>242027.13599999997</v>
      </c>
      <c r="K130" s="155">
        <f t="shared" si="9"/>
        <v>8.9220971590258795</v>
      </c>
      <c r="L130" s="156">
        <f t="shared" si="10"/>
        <v>0</v>
      </c>
      <c r="M130" s="155">
        <f t="shared" si="11"/>
        <v>0</v>
      </c>
      <c r="N130" s="156">
        <f t="shared" si="12"/>
        <v>0</v>
      </c>
      <c r="O130" s="157">
        <f t="shared" si="13"/>
        <v>0</v>
      </c>
    </row>
    <row r="131" spans="1:15" s="31" customFormat="1" ht="15" x14ac:dyDescent="0.25">
      <c r="A131" s="158">
        <v>122</v>
      </c>
      <c r="B131" s="159" t="s">
        <v>148</v>
      </c>
      <c r="C131" s="148">
        <v>1</v>
      </c>
      <c r="D131" s="150">
        <v>29</v>
      </c>
      <c r="E131" s="151">
        <f>IF(AND(C131=1,D131=0),distinfo!K131+distinfo!L131,IFERROR(F131/D131,0))</f>
        <v>17654.96551724138</v>
      </c>
      <c r="F131" s="151">
        <v>511994</v>
      </c>
      <c r="G131" s="152">
        <f t="shared" si="7"/>
        <v>1.1879178889467979E-2</v>
      </c>
      <c r="H131" s="151">
        <f>distinfo!N131</f>
        <v>43100117</v>
      </c>
      <c r="I131" s="153">
        <v>0.09</v>
      </c>
      <c r="J131" s="154">
        <f t="shared" si="8"/>
        <v>3367016.53</v>
      </c>
      <c r="K131" s="155">
        <f t="shared" si="9"/>
        <v>190.71215555260412</v>
      </c>
      <c r="L131" s="156">
        <f t="shared" si="10"/>
        <v>0</v>
      </c>
      <c r="M131" s="155">
        <f t="shared" si="11"/>
        <v>0</v>
      </c>
      <c r="N131" s="156">
        <f t="shared" si="12"/>
        <v>0</v>
      </c>
      <c r="O131" s="157">
        <f t="shared" si="13"/>
        <v>0</v>
      </c>
    </row>
    <row r="132" spans="1:15" s="31" customFormat="1" ht="15" x14ac:dyDescent="0.25">
      <c r="A132" s="158">
        <v>123</v>
      </c>
      <c r="B132" s="159" t="s">
        <v>149</v>
      </c>
      <c r="C132" s="148">
        <v>0</v>
      </c>
      <c r="D132" s="150">
        <v>0</v>
      </c>
      <c r="E132" s="151">
        <f>IF(AND(C132=1,D132=0),distinfo!K132+distinfo!L132,IFERROR(F132/D132,0))</f>
        <v>0</v>
      </c>
      <c r="F132" s="151">
        <v>0</v>
      </c>
      <c r="G132" s="152" t="str">
        <f t="shared" si="7"/>
        <v/>
      </c>
      <c r="H132" s="151">
        <f>distinfo!N132</f>
        <v>103547</v>
      </c>
      <c r="I132" s="153">
        <v>0</v>
      </c>
      <c r="J132" s="154">
        <f t="shared" si="8"/>
        <v>0</v>
      </c>
      <c r="K132" s="155">
        <f t="shared" si="9"/>
        <v>0</v>
      </c>
      <c r="L132" s="156">
        <f t="shared" si="10"/>
        <v>0</v>
      </c>
      <c r="M132" s="155">
        <f t="shared" si="11"/>
        <v>0</v>
      </c>
      <c r="N132" s="156">
        <f t="shared" si="12"/>
        <v>0</v>
      </c>
      <c r="O132" s="157">
        <f t="shared" si="13"/>
        <v>0</v>
      </c>
    </row>
    <row r="133" spans="1:15" s="31" customFormat="1" ht="15" x14ac:dyDescent="0.25">
      <c r="A133" s="158">
        <v>124</v>
      </c>
      <c r="B133" s="159" t="s">
        <v>150</v>
      </c>
      <c r="C133" s="148">
        <v>0</v>
      </c>
      <c r="D133" s="150">
        <v>0</v>
      </c>
      <c r="E133" s="151">
        <f>IF(AND(C133=1,D133=0),distinfo!K133+distinfo!L133,IFERROR(F133/D133,0))</f>
        <v>0</v>
      </c>
      <c r="F133" s="151">
        <v>0</v>
      </c>
      <c r="G133" s="152" t="str">
        <f t="shared" si="7"/>
        <v/>
      </c>
      <c r="H133" s="151">
        <f>distinfo!N133</f>
        <v>0</v>
      </c>
      <c r="I133" s="153">
        <v>0</v>
      </c>
      <c r="J133" s="154">
        <f t="shared" si="8"/>
        <v>0</v>
      </c>
      <c r="K133" s="155">
        <f t="shared" si="9"/>
        <v>0</v>
      </c>
      <c r="L133" s="156">
        <f t="shared" si="10"/>
        <v>0</v>
      </c>
      <c r="M133" s="155">
        <f t="shared" si="11"/>
        <v>0</v>
      </c>
      <c r="N133" s="156">
        <f t="shared" si="12"/>
        <v>0</v>
      </c>
      <c r="O133" s="157">
        <f t="shared" si="13"/>
        <v>0</v>
      </c>
    </row>
    <row r="134" spans="1:15" s="31" customFormat="1" ht="15" x14ac:dyDescent="0.25">
      <c r="A134" s="158">
        <v>125</v>
      </c>
      <c r="B134" s="159" t="s">
        <v>151</v>
      </c>
      <c r="C134" s="148">
        <v>1</v>
      </c>
      <c r="D134" s="150">
        <v>22</v>
      </c>
      <c r="E134" s="151">
        <f>IF(AND(C134=1,D134=0),distinfo!K134+distinfo!L134,IFERROR(F134/D134,0))</f>
        <v>21923</v>
      </c>
      <c r="F134" s="151">
        <v>482306</v>
      </c>
      <c r="G134" s="152">
        <f t="shared" si="7"/>
        <v>2.4607929336416538E-2</v>
      </c>
      <c r="H134" s="151">
        <f>distinfo!N134</f>
        <v>19599617.399999999</v>
      </c>
      <c r="I134" s="153">
        <v>0.09</v>
      </c>
      <c r="J134" s="154">
        <f t="shared" si="8"/>
        <v>1281659.5659999999</v>
      </c>
      <c r="K134" s="155">
        <f t="shared" si="9"/>
        <v>58.461869543401903</v>
      </c>
      <c r="L134" s="156">
        <f t="shared" si="10"/>
        <v>0</v>
      </c>
      <c r="M134" s="155">
        <f t="shared" si="11"/>
        <v>0</v>
      </c>
      <c r="N134" s="156">
        <f t="shared" si="12"/>
        <v>0</v>
      </c>
      <c r="O134" s="157">
        <f t="shared" si="13"/>
        <v>0</v>
      </c>
    </row>
    <row r="135" spans="1:15" s="31" customFormat="1" ht="15" x14ac:dyDescent="0.25">
      <c r="A135" s="158">
        <v>126</v>
      </c>
      <c r="B135" s="159" t="s">
        <v>152</v>
      </c>
      <c r="C135" s="148">
        <v>0</v>
      </c>
      <c r="D135" s="150">
        <v>0</v>
      </c>
      <c r="E135" s="151">
        <f>IF(AND(C135=1,D135=0),distinfo!K135+distinfo!L135,IFERROR(F135/D135,0))</f>
        <v>0</v>
      </c>
      <c r="F135" s="151">
        <v>0</v>
      </c>
      <c r="G135" s="152" t="str">
        <f t="shared" si="7"/>
        <v/>
      </c>
      <c r="H135" s="151">
        <f>distinfo!N135</f>
        <v>0</v>
      </c>
      <c r="I135" s="153">
        <v>0</v>
      </c>
      <c r="J135" s="154">
        <f t="shared" si="8"/>
        <v>0</v>
      </c>
      <c r="K135" s="155">
        <f t="shared" si="9"/>
        <v>0</v>
      </c>
      <c r="L135" s="156">
        <f t="shared" si="10"/>
        <v>0</v>
      </c>
      <c r="M135" s="155">
        <f t="shared" si="11"/>
        <v>0</v>
      </c>
      <c r="N135" s="156">
        <f t="shared" si="12"/>
        <v>0</v>
      </c>
      <c r="O135" s="157">
        <f t="shared" si="13"/>
        <v>0</v>
      </c>
    </row>
    <row r="136" spans="1:15" s="31" customFormat="1" ht="15" x14ac:dyDescent="0.25">
      <c r="A136" s="158">
        <v>127</v>
      </c>
      <c r="B136" s="159" t="s">
        <v>153</v>
      </c>
      <c r="C136" s="148">
        <v>1</v>
      </c>
      <c r="D136" s="150">
        <v>17</v>
      </c>
      <c r="E136" s="151">
        <f>IF(AND(C136=1,D136=0),distinfo!K136+distinfo!L136,IFERROR(F136/D136,0))</f>
        <v>26949.823529411766</v>
      </c>
      <c r="F136" s="151">
        <v>458147</v>
      </c>
      <c r="G136" s="152">
        <f t="shared" si="7"/>
        <v>5.1540940784758058E-2</v>
      </c>
      <c r="H136" s="151">
        <f>distinfo!N136</f>
        <v>8888991.8000000007</v>
      </c>
      <c r="I136" s="153">
        <v>0.09</v>
      </c>
      <c r="J136" s="154">
        <f t="shared" si="8"/>
        <v>341862.26199999999</v>
      </c>
      <c r="K136" s="155">
        <f t="shared" si="9"/>
        <v>12.685139167123214</v>
      </c>
      <c r="L136" s="156">
        <f t="shared" si="10"/>
        <v>0</v>
      </c>
      <c r="M136" s="155">
        <f t="shared" si="11"/>
        <v>0</v>
      </c>
      <c r="N136" s="156">
        <f t="shared" si="12"/>
        <v>0</v>
      </c>
      <c r="O136" s="157">
        <f t="shared" si="13"/>
        <v>0</v>
      </c>
    </row>
    <row r="137" spans="1:15" s="31" customFormat="1" ht="15" x14ac:dyDescent="0.25">
      <c r="A137" s="158">
        <v>128</v>
      </c>
      <c r="B137" s="159" t="s">
        <v>154</v>
      </c>
      <c r="C137" s="148">
        <v>1</v>
      </c>
      <c r="D137" s="150">
        <v>388</v>
      </c>
      <c r="E137" s="151">
        <f>IF(AND(C137=1,D137=0),distinfo!K137+distinfo!L137,IFERROR(F137/D137,0))</f>
        <v>17162.268041237112</v>
      </c>
      <c r="F137" s="151">
        <v>6658960</v>
      </c>
      <c r="G137" s="152">
        <f t="shared" si="7"/>
        <v>4.2255214738174202E-2</v>
      </c>
      <c r="H137" s="151">
        <f>distinfo!N137</f>
        <v>157589070.16</v>
      </c>
      <c r="I137" s="153">
        <v>0.09</v>
      </c>
      <c r="J137" s="154">
        <f t="shared" si="8"/>
        <v>7524056.3143999986</v>
      </c>
      <c r="K137" s="155">
        <f t="shared" si="9"/>
        <v>438.40687584655859</v>
      </c>
      <c r="L137" s="156">
        <f t="shared" si="10"/>
        <v>0</v>
      </c>
      <c r="M137" s="155">
        <f t="shared" si="11"/>
        <v>0</v>
      </c>
      <c r="N137" s="156">
        <f t="shared" si="12"/>
        <v>0</v>
      </c>
      <c r="O137" s="157">
        <f t="shared" si="13"/>
        <v>0</v>
      </c>
    </row>
    <row r="138" spans="1:15" s="31" customFormat="1" ht="15" x14ac:dyDescent="0.25">
      <c r="A138" s="158">
        <v>129</v>
      </c>
      <c r="B138" s="159" t="s">
        <v>155</v>
      </c>
      <c r="C138" s="148">
        <v>0</v>
      </c>
      <c r="D138" s="150">
        <v>0</v>
      </c>
      <c r="E138" s="151">
        <f>IF(AND(C138=1,D138=0),distinfo!K138+distinfo!L138,IFERROR(F138/D138,0))</f>
        <v>0</v>
      </c>
      <c r="F138" s="151">
        <v>0</v>
      </c>
      <c r="G138" s="152" t="str">
        <f t="shared" si="7"/>
        <v/>
      </c>
      <c r="H138" s="151">
        <f>distinfo!N138</f>
        <v>108588</v>
      </c>
      <c r="I138" s="153">
        <v>0</v>
      </c>
      <c r="J138" s="154">
        <f t="shared" si="8"/>
        <v>0</v>
      </c>
      <c r="K138" s="155">
        <f t="shared" si="9"/>
        <v>0</v>
      </c>
      <c r="L138" s="156">
        <f t="shared" si="10"/>
        <v>0</v>
      </c>
      <c r="M138" s="155">
        <f t="shared" si="11"/>
        <v>0</v>
      </c>
      <c r="N138" s="156">
        <f t="shared" si="12"/>
        <v>0</v>
      </c>
      <c r="O138" s="157">
        <f t="shared" si="13"/>
        <v>0</v>
      </c>
    </row>
    <row r="139" spans="1:15" s="31" customFormat="1" ht="15" x14ac:dyDescent="0.25">
      <c r="A139" s="158">
        <v>130</v>
      </c>
      <c r="B139" s="159" t="s">
        <v>156</v>
      </c>
      <c r="C139" s="148">
        <v>0</v>
      </c>
      <c r="D139" s="150">
        <v>0</v>
      </c>
      <c r="E139" s="151">
        <f>IF(AND(C139=1,D139=0),distinfo!K139+distinfo!L139,IFERROR(F139/D139,0))</f>
        <v>0</v>
      </c>
      <c r="F139" s="151">
        <v>0</v>
      </c>
      <c r="G139" s="152" t="str">
        <f t="shared" ref="G139:G202" si="14">IF(D139&gt;0,IFERROR(F139/H139,""),"")</f>
        <v/>
      </c>
      <c r="H139" s="151">
        <f>distinfo!N139</f>
        <v>82247.360000000001</v>
      </c>
      <c r="I139" s="153">
        <v>0</v>
      </c>
      <c r="J139" s="154">
        <f t="shared" ref="J139:J202" si="15">IF(AND($C139=1,$A139&lt;800,$I139=0.09),($H139*$I139)-F139,0)</f>
        <v>0</v>
      </c>
      <c r="K139" s="155">
        <f t="shared" ref="K139:K202" si="16">IF(AND($A139&lt;800,$C139=1,$H139&gt;0,$J139&gt;0),$J139/$E139,0)</f>
        <v>0</v>
      </c>
      <c r="L139" s="156">
        <f t="shared" ref="L139:L202" si="17">IF(AND($C139=1,$A139&lt;800,$I139&lt;&gt;0.09,$I139&lt;&gt;0.18),($H139*$I139)-F139,0)</f>
        <v>0</v>
      </c>
      <c r="M139" s="155">
        <f t="shared" ref="M139:M202" si="18">IF(AND($A139&lt;800,$C139=1,$H139&gt;0,$L139&gt;0),$L139/$E139,0)</f>
        <v>0</v>
      </c>
      <c r="N139" s="156">
        <f t="shared" ref="N139:N202" si="19">IF(AND($C139=1,$A139&lt;800,$I139=0.18),($H139*$I139)-$F139,0)</f>
        <v>0</v>
      </c>
      <c r="O139" s="157">
        <f t="shared" ref="O139:O202" si="20">IF(AND($A139&lt;800,$C139=1,$H139&gt;0,$N139&gt;0),$N139/$E139,0)</f>
        <v>0</v>
      </c>
    </row>
    <row r="140" spans="1:15" s="31" customFormat="1" ht="15" x14ac:dyDescent="0.25">
      <c r="A140" s="158">
        <v>131</v>
      </c>
      <c r="B140" s="159" t="s">
        <v>157</v>
      </c>
      <c r="C140" s="148">
        <v>1</v>
      </c>
      <c r="D140" s="150">
        <v>13</v>
      </c>
      <c r="E140" s="151">
        <f>IF(AND(C140=1,D140=0),distinfo!K140+distinfo!L140,IFERROR(F140/D140,0))</f>
        <v>22785.615384615383</v>
      </c>
      <c r="F140" s="151">
        <v>296213</v>
      </c>
      <c r="G140" s="152">
        <f t="shared" si="14"/>
        <v>3.555050902902254E-3</v>
      </c>
      <c r="H140" s="151">
        <f>distinfo!N140</f>
        <v>83321732.400000006</v>
      </c>
      <c r="I140" s="153">
        <v>0.09</v>
      </c>
      <c r="J140" s="154">
        <f t="shared" si="15"/>
        <v>7202742.9160000002</v>
      </c>
      <c r="K140" s="155">
        <f t="shared" si="16"/>
        <v>316.10921164162278</v>
      </c>
      <c r="L140" s="156">
        <f t="shared" si="17"/>
        <v>0</v>
      </c>
      <c r="M140" s="155">
        <f t="shared" si="18"/>
        <v>0</v>
      </c>
      <c r="N140" s="156">
        <f t="shared" si="19"/>
        <v>0</v>
      </c>
      <c r="O140" s="157">
        <f t="shared" si="20"/>
        <v>0</v>
      </c>
    </row>
    <row r="141" spans="1:15" s="31" customFormat="1" ht="15" x14ac:dyDescent="0.25">
      <c r="A141" s="158">
        <v>132</v>
      </c>
      <c r="B141" s="159" t="s">
        <v>158</v>
      </c>
      <c r="C141" s="148">
        <v>0</v>
      </c>
      <c r="D141" s="150">
        <v>0</v>
      </c>
      <c r="E141" s="151">
        <f>IF(AND(C141=1,D141=0),distinfo!K141+distinfo!L141,IFERROR(F141/D141,0))</f>
        <v>0</v>
      </c>
      <c r="F141" s="151">
        <v>0</v>
      </c>
      <c r="G141" s="152" t="str">
        <f t="shared" si="14"/>
        <v/>
      </c>
      <c r="H141" s="151">
        <f>distinfo!N141</f>
        <v>230613</v>
      </c>
      <c r="I141" s="153">
        <v>0</v>
      </c>
      <c r="J141" s="154">
        <f t="shared" si="15"/>
        <v>0</v>
      </c>
      <c r="K141" s="155">
        <f t="shared" si="16"/>
        <v>0</v>
      </c>
      <c r="L141" s="156">
        <f t="shared" si="17"/>
        <v>0</v>
      </c>
      <c r="M141" s="155">
        <f t="shared" si="18"/>
        <v>0</v>
      </c>
      <c r="N141" s="156">
        <f t="shared" si="19"/>
        <v>0</v>
      </c>
      <c r="O141" s="157">
        <f t="shared" si="20"/>
        <v>0</v>
      </c>
    </row>
    <row r="142" spans="1:15" s="31" customFormat="1" ht="15" x14ac:dyDescent="0.25">
      <c r="A142" s="158">
        <v>133</v>
      </c>
      <c r="B142" s="159" t="s">
        <v>159</v>
      </c>
      <c r="C142" s="148">
        <v>1</v>
      </c>
      <c r="D142" s="150">
        <v>52</v>
      </c>
      <c r="E142" s="151">
        <f>IF(AND(C142=1,D142=0),distinfo!K142+distinfo!L142,IFERROR(F142/D142,0))</f>
        <v>15796.01923076923</v>
      </c>
      <c r="F142" s="151">
        <v>821393</v>
      </c>
      <c r="G142" s="152">
        <f t="shared" si="14"/>
        <v>3.4919008805242777E-2</v>
      </c>
      <c r="H142" s="151">
        <f>distinfo!N142</f>
        <v>23522804</v>
      </c>
      <c r="I142" s="153">
        <v>0.09</v>
      </c>
      <c r="J142" s="154">
        <f t="shared" si="15"/>
        <v>1295659.3599999999</v>
      </c>
      <c r="K142" s="155">
        <f t="shared" si="16"/>
        <v>82.024422803700531</v>
      </c>
      <c r="L142" s="156">
        <f t="shared" si="17"/>
        <v>0</v>
      </c>
      <c r="M142" s="155">
        <f t="shared" si="18"/>
        <v>0</v>
      </c>
      <c r="N142" s="156">
        <f t="shared" si="19"/>
        <v>0</v>
      </c>
      <c r="O142" s="157">
        <f t="shared" si="20"/>
        <v>0</v>
      </c>
    </row>
    <row r="143" spans="1:15" s="31" customFormat="1" ht="15" x14ac:dyDescent="0.25">
      <c r="A143" s="158">
        <v>134</v>
      </c>
      <c r="B143" s="159" t="s">
        <v>160</v>
      </c>
      <c r="C143" s="148">
        <v>0</v>
      </c>
      <c r="D143" s="150">
        <v>0</v>
      </c>
      <c r="E143" s="151">
        <f>IF(AND(C143=1,D143=0),distinfo!K143+distinfo!L143,IFERROR(F143/D143,0))</f>
        <v>0</v>
      </c>
      <c r="F143" s="151">
        <v>0</v>
      </c>
      <c r="G143" s="152" t="str">
        <f t="shared" si="14"/>
        <v/>
      </c>
      <c r="H143" s="151">
        <f>distinfo!N143</f>
        <v>74086</v>
      </c>
      <c r="I143" s="153">
        <v>0</v>
      </c>
      <c r="J143" s="154">
        <f t="shared" si="15"/>
        <v>0</v>
      </c>
      <c r="K143" s="155">
        <f t="shared" si="16"/>
        <v>0</v>
      </c>
      <c r="L143" s="156">
        <f t="shared" si="17"/>
        <v>0</v>
      </c>
      <c r="M143" s="155">
        <f t="shared" si="18"/>
        <v>0</v>
      </c>
      <c r="N143" s="156">
        <f t="shared" si="19"/>
        <v>0</v>
      </c>
      <c r="O143" s="157">
        <f t="shared" si="20"/>
        <v>0</v>
      </c>
    </row>
    <row r="144" spans="1:15" s="31" customFormat="1" ht="15" x14ac:dyDescent="0.25">
      <c r="A144" s="158">
        <v>135</v>
      </c>
      <c r="B144" s="159" t="s">
        <v>161</v>
      </c>
      <c r="C144" s="148">
        <v>1</v>
      </c>
      <c r="D144" s="150">
        <v>0</v>
      </c>
      <c r="E144" s="151">
        <f>IF(AND(C144=1,D144=0),distinfo!K144+distinfo!L144,IFERROR(F144/D144,0))</f>
        <v>22414.065294117645</v>
      </c>
      <c r="F144" s="151">
        <v>0</v>
      </c>
      <c r="G144" s="152" t="str">
        <f t="shared" si="14"/>
        <v/>
      </c>
      <c r="H144" s="151">
        <f>distinfo!N144</f>
        <v>3828159.2060000002</v>
      </c>
      <c r="I144" s="153">
        <v>0.09</v>
      </c>
      <c r="J144" s="154">
        <f t="shared" si="15"/>
        <v>344534.32854000002</v>
      </c>
      <c r="K144" s="155">
        <f t="shared" si="16"/>
        <v>15.371344913072049</v>
      </c>
      <c r="L144" s="156">
        <f t="shared" si="17"/>
        <v>0</v>
      </c>
      <c r="M144" s="155">
        <f t="shared" si="18"/>
        <v>0</v>
      </c>
      <c r="N144" s="156">
        <f t="shared" si="19"/>
        <v>0</v>
      </c>
      <c r="O144" s="157">
        <f t="shared" si="20"/>
        <v>0</v>
      </c>
    </row>
    <row r="145" spans="1:15" s="31" customFormat="1" ht="15" x14ac:dyDescent="0.25">
      <c r="A145" s="158">
        <v>136</v>
      </c>
      <c r="B145" s="159" t="s">
        <v>162</v>
      </c>
      <c r="C145" s="148">
        <v>1</v>
      </c>
      <c r="D145" s="150">
        <v>10</v>
      </c>
      <c r="E145" s="151">
        <f>IF(AND(C145=1,D145=0),distinfo!K145+distinfo!L145,IFERROR(F145/D145,0))</f>
        <v>19475.400000000001</v>
      </c>
      <c r="F145" s="151">
        <v>194754</v>
      </c>
      <c r="G145" s="152">
        <f t="shared" si="14"/>
        <v>4.0781234530572839E-3</v>
      </c>
      <c r="H145" s="151">
        <f>distinfo!N145</f>
        <v>47755788.229999997</v>
      </c>
      <c r="I145" s="153">
        <v>0.09</v>
      </c>
      <c r="J145" s="154">
        <f t="shared" si="15"/>
        <v>4103266.9406999992</v>
      </c>
      <c r="K145" s="155">
        <f t="shared" si="16"/>
        <v>210.68973888597918</v>
      </c>
      <c r="L145" s="156">
        <f t="shared" si="17"/>
        <v>0</v>
      </c>
      <c r="M145" s="155">
        <f t="shared" si="18"/>
        <v>0</v>
      </c>
      <c r="N145" s="156">
        <f t="shared" si="19"/>
        <v>0</v>
      </c>
      <c r="O145" s="157">
        <f t="shared" si="20"/>
        <v>0</v>
      </c>
    </row>
    <row r="146" spans="1:15" s="31" customFormat="1" ht="15" x14ac:dyDescent="0.25">
      <c r="A146" s="158">
        <v>137</v>
      </c>
      <c r="B146" s="159" t="s">
        <v>163</v>
      </c>
      <c r="C146" s="148">
        <v>1</v>
      </c>
      <c r="D146" s="150">
        <v>656</v>
      </c>
      <c r="E146" s="151">
        <f>IF(AND(C146=1,D146=0),distinfo!K146+distinfo!L146,IFERROR(F146/D146,0))</f>
        <v>20055.344512195123</v>
      </c>
      <c r="F146" s="151">
        <v>13156306</v>
      </c>
      <c r="G146" s="152">
        <f t="shared" si="14"/>
        <v>0.10724218136439778</v>
      </c>
      <c r="H146" s="151">
        <f>distinfo!N146</f>
        <v>122678463.2</v>
      </c>
      <c r="I146" s="153">
        <v>0.18</v>
      </c>
      <c r="J146" s="154">
        <f t="shared" si="15"/>
        <v>0</v>
      </c>
      <c r="K146" s="155">
        <f t="shared" si="16"/>
        <v>0</v>
      </c>
      <c r="L146" s="156">
        <f t="shared" si="17"/>
        <v>0</v>
      </c>
      <c r="M146" s="155">
        <f t="shared" si="18"/>
        <v>0</v>
      </c>
      <c r="N146" s="156">
        <f t="shared" si="19"/>
        <v>8925817.3759999983</v>
      </c>
      <c r="O146" s="157">
        <f t="shared" si="20"/>
        <v>445.05928933668758</v>
      </c>
    </row>
    <row r="147" spans="1:15" s="31" customFormat="1" ht="15" x14ac:dyDescent="0.25">
      <c r="A147" s="158">
        <v>138</v>
      </c>
      <c r="B147" s="159" t="s">
        <v>164</v>
      </c>
      <c r="C147" s="148">
        <v>1</v>
      </c>
      <c r="D147" s="150">
        <v>17</v>
      </c>
      <c r="E147" s="151">
        <f>IF(AND(C147=1,D147=0),distinfo!K147+distinfo!L147,IFERROR(F147/D147,0))</f>
        <v>21054</v>
      </c>
      <c r="F147" s="151">
        <v>357918</v>
      </c>
      <c r="G147" s="152">
        <f t="shared" si="14"/>
        <v>1.8626924647683896E-2</v>
      </c>
      <c r="H147" s="151">
        <f>distinfo!N147</f>
        <v>19215088.199999999</v>
      </c>
      <c r="I147" s="153">
        <v>0.09</v>
      </c>
      <c r="J147" s="154">
        <f t="shared" si="15"/>
        <v>1371439.9379999998</v>
      </c>
      <c r="K147" s="155">
        <f t="shared" si="16"/>
        <v>65.139163009404385</v>
      </c>
      <c r="L147" s="156">
        <f t="shared" si="17"/>
        <v>0</v>
      </c>
      <c r="M147" s="155">
        <f t="shared" si="18"/>
        <v>0</v>
      </c>
      <c r="N147" s="156">
        <f t="shared" si="19"/>
        <v>0</v>
      </c>
      <c r="O147" s="157">
        <f t="shared" si="20"/>
        <v>0</v>
      </c>
    </row>
    <row r="148" spans="1:15" s="31" customFormat="1" ht="15" x14ac:dyDescent="0.25">
      <c r="A148" s="158">
        <v>139</v>
      </c>
      <c r="B148" s="159" t="s">
        <v>165</v>
      </c>
      <c r="C148" s="148">
        <v>1</v>
      </c>
      <c r="D148" s="150">
        <v>2</v>
      </c>
      <c r="E148" s="151">
        <f>IF(AND(C148=1,D148=0),distinfo!K148+distinfo!L148,IFERROR(F148/D148,0))</f>
        <v>17428</v>
      </c>
      <c r="F148" s="151">
        <v>34856</v>
      </c>
      <c r="G148" s="152">
        <f t="shared" si="14"/>
        <v>4.8192241268327077E-4</v>
      </c>
      <c r="H148" s="151">
        <f>distinfo!N148</f>
        <v>72326995.140000001</v>
      </c>
      <c r="I148" s="153">
        <v>0.09</v>
      </c>
      <c r="J148" s="154">
        <f t="shared" si="15"/>
        <v>6474573.5625999998</v>
      </c>
      <c r="K148" s="155">
        <f t="shared" si="16"/>
        <v>371.50410618544868</v>
      </c>
      <c r="L148" s="156">
        <f t="shared" si="17"/>
        <v>0</v>
      </c>
      <c r="M148" s="155">
        <f t="shared" si="18"/>
        <v>0</v>
      </c>
      <c r="N148" s="156">
        <f t="shared" si="19"/>
        <v>0</v>
      </c>
      <c r="O148" s="157">
        <f t="shared" si="20"/>
        <v>0</v>
      </c>
    </row>
    <row r="149" spans="1:15" s="31" customFormat="1" ht="15" x14ac:dyDescent="0.25">
      <c r="A149" s="158">
        <v>140</v>
      </c>
      <c r="B149" s="159" t="s">
        <v>166</v>
      </c>
      <c r="C149" s="148">
        <v>0</v>
      </c>
      <c r="D149" s="150">
        <v>0</v>
      </c>
      <c r="E149" s="151">
        <f>IF(AND(C149=1,D149=0),distinfo!K149+distinfo!L149,IFERROR(F149/D149,0))</f>
        <v>0</v>
      </c>
      <c r="F149" s="151">
        <v>0</v>
      </c>
      <c r="G149" s="152" t="str">
        <f t="shared" si="14"/>
        <v/>
      </c>
      <c r="H149" s="151">
        <f>distinfo!N149</f>
        <v>0</v>
      </c>
      <c r="I149" s="153">
        <v>0</v>
      </c>
      <c r="J149" s="154">
        <f t="shared" si="15"/>
        <v>0</v>
      </c>
      <c r="K149" s="155">
        <f t="shared" si="16"/>
        <v>0</v>
      </c>
      <c r="L149" s="156">
        <f t="shared" si="17"/>
        <v>0</v>
      </c>
      <c r="M149" s="155">
        <f t="shared" si="18"/>
        <v>0</v>
      </c>
      <c r="N149" s="156">
        <f t="shared" si="19"/>
        <v>0</v>
      </c>
      <c r="O149" s="157">
        <f t="shared" si="20"/>
        <v>0</v>
      </c>
    </row>
    <row r="150" spans="1:15" s="31" customFormat="1" ht="15" x14ac:dyDescent="0.25">
      <c r="A150" s="158">
        <v>141</v>
      </c>
      <c r="B150" s="159" t="s">
        <v>167</v>
      </c>
      <c r="C150" s="148">
        <v>1</v>
      </c>
      <c r="D150" s="150">
        <v>227</v>
      </c>
      <c r="E150" s="151">
        <f>IF(AND(C150=1,D150=0),distinfo!K150+distinfo!L150,IFERROR(F150/D150,0))</f>
        <v>20366.616740088106</v>
      </c>
      <c r="F150" s="151">
        <v>4623222</v>
      </c>
      <c r="G150" s="152">
        <f t="shared" si="14"/>
        <v>8.0276697624314802E-2</v>
      </c>
      <c r="H150" s="151">
        <f>distinfo!N150</f>
        <v>57591083.549999997</v>
      </c>
      <c r="I150" s="153">
        <v>0.09</v>
      </c>
      <c r="J150" s="154">
        <f t="shared" si="15"/>
        <v>559975.51949999947</v>
      </c>
      <c r="K150" s="155">
        <f t="shared" si="16"/>
        <v>27.494773758755233</v>
      </c>
      <c r="L150" s="156">
        <f t="shared" si="17"/>
        <v>0</v>
      </c>
      <c r="M150" s="155">
        <f t="shared" si="18"/>
        <v>0</v>
      </c>
      <c r="N150" s="156">
        <f t="shared" si="19"/>
        <v>0</v>
      </c>
      <c r="O150" s="157">
        <f t="shared" si="20"/>
        <v>0</v>
      </c>
    </row>
    <row r="151" spans="1:15" s="31" customFormat="1" ht="15" x14ac:dyDescent="0.25">
      <c r="A151" s="158">
        <v>142</v>
      </c>
      <c r="B151" s="159" t="s">
        <v>168</v>
      </c>
      <c r="C151" s="148">
        <v>1</v>
      </c>
      <c r="D151" s="150">
        <v>12</v>
      </c>
      <c r="E151" s="151">
        <f>IF(AND(C151=1,D151=0),distinfo!K151+distinfo!L151,IFERROR(F151/D151,0))</f>
        <v>27475</v>
      </c>
      <c r="F151" s="151">
        <v>329700</v>
      </c>
      <c r="G151" s="152">
        <f t="shared" si="14"/>
        <v>1.4794916342892688E-2</v>
      </c>
      <c r="H151" s="151">
        <f>distinfo!N151</f>
        <v>22284681.600000001</v>
      </c>
      <c r="I151" s="153">
        <v>0.09</v>
      </c>
      <c r="J151" s="154">
        <f t="shared" si="15"/>
        <v>1675921.344</v>
      </c>
      <c r="K151" s="155">
        <f t="shared" si="16"/>
        <v>60.998047097361237</v>
      </c>
      <c r="L151" s="156">
        <f t="shared" si="17"/>
        <v>0</v>
      </c>
      <c r="M151" s="155">
        <f t="shared" si="18"/>
        <v>0</v>
      </c>
      <c r="N151" s="156">
        <f t="shared" si="19"/>
        <v>0</v>
      </c>
      <c r="O151" s="157">
        <f t="shared" si="20"/>
        <v>0</v>
      </c>
    </row>
    <row r="152" spans="1:15" s="31" customFormat="1" ht="15" x14ac:dyDescent="0.25">
      <c r="A152" s="158">
        <v>143</v>
      </c>
      <c r="B152" s="159" t="s">
        <v>169</v>
      </c>
      <c r="C152" s="148">
        <v>0</v>
      </c>
      <c r="D152" s="150">
        <v>0</v>
      </c>
      <c r="E152" s="151">
        <f>IF(AND(C152=1,D152=0),distinfo!K152+distinfo!L152,IFERROR(F152/D152,0))</f>
        <v>0</v>
      </c>
      <c r="F152" s="151">
        <v>0</v>
      </c>
      <c r="G152" s="152" t="str">
        <f t="shared" si="14"/>
        <v/>
      </c>
      <c r="H152" s="151">
        <f>distinfo!N152</f>
        <v>741046</v>
      </c>
      <c r="I152" s="153">
        <v>0</v>
      </c>
      <c r="J152" s="154">
        <f t="shared" si="15"/>
        <v>0</v>
      </c>
      <c r="K152" s="155">
        <f t="shared" si="16"/>
        <v>0</v>
      </c>
      <c r="L152" s="156">
        <f t="shared" si="17"/>
        <v>0</v>
      </c>
      <c r="M152" s="155">
        <f t="shared" si="18"/>
        <v>0</v>
      </c>
      <c r="N152" s="156">
        <f t="shared" si="19"/>
        <v>0</v>
      </c>
      <c r="O152" s="157">
        <f t="shared" si="20"/>
        <v>0</v>
      </c>
    </row>
    <row r="153" spans="1:15" s="31" customFormat="1" ht="15" x14ac:dyDescent="0.25">
      <c r="A153" s="158">
        <v>144</v>
      </c>
      <c r="B153" s="159" t="s">
        <v>170</v>
      </c>
      <c r="C153" s="148">
        <v>1</v>
      </c>
      <c r="D153" s="150">
        <v>0</v>
      </c>
      <c r="E153" s="151">
        <f>IF(AND(C153=1,D153=0),distinfo!K153+distinfo!L153,IFERROR(F153/D153,0))</f>
        <v>24913.47528970665</v>
      </c>
      <c r="F153" s="151">
        <v>0</v>
      </c>
      <c r="G153" s="152" t="str">
        <f t="shared" si="14"/>
        <v/>
      </c>
      <c r="H153" s="151">
        <f>distinfo!N153</f>
        <v>39623054</v>
      </c>
      <c r="I153" s="153">
        <v>0.09</v>
      </c>
      <c r="J153" s="154">
        <f t="shared" si="15"/>
        <v>3566074.86</v>
      </c>
      <c r="K153" s="155">
        <f t="shared" si="16"/>
        <v>143.13839472541886</v>
      </c>
      <c r="L153" s="156">
        <f t="shared" si="17"/>
        <v>0</v>
      </c>
      <c r="M153" s="155">
        <f t="shared" si="18"/>
        <v>0</v>
      </c>
      <c r="N153" s="156">
        <f t="shared" si="19"/>
        <v>0</v>
      </c>
      <c r="O153" s="157">
        <f t="shared" si="20"/>
        <v>0</v>
      </c>
    </row>
    <row r="154" spans="1:15" s="31" customFormat="1" ht="15" x14ac:dyDescent="0.25">
      <c r="A154" s="158">
        <v>145</v>
      </c>
      <c r="B154" s="159" t="s">
        <v>171</v>
      </c>
      <c r="C154" s="148">
        <v>1</v>
      </c>
      <c r="D154" s="150">
        <v>15</v>
      </c>
      <c r="E154" s="151">
        <f>IF(AND(C154=1,D154=0),distinfo!K154+distinfo!L154,IFERROR(F154/D154,0))</f>
        <v>14589.933333333332</v>
      </c>
      <c r="F154" s="151">
        <v>218849</v>
      </c>
      <c r="G154" s="152">
        <f t="shared" si="14"/>
        <v>1.2902508670661046E-2</v>
      </c>
      <c r="H154" s="151">
        <f>distinfo!N154</f>
        <v>16961740.199999999</v>
      </c>
      <c r="I154" s="153">
        <v>0.09</v>
      </c>
      <c r="J154" s="154">
        <f t="shared" si="15"/>
        <v>1307707.6179999998</v>
      </c>
      <c r="K154" s="155">
        <f t="shared" si="16"/>
        <v>89.630815173932703</v>
      </c>
      <c r="L154" s="156">
        <f t="shared" si="17"/>
        <v>0</v>
      </c>
      <c r="M154" s="155">
        <f t="shared" si="18"/>
        <v>0</v>
      </c>
      <c r="N154" s="156">
        <f t="shared" si="19"/>
        <v>0</v>
      </c>
      <c r="O154" s="157">
        <f t="shared" si="20"/>
        <v>0</v>
      </c>
    </row>
    <row r="155" spans="1:15" s="31" customFormat="1" ht="15" x14ac:dyDescent="0.25">
      <c r="A155" s="158">
        <v>146</v>
      </c>
      <c r="B155" s="159" t="s">
        <v>172</v>
      </c>
      <c r="C155" s="148">
        <v>0</v>
      </c>
      <c r="D155" s="150">
        <v>0</v>
      </c>
      <c r="E155" s="151">
        <f>IF(AND(C155=1,D155=0),distinfo!K155+distinfo!L155,IFERROR(F155/D155,0))</f>
        <v>0</v>
      </c>
      <c r="F155" s="151">
        <v>0</v>
      </c>
      <c r="G155" s="152" t="str">
        <f t="shared" si="14"/>
        <v/>
      </c>
      <c r="H155" s="151">
        <f>distinfo!N155</f>
        <v>2983235</v>
      </c>
      <c r="I155" s="153">
        <v>0</v>
      </c>
      <c r="J155" s="154">
        <f t="shared" si="15"/>
        <v>0</v>
      </c>
      <c r="K155" s="155">
        <f t="shared" si="16"/>
        <v>0</v>
      </c>
      <c r="L155" s="156">
        <f t="shared" si="17"/>
        <v>0</v>
      </c>
      <c r="M155" s="155">
        <f t="shared" si="18"/>
        <v>0</v>
      </c>
      <c r="N155" s="156">
        <f t="shared" si="19"/>
        <v>0</v>
      </c>
      <c r="O155" s="157">
        <f t="shared" si="20"/>
        <v>0</v>
      </c>
    </row>
    <row r="156" spans="1:15" s="31" customFormat="1" ht="15" x14ac:dyDescent="0.25">
      <c r="A156" s="158">
        <v>147</v>
      </c>
      <c r="B156" s="159" t="s">
        <v>173</v>
      </c>
      <c r="C156" s="148">
        <v>0</v>
      </c>
      <c r="D156" s="150">
        <v>0</v>
      </c>
      <c r="E156" s="151">
        <f>IF(AND(C156=1,D156=0),distinfo!K156+distinfo!L156,IFERROR(F156/D156,0))</f>
        <v>0</v>
      </c>
      <c r="F156" s="151">
        <v>0</v>
      </c>
      <c r="G156" s="152" t="str">
        <f t="shared" si="14"/>
        <v/>
      </c>
      <c r="H156" s="151">
        <f>distinfo!N156</f>
        <v>58233</v>
      </c>
      <c r="I156" s="153">
        <v>0</v>
      </c>
      <c r="J156" s="154">
        <f t="shared" si="15"/>
        <v>0</v>
      </c>
      <c r="K156" s="155">
        <f t="shared" si="16"/>
        <v>0</v>
      </c>
      <c r="L156" s="156">
        <f t="shared" si="17"/>
        <v>0</v>
      </c>
      <c r="M156" s="155">
        <f t="shared" si="18"/>
        <v>0</v>
      </c>
      <c r="N156" s="156">
        <f t="shared" si="19"/>
        <v>0</v>
      </c>
      <c r="O156" s="157">
        <f t="shared" si="20"/>
        <v>0</v>
      </c>
    </row>
    <row r="157" spans="1:15" s="31" customFormat="1" ht="15" x14ac:dyDescent="0.25">
      <c r="A157" s="158">
        <v>148</v>
      </c>
      <c r="B157" s="159" t="s">
        <v>174</v>
      </c>
      <c r="C157" s="148">
        <v>0</v>
      </c>
      <c r="D157" s="150">
        <v>0</v>
      </c>
      <c r="E157" s="151">
        <f>IF(AND(C157=1,D157=0),distinfo!K157+distinfo!L157,IFERROR(F157/D157,0))</f>
        <v>0</v>
      </c>
      <c r="F157" s="151">
        <v>0</v>
      </c>
      <c r="G157" s="152" t="str">
        <f t="shared" si="14"/>
        <v/>
      </c>
      <c r="H157" s="151">
        <f>distinfo!N157</f>
        <v>0</v>
      </c>
      <c r="I157" s="153">
        <v>0</v>
      </c>
      <c r="J157" s="154">
        <f t="shared" si="15"/>
        <v>0</v>
      </c>
      <c r="K157" s="155">
        <f t="shared" si="16"/>
        <v>0</v>
      </c>
      <c r="L157" s="156">
        <f t="shared" si="17"/>
        <v>0</v>
      </c>
      <c r="M157" s="155">
        <f t="shared" si="18"/>
        <v>0</v>
      </c>
      <c r="N157" s="156">
        <f t="shared" si="19"/>
        <v>0</v>
      </c>
      <c r="O157" s="157">
        <f t="shared" si="20"/>
        <v>0</v>
      </c>
    </row>
    <row r="158" spans="1:15" s="31" customFormat="1" ht="15" x14ac:dyDescent="0.25">
      <c r="A158" s="158">
        <v>149</v>
      </c>
      <c r="B158" s="159" t="s">
        <v>175</v>
      </c>
      <c r="C158" s="148">
        <v>1</v>
      </c>
      <c r="D158" s="150">
        <v>2171</v>
      </c>
      <c r="E158" s="151">
        <f>IF(AND(C158=1,D158=0),distinfo!K158+distinfo!L158,IFERROR(F158/D158,0))</f>
        <v>20247.761860893599</v>
      </c>
      <c r="F158" s="151">
        <v>43957891</v>
      </c>
      <c r="G158" s="152">
        <f t="shared" si="14"/>
        <v>0.13099368934694791</v>
      </c>
      <c r="H158" s="151">
        <f>distinfo!N158</f>
        <v>335572585.36000001</v>
      </c>
      <c r="I158" s="153">
        <v>0.18</v>
      </c>
      <c r="J158" s="154">
        <f t="shared" si="15"/>
        <v>0</v>
      </c>
      <c r="K158" s="155">
        <f t="shared" si="16"/>
        <v>0</v>
      </c>
      <c r="L158" s="156">
        <f t="shared" si="17"/>
        <v>0</v>
      </c>
      <c r="M158" s="155">
        <f t="shared" si="18"/>
        <v>0</v>
      </c>
      <c r="N158" s="156">
        <f t="shared" si="19"/>
        <v>16445174.364799999</v>
      </c>
      <c r="O158" s="157">
        <f t="shared" si="20"/>
        <v>812.19714444400427</v>
      </c>
    </row>
    <row r="159" spans="1:15" s="31" customFormat="1" ht="15" x14ac:dyDescent="0.25">
      <c r="A159" s="158">
        <v>150</v>
      </c>
      <c r="B159" s="159" t="s">
        <v>176</v>
      </c>
      <c r="C159" s="148">
        <v>1</v>
      </c>
      <c r="D159" s="150">
        <v>0</v>
      </c>
      <c r="E159" s="151">
        <f>IF(AND(C159=1,D159=0),distinfo!K159+distinfo!L159,IFERROR(F159/D159,0))</f>
        <v>26035.613165735565</v>
      </c>
      <c r="F159" s="151">
        <v>0</v>
      </c>
      <c r="G159" s="152" t="str">
        <f t="shared" si="14"/>
        <v/>
      </c>
      <c r="H159" s="151">
        <f>distinfo!N159</f>
        <v>14381860.6</v>
      </c>
      <c r="I159" s="153">
        <v>0.09</v>
      </c>
      <c r="J159" s="154">
        <f t="shared" si="15"/>
        <v>1294367.4539999999</v>
      </c>
      <c r="K159" s="155">
        <f t="shared" si="16"/>
        <v>49.715266767884899</v>
      </c>
      <c r="L159" s="156">
        <f t="shared" si="17"/>
        <v>0</v>
      </c>
      <c r="M159" s="155">
        <f t="shared" si="18"/>
        <v>0</v>
      </c>
      <c r="N159" s="156">
        <f t="shared" si="19"/>
        <v>0</v>
      </c>
      <c r="O159" s="157">
        <f t="shared" si="20"/>
        <v>0</v>
      </c>
    </row>
    <row r="160" spans="1:15" s="31" customFormat="1" ht="15" x14ac:dyDescent="0.25">
      <c r="A160" s="158">
        <v>151</v>
      </c>
      <c r="B160" s="159" t="s">
        <v>177</v>
      </c>
      <c r="C160" s="148">
        <v>1</v>
      </c>
      <c r="D160" s="150">
        <v>15</v>
      </c>
      <c r="E160" s="151">
        <f>IF(AND(C160=1,D160=0),distinfo!K160+distinfo!L160,IFERROR(F160/D160,0))</f>
        <v>17656.666666666668</v>
      </c>
      <c r="F160" s="151">
        <v>264850</v>
      </c>
      <c r="G160" s="152">
        <f t="shared" si="14"/>
        <v>1.0721642353036848E-2</v>
      </c>
      <c r="H160" s="151">
        <f>distinfo!N160</f>
        <v>24702372.199999999</v>
      </c>
      <c r="I160" s="153">
        <v>0.09</v>
      </c>
      <c r="J160" s="154">
        <f t="shared" si="15"/>
        <v>1958363.4979999997</v>
      </c>
      <c r="K160" s="155">
        <f t="shared" si="16"/>
        <v>110.91354528978664</v>
      </c>
      <c r="L160" s="156">
        <f t="shared" si="17"/>
        <v>0</v>
      </c>
      <c r="M160" s="155">
        <f t="shared" si="18"/>
        <v>0</v>
      </c>
      <c r="N160" s="156">
        <f t="shared" si="19"/>
        <v>0</v>
      </c>
      <c r="O160" s="157">
        <f t="shared" si="20"/>
        <v>0</v>
      </c>
    </row>
    <row r="161" spans="1:15" s="31" customFormat="1" ht="15" x14ac:dyDescent="0.25">
      <c r="A161" s="158">
        <v>152</v>
      </c>
      <c r="B161" s="159" t="s">
        <v>178</v>
      </c>
      <c r="C161" s="148">
        <v>1</v>
      </c>
      <c r="D161" s="150">
        <v>0</v>
      </c>
      <c r="E161" s="151">
        <f>IF(AND(C161=1,D161=0),distinfo!K161+distinfo!L161,IFERROR(F161/D161,0))</f>
        <v>35632.801473922904</v>
      </c>
      <c r="F161" s="151">
        <v>0</v>
      </c>
      <c r="G161" s="152" t="str">
        <f t="shared" si="14"/>
        <v/>
      </c>
      <c r="H161" s="151">
        <f>distinfo!N161</f>
        <v>18049687</v>
      </c>
      <c r="I161" s="153">
        <v>0.09</v>
      </c>
      <c r="J161" s="154">
        <f t="shared" si="15"/>
        <v>1624471.8299999998</v>
      </c>
      <c r="K161" s="155">
        <f t="shared" si="16"/>
        <v>45.589225735979092</v>
      </c>
      <c r="L161" s="156">
        <f t="shared" si="17"/>
        <v>0</v>
      </c>
      <c r="M161" s="155">
        <f t="shared" si="18"/>
        <v>0</v>
      </c>
      <c r="N161" s="156">
        <f t="shared" si="19"/>
        <v>0</v>
      </c>
      <c r="O161" s="157">
        <f t="shared" si="20"/>
        <v>0</v>
      </c>
    </row>
    <row r="162" spans="1:15" s="31" customFormat="1" ht="15" x14ac:dyDescent="0.25">
      <c r="A162" s="158">
        <v>153</v>
      </c>
      <c r="B162" s="159" t="s">
        <v>179</v>
      </c>
      <c r="C162" s="148">
        <v>1</v>
      </c>
      <c r="D162" s="150">
        <v>98</v>
      </c>
      <c r="E162" s="151">
        <f>IF(AND(C162=1,D162=0),distinfo!K162+distinfo!L162,IFERROR(F162/D162,0))</f>
        <v>15981.561224489797</v>
      </c>
      <c r="F162" s="151">
        <v>1566193</v>
      </c>
      <c r="G162" s="152">
        <f t="shared" si="14"/>
        <v>1.4070059254421155E-2</v>
      </c>
      <c r="H162" s="151">
        <f>distinfo!N162</f>
        <v>111313888</v>
      </c>
      <c r="I162" s="153">
        <v>0.09</v>
      </c>
      <c r="J162" s="154">
        <f t="shared" si="15"/>
        <v>8452056.9199999999</v>
      </c>
      <c r="K162" s="155">
        <f t="shared" si="16"/>
        <v>528.8630316697878</v>
      </c>
      <c r="L162" s="156">
        <f t="shared" si="17"/>
        <v>0</v>
      </c>
      <c r="M162" s="155">
        <f t="shared" si="18"/>
        <v>0</v>
      </c>
      <c r="N162" s="156">
        <f t="shared" si="19"/>
        <v>0</v>
      </c>
      <c r="O162" s="157">
        <f t="shared" si="20"/>
        <v>0</v>
      </c>
    </row>
    <row r="163" spans="1:15" s="31" customFormat="1" ht="15" x14ac:dyDescent="0.25">
      <c r="A163" s="158">
        <v>154</v>
      </c>
      <c r="B163" s="159" t="s">
        <v>180</v>
      </c>
      <c r="C163" s="148">
        <v>1</v>
      </c>
      <c r="D163" s="150">
        <v>0</v>
      </c>
      <c r="E163" s="151">
        <f>IF(AND(C163=1,D163=0),distinfo!K163+distinfo!L163,IFERROR(F163/D163,0))</f>
        <v>30173.793229166666</v>
      </c>
      <c r="F163" s="151">
        <v>0</v>
      </c>
      <c r="G163" s="152" t="str">
        <f t="shared" si="14"/>
        <v/>
      </c>
      <c r="H163" s="151">
        <f>distinfo!N163</f>
        <v>3220639</v>
      </c>
      <c r="I163" s="153">
        <v>0.09</v>
      </c>
      <c r="J163" s="154">
        <f t="shared" si="15"/>
        <v>289857.51</v>
      </c>
      <c r="K163" s="155">
        <f t="shared" si="16"/>
        <v>9.6062668620601936</v>
      </c>
      <c r="L163" s="156">
        <f t="shared" si="17"/>
        <v>0</v>
      </c>
      <c r="M163" s="155">
        <f t="shared" si="18"/>
        <v>0</v>
      </c>
      <c r="N163" s="156">
        <f t="shared" si="19"/>
        <v>0</v>
      </c>
      <c r="O163" s="157">
        <f t="shared" si="20"/>
        <v>0</v>
      </c>
    </row>
    <row r="164" spans="1:15" s="31" customFormat="1" ht="15" x14ac:dyDescent="0.25">
      <c r="A164" s="158">
        <v>155</v>
      </c>
      <c r="B164" s="159" t="s">
        <v>181</v>
      </c>
      <c r="C164" s="148">
        <v>1</v>
      </c>
      <c r="D164" s="150">
        <v>9</v>
      </c>
      <c r="E164" s="151">
        <f>IF(AND(C164=1,D164=0),distinfo!K164+distinfo!L164,IFERROR(F164/D164,0))</f>
        <v>26840.666666666668</v>
      </c>
      <c r="F164" s="151">
        <v>241566</v>
      </c>
      <c r="G164" s="152">
        <f t="shared" si="14"/>
        <v>1.3238999884584175E-3</v>
      </c>
      <c r="H164" s="151">
        <f>distinfo!N164</f>
        <v>182465444.59999999</v>
      </c>
      <c r="I164" s="153">
        <v>0.09</v>
      </c>
      <c r="J164" s="154">
        <f t="shared" si="15"/>
        <v>16180324.013999999</v>
      </c>
      <c r="K164" s="155">
        <f t="shared" si="16"/>
        <v>602.82869330120957</v>
      </c>
      <c r="L164" s="156">
        <f t="shared" si="17"/>
        <v>0</v>
      </c>
      <c r="M164" s="155">
        <f t="shared" si="18"/>
        <v>0</v>
      </c>
      <c r="N164" s="156">
        <f t="shared" si="19"/>
        <v>0</v>
      </c>
      <c r="O164" s="157">
        <f t="shared" si="20"/>
        <v>0</v>
      </c>
    </row>
    <row r="165" spans="1:15" s="31" customFormat="1" ht="15" x14ac:dyDescent="0.25">
      <c r="A165" s="158">
        <v>156</v>
      </c>
      <c r="B165" s="159" t="s">
        <v>182</v>
      </c>
      <c r="C165" s="148">
        <v>0</v>
      </c>
      <c r="D165" s="150">
        <v>0</v>
      </c>
      <c r="E165" s="151">
        <f>IF(AND(C165=1,D165=0),distinfo!K165+distinfo!L165,IFERROR(F165/D165,0))</f>
        <v>0</v>
      </c>
      <c r="F165" s="151">
        <v>0</v>
      </c>
      <c r="G165" s="152" t="str">
        <f t="shared" si="14"/>
        <v/>
      </c>
      <c r="H165" s="151">
        <f>distinfo!N165</f>
        <v>0</v>
      </c>
      <c r="I165" s="153">
        <v>0</v>
      </c>
      <c r="J165" s="154">
        <f t="shared" si="15"/>
        <v>0</v>
      </c>
      <c r="K165" s="155">
        <f t="shared" si="16"/>
        <v>0</v>
      </c>
      <c r="L165" s="156">
        <f t="shared" si="17"/>
        <v>0</v>
      </c>
      <c r="M165" s="155">
        <f t="shared" si="18"/>
        <v>0</v>
      </c>
      <c r="N165" s="156">
        <f t="shared" si="19"/>
        <v>0</v>
      </c>
      <c r="O165" s="157">
        <f t="shared" si="20"/>
        <v>0</v>
      </c>
    </row>
    <row r="166" spans="1:15" s="31" customFormat="1" ht="15" x14ac:dyDescent="0.25">
      <c r="A166" s="158">
        <v>157</v>
      </c>
      <c r="B166" s="159" t="s">
        <v>183</v>
      </c>
      <c r="C166" s="148">
        <v>1</v>
      </c>
      <c r="D166" s="150">
        <v>0</v>
      </c>
      <c r="E166" s="151">
        <f>IF(AND(C166=1,D166=0),distinfo!K166+distinfo!L166,IFERROR(F166/D166,0))</f>
        <v>26854.702542590163</v>
      </c>
      <c r="F166" s="151">
        <v>0</v>
      </c>
      <c r="G166" s="152" t="str">
        <f t="shared" si="14"/>
        <v/>
      </c>
      <c r="H166" s="151">
        <f>distinfo!N166</f>
        <v>15843103.392757</v>
      </c>
      <c r="I166" s="153">
        <v>0.09</v>
      </c>
      <c r="J166" s="154">
        <f t="shared" si="15"/>
        <v>1425879.3053481299</v>
      </c>
      <c r="K166" s="155">
        <f t="shared" si="16"/>
        <v>53.096075187828255</v>
      </c>
      <c r="L166" s="156">
        <f t="shared" si="17"/>
        <v>0</v>
      </c>
      <c r="M166" s="155">
        <f t="shared" si="18"/>
        <v>0</v>
      </c>
      <c r="N166" s="156">
        <f t="shared" si="19"/>
        <v>0</v>
      </c>
      <c r="O166" s="157">
        <f t="shared" si="20"/>
        <v>0</v>
      </c>
    </row>
    <row r="167" spans="1:15" s="31" customFormat="1" ht="15" x14ac:dyDescent="0.25">
      <c r="A167" s="158">
        <v>158</v>
      </c>
      <c r="B167" s="159" t="s">
        <v>184</v>
      </c>
      <c r="C167" s="148">
        <v>1</v>
      </c>
      <c r="D167" s="150">
        <v>44</v>
      </c>
      <c r="E167" s="151">
        <f>IF(AND(C167=1,D167=0),distinfo!K167+distinfo!L167,IFERROR(F167/D167,0))</f>
        <v>19529</v>
      </c>
      <c r="F167" s="151">
        <v>859276</v>
      </c>
      <c r="G167" s="152">
        <f t="shared" si="14"/>
        <v>2.6669667773500692E-2</v>
      </c>
      <c r="H167" s="151">
        <f>distinfo!N167</f>
        <v>32219224</v>
      </c>
      <c r="I167" s="153">
        <v>0.09</v>
      </c>
      <c r="J167" s="154">
        <f t="shared" si="15"/>
        <v>2040454.1599999997</v>
      </c>
      <c r="K167" s="155">
        <f t="shared" si="16"/>
        <v>104.48328946694657</v>
      </c>
      <c r="L167" s="156">
        <f t="shared" si="17"/>
        <v>0</v>
      </c>
      <c r="M167" s="155">
        <f t="shared" si="18"/>
        <v>0</v>
      </c>
      <c r="N167" s="156">
        <f t="shared" si="19"/>
        <v>0</v>
      </c>
      <c r="O167" s="157">
        <f t="shared" si="20"/>
        <v>0</v>
      </c>
    </row>
    <row r="168" spans="1:15" s="31" customFormat="1" ht="15" x14ac:dyDescent="0.25">
      <c r="A168" s="158">
        <v>159</v>
      </c>
      <c r="B168" s="159" t="s">
        <v>185</v>
      </c>
      <c r="C168" s="148">
        <v>1</v>
      </c>
      <c r="D168" s="150">
        <v>13</v>
      </c>
      <c r="E168" s="151">
        <f>IF(AND(C168=1,D168=0),distinfo!K168+distinfo!L168,IFERROR(F168/D168,0))</f>
        <v>16687.538461538461</v>
      </c>
      <c r="F168" s="151">
        <v>216938</v>
      </c>
      <c r="G168" s="152">
        <f t="shared" si="14"/>
        <v>4.2602945594107239E-3</v>
      </c>
      <c r="H168" s="151">
        <f>distinfo!N168</f>
        <v>50920892.200000003</v>
      </c>
      <c r="I168" s="153">
        <v>0.09</v>
      </c>
      <c r="J168" s="154">
        <f t="shared" si="15"/>
        <v>4365942.2980000004</v>
      </c>
      <c r="K168" s="155">
        <f t="shared" si="16"/>
        <v>261.62889799850655</v>
      </c>
      <c r="L168" s="156">
        <f t="shared" si="17"/>
        <v>0</v>
      </c>
      <c r="M168" s="155">
        <f t="shared" si="18"/>
        <v>0</v>
      </c>
      <c r="N168" s="156">
        <f t="shared" si="19"/>
        <v>0</v>
      </c>
      <c r="O168" s="157">
        <f t="shared" si="20"/>
        <v>0</v>
      </c>
    </row>
    <row r="169" spans="1:15" s="31" customFormat="1" ht="15" x14ac:dyDescent="0.25">
      <c r="A169" s="158">
        <v>160</v>
      </c>
      <c r="B169" s="159" t="s">
        <v>186</v>
      </c>
      <c r="C169" s="148">
        <v>1</v>
      </c>
      <c r="D169" s="150">
        <v>2457</v>
      </c>
      <c r="E169" s="151">
        <f>IF(AND(C169=1,D169=0),distinfo!K169+distinfo!L169,IFERROR(F169/D169,0))</f>
        <v>18949.333740333739</v>
      </c>
      <c r="F169" s="151">
        <v>46558513</v>
      </c>
      <c r="G169" s="152">
        <f t="shared" si="14"/>
        <v>0.13924090844331025</v>
      </c>
      <c r="H169" s="151">
        <f>distinfo!N169</f>
        <v>334373809.54000002</v>
      </c>
      <c r="I169" s="153">
        <v>0.1457</v>
      </c>
      <c r="J169" s="154">
        <f t="shared" si="15"/>
        <v>0</v>
      </c>
      <c r="K169" s="155">
        <f t="shared" si="16"/>
        <v>0</v>
      </c>
      <c r="L169" s="156">
        <f>IF(AND($C169=1,$A169&lt;800,$I169&lt;&gt;0.09,$I169&lt;&gt;0.18),($H169*$I169)-F169,0)</f>
        <v>2159751.0499780029</v>
      </c>
      <c r="M169" s="155">
        <f t="shared" si="18"/>
        <v>113.97503888914909</v>
      </c>
      <c r="N169" s="156">
        <f t="shared" si="19"/>
        <v>0</v>
      </c>
      <c r="O169" s="157">
        <f t="shared" si="20"/>
        <v>0</v>
      </c>
    </row>
    <row r="170" spans="1:15" s="31" customFormat="1" ht="15" x14ac:dyDescent="0.25">
      <c r="A170" s="158">
        <v>161</v>
      </c>
      <c r="B170" s="159" t="s">
        <v>187</v>
      </c>
      <c r="C170" s="148">
        <v>1</v>
      </c>
      <c r="D170" s="150">
        <v>35</v>
      </c>
      <c r="E170" s="151">
        <f>IF(AND(C170=1,D170=0),distinfo!K170+distinfo!L170,IFERROR(F170/D170,0))</f>
        <v>20240.2</v>
      </c>
      <c r="F170" s="151">
        <v>708407</v>
      </c>
      <c r="G170" s="152">
        <f t="shared" si="14"/>
        <v>1.5033681225068402E-2</v>
      </c>
      <c r="H170" s="151">
        <f>distinfo!N170</f>
        <v>47121326.399999999</v>
      </c>
      <c r="I170" s="153">
        <v>0.09</v>
      </c>
      <c r="J170" s="154">
        <f t="shared" si="15"/>
        <v>3532512.3760000002</v>
      </c>
      <c r="K170" s="155">
        <f t="shared" si="16"/>
        <v>174.52951927352495</v>
      </c>
      <c r="L170" s="156">
        <f t="shared" si="17"/>
        <v>0</v>
      </c>
      <c r="M170" s="155">
        <f t="shared" si="18"/>
        <v>0</v>
      </c>
      <c r="N170" s="156">
        <f t="shared" si="19"/>
        <v>0</v>
      </c>
      <c r="O170" s="157">
        <f t="shared" si="20"/>
        <v>0</v>
      </c>
    </row>
    <row r="171" spans="1:15" s="31" customFormat="1" ht="15" x14ac:dyDescent="0.25">
      <c r="A171" s="158">
        <v>162</v>
      </c>
      <c r="B171" s="159" t="s">
        <v>188</v>
      </c>
      <c r="C171" s="148">
        <v>1</v>
      </c>
      <c r="D171" s="150">
        <v>22</v>
      </c>
      <c r="E171" s="151">
        <f>IF(AND(C171=1,D171=0),distinfo!K171+distinfo!L171,IFERROR(F171/D171,0))</f>
        <v>14489.136363636364</v>
      </c>
      <c r="F171" s="151">
        <v>318761</v>
      </c>
      <c r="G171" s="152">
        <f t="shared" si="14"/>
        <v>1.2782552840548139E-2</v>
      </c>
      <c r="H171" s="151">
        <f>distinfo!N171</f>
        <v>24937194</v>
      </c>
      <c r="I171" s="153">
        <v>0.09</v>
      </c>
      <c r="J171" s="154">
        <f t="shared" si="15"/>
        <v>1925586.46</v>
      </c>
      <c r="K171" s="155">
        <f t="shared" si="16"/>
        <v>132.898636031384</v>
      </c>
      <c r="L171" s="156">
        <f t="shared" si="17"/>
        <v>0</v>
      </c>
      <c r="M171" s="155">
        <f t="shared" si="18"/>
        <v>0</v>
      </c>
      <c r="N171" s="156">
        <f t="shared" si="19"/>
        <v>0</v>
      </c>
      <c r="O171" s="157">
        <f t="shared" si="20"/>
        <v>0</v>
      </c>
    </row>
    <row r="172" spans="1:15" s="31" customFormat="1" ht="15" x14ac:dyDescent="0.25">
      <c r="A172" s="158">
        <v>163</v>
      </c>
      <c r="B172" s="159" t="s">
        <v>189</v>
      </c>
      <c r="C172" s="148">
        <v>1</v>
      </c>
      <c r="D172" s="150">
        <v>1990</v>
      </c>
      <c r="E172" s="151">
        <f>IF(AND(C172=1,D172=0),distinfo!K172+distinfo!L172,IFERROR(F172/D172,0))</f>
        <v>18505.670351758796</v>
      </c>
      <c r="F172" s="151">
        <v>36826284</v>
      </c>
      <c r="G172" s="152">
        <f t="shared" si="14"/>
        <v>9.5588578551304718E-2</v>
      </c>
      <c r="H172" s="151">
        <f>distinfo!N172</f>
        <v>385258203</v>
      </c>
      <c r="I172" s="153">
        <v>0.18</v>
      </c>
      <c r="J172" s="154">
        <f t="shared" si="15"/>
        <v>0</v>
      </c>
      <c r="K172" s="155">
        <f t="shared" si="16"/>
        <v>0</v>
      </c>
      <c r="L172" s="156">
        <f t="shared" si="17"/>
        <v>0</v>
      </c>
      <c r="M172" s="155">
        <f t="shared" si="18"/>
        <v>0</v>
      </c>
      <c r="N172" s="156">
        <f t="shared" si="19"/>
        <v>32520192.539999992</v>
      </c>
      <c r="O172" s="157">
        <f t="shared" si="20"/>
        <v>1757.3096203407322</v>
      </c>
    </row>
    <row r="173" spans="1:15" s="31" customFormat="1" ht="15" x14ac:dyDescent="0.25">
      <c r="A173" s="158">
        <v>164</v>
      </c>
      <c r="B173" s="159" t="s">
        <v>190</v>
      </c>
      <c r="C173" s="148">
        <v>1</v>
      </c>
      <c r="D173" s="150">
        <v>10</v>
      </c>
      <c r="E173" s="151">
        <f>IF(AND(C173=1,D173=0),distinfo!K173+distinfo!L173,IFERROR(F173/D173,0))</f>
        <v>23419.4</v>
      </c>
      <c r="F173" s="151">
        <v>234194</v>
      </c>
      <c r="G173" s="152">
        <f t="shared" si="14"/>
        <v>5.5575716309482926E-3</v>
      </c>
      <c r="H173" s="151">
        <f>distinfo!N173</f>
        <v>42139627.799999997</v>
      </c>
      <c r="I173" s="153">
        <v>0.09</v>
      </c>
      <c r="J173" s="154">
        <f t="shared" si="15"/>
        <v>3558372.5019999994</v>
      </c>
      <c r="K173" s="155">
        <f t="shared" si="16"/>
        <v>151.94123256787105</v>
      </c>
      <c r="L173" s="156">
        <f t="shared" si="17"/>
        <v>0</v>
      </c>
      <c r="M173" s="155">
        <f t="shared" si="18"/>
        <v>0</v>
      </c>
      <c r="N173" s="156">
        <f t="shared" si="19"/>
        <v>0</v>
      </c>
      <c r="O173" s="157">
        <f t="shared" si="20"/>
        <v>0</v>
      </c>
    </row>
    <row r="174" spans="1:15" s="31" customFormat="1" ht="15" x14ac:dyDescent="0.25">
      <c r="A174" s="158">
        <v>165</v>
      </c>
      <c r="B174" s="159" t="s">
        <v>191</v>
      </c>
      <c r="C174" s="148">
        <v>1</v>
      </c>
      <c r="D174" s="150">
        <v>633</v>
      </c>
      <c r="E174" s="151">
        <f>IF(AND(C174=1,D174=0),distinfo!K174+distinfo!L174,IFERROR(F174/D174,0))</f>
        <v>16296.88309636651</v>
      </c>
      <c r="F174" s="151">
        <v>10315927</v>
      </c>
      <c r="G174" s="152">
        <f t="shared" si="14"/>
        <v>7.9086948366260693E-2</v>
      </c>
      <c r="H174" s="151">
        <f>distinfo!N174</f>
        <v>130437793</v>
      </c>
      <c r="I174" s="153">
        <v>9.8299999999999998E-2</v>
      </c>
      <c r="J174" s="154">
        <f t="shared" si="15"/>
        <v>0</v>
      </c>
      <c r="K174" s="155">
        <f t="shared" si="16"/>
        <v>0</v>
      </c>
      <c r="L174" s="156">
        <f t="shared" si="17"/>
        <v>2506108.0518999994</v>
      </c>
      <c r="M174" s="155">
        <f t="shared" si="18"/>
        <v>153.77836590475093</v>
      </c>
      <c r="N174" s="156">
        <f t="shared" si="19"/>
        <v>0</v>
      </c>
      <c r="O174" s="157">
        <f t="shared" si="20"/>
        <v>0</v>
      </c>
    </row>
    <row r="175" spans="1:15" s="31" customFormat="1" ht="15" x14ac:dyDescent="0.25">
      <c r="A175" s="158">
        <v>166</v>
      </c>
      <c r="B175" s="159" t="s">
        <v>192</v>
      </c>
      <c r="C175" s="148">
        <v>0</v>
      </c>
      <c r="D175" s="150">
        <v>0</v>
      </c>
      <c r="E175" s="151">
        <f>IF(AND(C175=1,D175=0),distinfo!K175+distinfo!L175,IFERROR(F175/D175,0))</f>
        <v>0</v>
      </c>
      <c r="F175" s="151">
        <v>0</v>
      </c>
      <c r="G175" s="152" t="str">
        <f t="shared" si="14"/>
        <v/>
      </c>
      <c r="H175" s="151">
        <f>distinfo!N175</f>
        <v>0</v>
      </c>
      <c r="I175" s="153">
        <v>0</v>
      </c>
      <c r="J175" s="154">
        <f t="shared" si="15"/>
        <v>0</v>
      </c>
      <c r="K175" s="155">
        <f t="shared" si="16"/>
        <v>0</v>
      </c>
      <c r="L175" s="156">
        <f t="shared" si="17"/>
        <v>0</v>
      </c>
      <c r="M175" s="155">
        <f t="shared" si="18"/>
        <v>0</v>
      </c>
      <c r="N175" s="156">
        <f t="shared" si="19"/>
        <v>0</v>
      </c>
      <c r="O175" s="157">
        <f t="shared" si="20"/>
        <v>0</v>
      </c>
    </row>
    <row r="176" spans="1:15" s="31" customFormat="1" ht="15" x14ac:dyDescent="0.25">
      <c r="A176" s="158">
        <v>167</v>
      </c>
      <c r="B176" s="159" t="s">
        <v>193</v>
      </c>
      <c r="C176" s="148">
        <v>1</v>
      </c>
      <c r="D176" s="150">
        <v>40</v>
      </c>
      <c r="E176" s="151">
        <f>IF(AND(C176=1,D176=0),distinfo!K176+distinfo!L176,IFERROR(F176/D176,0))</f>
        <v>23141.325000000001</v>
      </c>
      <c r="F176" s="151">
        <v>925653</v>
      </c>
      <c r="G176" s="152">
        <f t="shared" si="14"/>
        <v>1.2661957083647172E-2</v>
      </c>
      <c r="H176" s="151">
        <f>distinfo!N176</f>
        <v>73105049.549999997</v>
      </c>
      <c r="I176" s="153">
        <v>0.09</v>
      </c>
      <c r="J176" s="154">
        <f t="shared" si="15"/>
        <v>5653801.4594999999</v>
      </c>
      <c r="K176" s="155">
        <f t="shared" si="16"/>
        <v>244.31623770462579</v>
      </c>
      <c r="L176" s="156">
        <f t="shared" si="17"/>
        <v>0</v>
      </c>
      <c r="M176" s="155">
        <f t="shared" si="18"/>
        <v>0</v>
      </c>
      <c r="N176" s="156">
        <f t="shared" si="19"/>
        <v>0</v>
      </c>
      <c r="O176" s="157">
        <f t="shared" si="20"/>
        <v>0</v>
      </c>
    </row>
    <row r="177" spans="1:15" s="31" customFormat="1" ht="15" x14ac:dyDescent="0.25">
      <c r="A177" s="158">
        <v>168</v>
      </c>
      <c r="B177" s="159" t="s">
        <v>194</v>
      </c>
      <c r="C177" s="148">
        <v>1</v>
      </c>
      <c r="D177" s="150">
        <v>82</v>
      </c>
      <c r="E177" s="151">
        <f>IF(AND(C177=1,D177=0),distinfo!K177+distinfo!L177,IFERROR(F177/D177,0))</f>
        <v>21099.121951219513</v>
      </c>
      <c r="F177" s="151">
        <v>1730128</v>
      </c>
      <c r="G177" s="152">
        <f t="shared" si="14"/>
        <v>2.9096619147970057E-2</v>
      </c>
      <c r="H177" s="151">
        <f>distinfo!N177</f>
        <v>59461478.710000001</v>
      </c>
      <c r="I177" s="153">
        <v>0.09</v>
      </c>
      <c r="J177" s="154">
        <f t="shared" si="15"/>
        <v>3621405.0839</v>
      </c>
      <c r="K177" s="155">
        <f t="shared" si="16"/>
        <v>171.6377151747154</v>
      </c>
      <c r="L177" s="156">
        <f t="shared" si="17"/>
        <v>0</v>
      </c>
      <c r="M177" s="155">
        <f t="shared" si="18"/>
        <v>0</v>
      </c>
      <c r="N177" s="156">
        <f t="shared" si="19"/>
        <v>0</v>
      </c>
      <c r="O177" s="157">
        <f t="shared" si="20"/>
        <v>0</v>
      </c>
    </row>
    <row r="178" spans="1:15" s="31" customFormat="1" ht="15" x14ac:dyDescent="0.25">
      <c r="A178" s="158">
        <v>169</v>
      </c>
      <c r="B178" s="159" t="s">
        <v>195</v>
      </c>
      <c r="C178" s="148">
        <v>1</v>
      </c>
      <c r="D178" s="150">
        <v>1</v>
      </c>
      <c r="E178" s="151">
        <f>IF(AND(C178=1,D178=0),distinfo!K178+distinfo!L178,IFERROR(F178/D178,0))</f>
        <v>21022</v>
      </c>
      <c r="F178" s="151">
        <v>21022</v>
      </c>
      <c r="G178" s="152">
        <f t="shared" si="14"/>
        <v>2.5218382773495715E-3</v>
      </c>
      <c r="H178" s="151">
        <f>distinfo!N178</f>
        <v>8335982.5999999996</v>
      </c>
      <c r="I178" s="153">
        <v>0.09</v>
      </c>
      <c r="J178" s="154">
        <f t="shared" si="15"/>
        <v>729216.43399999989</v>
      </c>
      <c r="K178" s="155">
        <f t="shared" si="16"/>
        <v>34.688252021691554</v>
      </c>
      <c r="L178" s="156">
        <f t="shared" si="17"/>
        <v>0</v>
      </c>
      <c r="M178" s="155">
        <f t="shared" si="18"/>
        <v>0</v>
      </c>
      <c r="N178" s="156">
        <f t="shared" si="19"/>
        <v>0</v>
      </c>
      <c r="O178" s="157">
        <f t="shared" si="20"/>
        <v>0</v>
      </c>
    </row>
    <row r="179" spans="1:15" s="31" customFormat="1" ht="15" x14ac:dyDescent="0.25">
      <c r="A179" s="158">
        <v>170</v>
      </c>
      <c r="B179" s="159" t="s">
        <v>196</v>
      </c>
      <c r="C179" s="148">
        <v>1</v>
      </c>
      <c r="D179" s="150">
        <v>546</v>
      </c>
      <c r="E179" s="151">
        <f>IF(AND(C179=1,D179=0),distinfo!K179+distinfo!L179,IFERROR(F179/D179,0))</f>
        <v>15399.007326007326</v>
      </c>
      <c r="F179" s="151">
        <v>8407858</v>
      </c>
      <c r="G179" s="152">
        <f t="shared" si="14"/>
        <v>8.1543201418404099E-2</v>
      </c>
      <c r="H179" s="151">
        <f>distinfo!N179</f>
        <v>103109245.81999999</v>
      </c>
      <c r="I179" s="153">
        <v>0.18</v>
      </c>
      <c r="J179" s="154">
        <f t="shared" si="15"/>
        <v>0</v>
      </c>
      <c r="K179" s="155">
        <f t="shared" si="16"/>
        <v>0</v>
      </c>
      <c r="L179" s="156">
        <f t="shared" si="17"/>
        <v>0</v>
      </c>
      <c r="M179" s="155">
        <f t="shared" si="18"/>
        <v>0</v>
      </c>
      <c r="N179" s="156">
        <f t="shared" si="19"/>
        <v>10151806.247599997</v>
      </c>
      <c r="O179" s="157">
        <f t="shared" si="20"/>
        <v>659.25069276736099</v>
      </c>
    </row>
    <row r="180" spans="1:15" s="31" customFormat="1" ht="15" x14ac:dyDescent="0.25">
      <c r="A180" s="158">
        <v>171</v>
      </c>
      <c r="B180" s="159" t="s">
        <v>197</v>
      </c>
      <c r="C180" s="148">
        <v>1</v>
      </c>
      <c r="D180" s="150">
        <v>44</v>
      </c>
      <c r="E180" s="151">
        <f>IF(AND(C180=1,D180=0),distinfo!K180+distinfo!L180,IFERROR(F180/D180,0))</f>
        <v>19875.454545454544</v>
      </c>
      <c r="F180" s="151">
        <v>874520</v>
      </c>
      <c r="G180" s="152">
        <f t="shared" si="14"/>
        <v>1.3151857669216329E-2</v>
      </c>
      <c r="H180" s="151">
        <f>distinfo!N180</f>
        <v>66494028.600000001</v>
      </c>
      <c r="I180" s="153">
        <v>0.09</v>
      </c>
      <c r="J180" s="154">
        <f t="shared" si="15"/>
        <v>5109942.574</v>
      </c>
      <c r="K180" s="155">
        <f t="shared" si="16"/>
        <v>257.09814899144675</v>
      </c>
      <c r="L180" s="156">
        <f t="shared" si="17"/>
        <v>0</v>
      </c>
      <c r="M180" s="155">
        <f t="shared" si="18"/>
        <v>0</v>
      </c>
      <c r="N180" s="156">
        <f t="shared" si="19"/>
        <v>0</v>
      </c>
      <c r="O180" s="157">
        <f t="shared" si="20"/>
        <v>0</v>
      </c>
    </row>
    <row r="181" spans="1:15" s="31" customFormat="1" ht="15" x14ac:dyDescent="0.25">
      <c r="A181" s="158">
        <v>172</v>
      </c>
      <c r="B181" s="159" t="s">
        <v>198</v>
      </c>
      <c r="C181" s="148">
        <v>1</v>
      </c>
      <c r="D181" s="150">
        <v>48</v>
      </c>
      <c r="E181" s="151">
        <f>IF(AND(C181=1,D181=0),distinfo!K181+distinfo!L181,IFERROR(F181/D181,0))</f>
        <v>25373.895833333332</v>
      </c>
      <c r="F181" s="151">
        <v>1217947</v>
      </c>
      <c r="G181" s="152">
        <f t="shared" si="14"/>
        <v>3.2323548044175476E-2</v>
      </c>
      <c r="H181" s="151">
        <f>distinfo!N181</f>
        <v>37679867.269999996</v>
      </c>
      <c r="I181" s="153">
        <v>0.09</v>
      </c>
      <c r="J181" s="154">
        <f t="shared" si="15"/>
        <v>2173241.0542999995</v>
      </c>
      <c r="K181" s="155">
        <f t="shared" si="16"/>
        <v>85.648694570781799</v>
      </c>
      <c r="L181" s="156">
        <f t="shared" si="17"/>
        <v>0</v>
      </c>
      <c r="M181" s="155">
        <f t="shared" si="18"/>
        <v>0</v>
      </c>
      <c r="N181" s="156">
        <f t="shared" si="19"/>
        <v>0</v>
      </c>
      <c r="O181" s="157">
        <f t="shared" si="20"/>
        <v>0</v>
      </c>
    </row>
    <row r="182" spans="1:15" s="31" customFormat="1" ht="15" x14ac:dyDescent="0.25">
      <c r="A182" s="158">
        <v>173</v>
      </c>
      <c r="B182" s="159" t="s">
        <v>199</v>
      </c>
      <c r="C182" s="148">
        <v>1</v>
      </c>
      <c r="D182" s="150">
        <v>0</v>
      </c>
      <c r="E182" s="151">
        <f>IF(AND(C182=1,D182=0),distinfo!K182+distinfo!L182,IFERROR(F182/D182,0))</f>
        <v>25038.807967032968</v>
      </c>
      <c r="F182" s="151">
        <v>0</v>
      </c>
      <c r="G182" s="152" t="str">
        <f t="shared" si="14"/>
        <v/>
      </c>
      <c r="H182" s="151">
        <f>distinfo!N182</f>
        <v>9845249.1999999993</v>
      </c>
      <c r="I182" s="153">
        <v>0.09</v>
      </c>
      <c r="J182" s="154">
        <f t="shared" si="15"/>
        <v>886072.42799999996</v>
      </c>
      <c r="K182" s="155">
        <f t="shared" si="16"/>
        <v>35.387963722819237</v>
      </c>
      <c r="L182" s="156">
        <f t="shared" si="17"/>
        <v>0</v>
      </c>
      <c r="M182" s="155">
        <f t="shared" si="18"/>
        <v>0</v>
      </c>
      <c r="N182" s="156">
        <f t="shared" si="19"/>
        <v>0</v>
      </c>
      <c r="O182" s="157">
        <f t="shared" si="20"/>
        <v>0</v>
      </c>
    </row>
    <row r="183" spans="1:15" s="31" customFormat="1" ht="15" x14ac:dyDescent="0.25">
      <c r="A183" s="158">
        <v>174</v>
      </c>
      <c r="B183" s="159" t="s">
        <v>200</v>
      </c>
      <c r="C183" s="148">
        <v>1</v>
      </c>
      <c r="D183" s="150">
        <v>83</v>
      </c>
      <c r="E183" s="151">
        <f>IF(AND(C183=1,D183=0),distinfo!K183+distinfo!L183,IFERROR(F183/D183,0))</f>
        <v>19920.048192771083</v>
      </c>
      <c r="F183" s="151">
        <v>1653364</v>
      </c>
      <c r="G183" s="152">
        <f t="shared" si="14"/>
        <v>5.4742117855690983E-2</v>
      </c>
      <c r="H183" s="151">
        <f>distinfo!N183</f>
        <v>30202777.399999999</v>
      </c>
      <c r="I183" s="153">
        <v>0.09</v>
      </c>
      <c r="J183" s="154">
        <f t="shared" si="15"/>
        <v>1064885.9659999995</v>
      </c>
      <c r="K183" s="155">
        <f t="shared" si="16"/>
        <v>53.458001491504575</v>
      </c>
      <c r="L183" s="156">
        <f t="shared" si="17"/>
        <v>0</v>
      </c>
      <c r="M183" s="155">
        <f t="shared" si="18"/>
        <v>0</v>
      </c>
      <c r="N183" s="156">
        <f t="shared" si="19"/>
        <v>0</v>
      </c>
      <c r="O183" s="157">
        <f t="shared" si="20"/>
        <v>0</v>
      </c>
    </row>
    <row r="184" spans="1:15" s="31" customFormat="1" ht="15" x14ac:dyDescent="0.25">
      <c r="A184" s="158">
        <v>175</v>
      </c>
      <c r="B184" s="159" t="s">
        <v>201</v>
      </c>
      <c r="C184" s="148">
        <v>1</v>
      </c>
      <c r="D184" s="150">
        <v>1</v>
      </c>
      <c r="E184" s="151">
        <f>IF(AND(C184=1,D184=0),distinfo!K184+distinfo!L184,IFERROR(F184/D184,0))</f>
        <v>20650</v>
      </c>
      <c r="F184" s="151">
        <v>20650</v>
      </c>
      <c r="G184" s="152">
        <f t="shared" si="14"/>
        <v>4.1653868776032031E-4</v>
      </c>
      <c r="H184" s="151">
        <f>distinfo!N184</f>
        <v>49575227</v>
      </c>
      <c r="I184" s="153">
        <v>0.09</v>
      </c>
      <c r="J184" s="154">
        <f t="shared" si="15"/>
        <v>4441120.43</v>
      </c>
      <c r="K184" s="155">
        <f t="shared" si="16"/>
        <v>215.06636464891039</v>
      </c>
      <c r="L184" s="156">
        <f t="shared" si="17"/>
        <v>0</v>
      </c>
      <c r="M184" s="155">
        <f t="shared" si="18"/>
        <v>0</v>
      </c>
      <c r="N184" s="156">
        <f t="shared" si="19"/>
        <v>0</v>
      </c>
      <c r="O184" s="157">
        <f t="shared" si="20"/>
        <v>0</v>
      </c>
    </row>
    <row r="185" spans="1:15" s="31" customFormat="1" ht="15" x14ac:dyDescent="0.25">
      <c r="A185" s="158">
        <v>176</v>
      </c>
      <c r="B185" s="159" t="s">
        <v>202</v>
      </c>
      <c r="C185" s="148">
        <v>1</v>
      </c>
      <c r="D185" s="150">
        <v>386</v>
      </c>
      <c r="E185" s="151">
        <f>IF(AND(C185=1,D185=0),distinfo!K185+distinfo!L185,IFERROR(F185/D185,0))</f>
        <v>21093.769430051812</v>
      </c>
      <c r="F185" s="151">
        <v>8142195</v>
      </c>
      <c r="G185" s="152">
        <f t="shared" si="14"/>
        <v>7.9614452729796573E-2</v>
      </c>
      <c r="H185" s="151">
        <f>distinfo!N185</f>
        <v>102270313</v>
      </c>
      <c r="I185" s="153">
        <v>0.09</v>
      </c>
      <c r="J185" s="154">
        <f t="shared" si="15"/>
        <v>1062133.17</v>
      </c>
      <c r="K185" s="155">
        <f t="shared" si="16"/>
        <v>50.352933529594907</v>
      </c>
      <c r="L185" s="156">
        <f t="shared" si="17"/>
        <v>0</v>
      </c>
      <c r="M185" s="155">
        <f t="shared" si="18"/>
        <v>0</v>
      </c>
      <c r="N185" s="156">
        <f t="shared" si="19"/>
        <v>0</v>
      </c>
      <c r="O185" s="157">
        <f t="shared" si="20"/>
        <v>0</v>
      </c>
    </row>
    <row r="186" spans="1:15" s="31" customFormat="1" ht="15" x14ac:dyDescent="0.25">
      <c r="A186" s="158">
        <v>177</v>
      </c>
      <c r="B186" s="159" t="s">
        <v>203</v>
      </c>
      <c r="C186" s="148">
        <v>1</v>
      </c>
      <c r="D186" s="150">
        <v>26</v>
      </c>
      <c r="E186" s="151">
        <f>IF(AND(C186=1,D186=0),distinfo!K186+distinfo!L186,IFERROR(F186/D186,0))</f>
        <v>16114</v>
      </c>
      <c r="F186" s="151">
        <v>418964</v>
      </c>
      <c r="G186" s="152">
        <f t="shared" si="14"/>
        <v>1.0747398939321681E-2</v>
      </c>
      <c r="H186" s="151">
        <f>distinfo!N186</f>
        <v>38982827.600000001</v>
      </c>
      <c r="I186" s="153">
        <v>0.09</v>
      </c>
      <c r="J186" s="154">
        <f t="shared" si="15"/>
        <v>3089490.4840000002</v>
      </c>
      <c r="K186" s="155">
        <f t="shared" si="16"/>
        <v>191.72709966488767</v>
      </c>
      <c r="L186" s="156">
        <f t="shared" si="17"/>
        <v>0</v>
      </c>
      <c r="M186" s="155">
        <f t="shared" si="18"/>
        <v>0</v>
      </c>
      <c r="N186" s="156">
        <f t="shared" si="19"/>
        <v>0</v>
      </c>
      <c r="O186" s="157">
        <f t="shared" si="20"/>
        <v>0</v>
      </c>
    </row>
    <row r="187" spans="1:15" s="31" customFormat="1" ht="15" x14ac:dyDescent="0.25">
      <c r="A187" s="158">
        <v>178</v>
      </c>
      <c r="B187" s="159" t="s">
        <v>204</v>
      </c>
      <c r="C187" s="148">
        <v>1</v>
      </c>
      <c r="D187" s="150">
        <v>322</v>
      </c>
      <c r="E187" s="151">
        <f>IF(AND(C187=1,D187=0),distinfo!K187+distinfo!L187,IFERROR(F187/D187,0))</f>
        <v>14391.649068322982</v>
      </c>
      <c r="F187" s="151">
        <v>4634111</v>
      </c>
      <c r="G187" s="152">
        <f t="shared" si="14"/>
        <v>7.5744289075670795E-2</v>
      </c>
      <c r="H187" s="151">
        <f>distinfo!N187</f>
        <v>61180995.380000003</v>
      </c>
      <c r="I187" s="153">
        <v>0.09</v>
      </c>
      <c r="J187" s="154">
        <f t="shared" si="15"/>
        <v>872178.58420000039</v>
      </c>
      <c r="K187" s="155">
        <f t="shared" si="16"/>
        <v>60.603102539494657</v>
      </c>
      <c r="L187" s="156">
        <f t="shared" si="17"/>
        <v>0</v>
      </c>
      <c r="M187" s="155">
        <f t="shared" si="18"/>
        <v>0</v>
      </c>
      <c r="N187" s="156">
        <f t="shared" si="19"/>
        <v>0</v>
      </c>
      <c r="O187" s="157">
        <f t="shared" si="20"/>
        <v>0</v>
      </c>
    </row>
    <row r="188" spans="1:15" s="31" customFormat="1" ht="15" x14ac:dyDescent="0.25">
      <c r="A188" s="158">
        <v>179</v>
      </c>
      <c r="B188" s="159" t="s">
        <v>205</v>
      </c>
      <c r="C188" s="148">
        <v>0</v>
      </c>
      <c r="D188" s="150">
        <v>0</v>
      </c>
      <c r="E188" s="151">
        <f>IF(AND(C188=1,D188=0),distinfo!K188+distinfo!L188,IFERROR(F188/D188,0))</f>
        <v>0</v>
      </c>
      <c r="F188" s="151">
        <v>0</v>
      </c>
      <c r="G188" s="152" t="str">
        <f t="shared" si="14"/>
        <v/>
      </c>
      <c r="H188" s="151">
        <f>distinfo!N188</f>
        <v>177635</v>
      </c>
      <c r="I188" s="153">
        <v>0</v>
      </c>
      <c r="J188" s="154">
        <f t="shared" si="15"/>
        <v>0</v>
      </c>
      <c r="K188" s="155">
        <f t="shared" si="16"/>
        <v>0</v>
      </c>
      <c r="L188" s="156">
        <f t="shared" si="17"/>
        <v>0</v>
      </c>
      <c r="M188" s="155">
        <f t="shared" si="18"/>
        <v>0</v>
      </c>
      <c r="N188" s="156">
        <f t="shared" si="19"/>
        <v>0</v>
      </c>
      <c r="O188" s="157">
        <f t="shared" si="20"/>
        <v>0</v>
      </c>
    </row>
    <row r="189" spans="1:15" s="31" customFormat="1" ht="15" x14ac:dyDescent="0.25">
      <c r="A189" s="158">
        <v>180</v>
      </c>
      <c r="B189" s="159" t="s">
        <v>206</v>
      </c>
      <c r="C189" s="148">
        <v>0</v>
      </c>
      <c r="D189" s="150">
        <v>0</v>
      </c>
      <c r="E189" s="151">
        <f>IF(AND(C189=1,D189=0),distinfo!K189+distinfo!L189,IFERROR(F189/D189,0))</f>
        <v>0</v>
      </c>
      <c r="F189" s="151">
        <v>0</v>
      </c>
      <c r="G189" s="152" t="str">
        <f t="shared" si="14"/>
        <v/>
      </c>
      <c r="H189" s="151">
        <f>distinfo!N189</f>
        <v>158369</v>
      </c>
      <c r="I189" s="153">
        <v>0</v>
      </c>
      <c r="J189" s="154">
        <f t="shared" si="15"/>
        <v>0</v>
      </c>
      <c r="K189" s="155">
        <f t="shared" si="16"/>
        <v>0</v>
      </c>
      <c r="L189" s="156">
        <f t="shared" si="17"/>
        <v>0</v>
      </c>
      <c r="M189" s="155">
        <f t="shared" si="18"/>
        <v>0</v>
      </c>
      <c r="N189" s="156">
        <f t="shared" si="19"/>
        <v>0</v>
      </c>
      <c r="O189" s="157">
        <f t="shared" si="20"/>
        <v>0</v>
      </c>
    </row>
    <row r="190" spans="1:15" s="31" customFormat="1" ht="15" x14ac:dyDescent="0.25">
      <c r="A190" s="158">
        <v>181</v>
      </c>
      <c r="B190" s="159" t="s">
        <v>207</v>
      </c>
      <c r="C190" s="148">
        <v>1</v>
      </c>
      <c r="D190" s="150">
        <v>103</v>
      </c>
      <c r="E190" s="151">
        <f>IF(AND(C190=1,D190=0),distinfo!K190+distinfo!L190,IFERROR(F190/D190,0))</f>
        <v>17413.980582524273</v>
      </c>
      <c r="F190" s="151">
        <v>1793640</v>
      </c>
      <c r="G190" s="152">
        <f t="shared" si="14"/>
        <v>1.4876309882913628E-2</v>
      </c>
      <c r="H190" s="151">
        <f>distinfo!N190</f>
        <v>120570223</v>
      </c>
      <c r="I190" s="153">
        <v>0.09</v>
      </c>
      <c r="J190" s="154">
        <f t="shared" si="15"/>
        <v>9057680.0700000003</v>
      </c>
      <c r="K190" s="155">
        <f t="shared" si="16"/>
        <v>520.13840414464437</v>
      </c>
      <c r="L190" s="156">
        <f t="shared" si="17"/>
        <v>0</v>
      </c>
      <c r="M190" s="155">
        <f t="shared" si="18"/>
        <v>0</v>
      </c>
      <c r="N190" s="156">
        <f t="shared" si="19"/>
        <v>0</v>
      </c>
      <c r="O190" s="157">
        <f t="shared" si="20"/>
        <v>0</v>
      </c>
    </row>
    <row r="191" spans="1:15" s="31" customFormat="1" ht="15" x14ac:dyDescent="0.25">
      <c r="A191" s="158">
        <v>182</v>
      </c>
      <c r="B191" s="159" t="s">
        <v>208</v>
      </c>
      <c r="C191" s="148">
        <v>1</v>
      </c>
      <c r="D191" s="150">
        <v>81</v>
      </c>
      <c r="E191" s="151">
        <f>IF(AND(C191=1,D191=0),distinfo!K191+distinfo!L191,IFERROR(F191/D191,0))</f>
        <v>18249.04938271605</v>
      </c>
      <c r="F191" s="151">
        <v>1478173</v>
      </c>
      <c r="G191" s="152">
        <f t="shared" si="14"/>
        <v>2.6653901651249645E-2</v>
      </c>
      <c r="H191" s="151">
        <f>distinfo!N191</f>
        <v>55458034.600000001</v>
      </c>
      <c r="I191" s="153">
        <v>0.09</v>
      </c>
      <c r="J191" s="154">
        <f t="shared" si="15"/>
        <v>3513050.1140000001</v>
      </c>
      <c r="K191" s="155">
        <f t="shared" si="16"/>
        <v>192.50592402513101</v>
      </c>
      <c r="L191" s="156">
        <f t="shared" si="17"/>
        <v>0</v>
      </c>
      <c r="M191" s="155">
        <f t="shared" si="18"/>
        <v>0</v>
      </c>
      <c r="N191" s="156">
        <f t="shared" si="19"/>
        <v>0</v>
      </c>
      <c r="O191" s="157">
        <f t="shared" si="20"/>
        <v>0</v>
      </c>
    </row>
    <row r="192" spans="1:15" s="31" customFormat="1" ht="15" x14ac:dyDescent="0.25">
      <c r="A192" s="158">
        <v>183</v>
      </c>
      <c r="B192" s="159" t="s">
        <v>209</v>
      </c>
      <c r="C192" s="148">
        <v>0</v>
      </c>
      <c r="D192" s="150">
        <v>0</v>
      </c>
      <c r="E192" s="151">
        <f>IF(AND(C192=1,D192=0),distinfo!K192+distinfo!L192,IFERROR(F192/D192,0))</f>
        <v>0</v>
      </c>
      <c r="F192" s="151">
        <v>0</v>
      </c>
      <c r="G192" s="152" t="str">
        <f t="shared" si="14"/>
        <v/>
      </c>
      <c r="H192" s="151">
        <f>distinfo!N192</f>
        <v>55249</v>
      </c>
      <c r="I192" s="153">
        <v>0</v>
      </c>
      <c r="J192" s="154">
        <f t="shared" si="15"/>
        <v>0</v>
      </c>
      <c r="K192" s="155">
        <f t="shared" si="16"/>
        <v>0</v>
      </c>
      <c r="L192" s="156">
        <f t="shared" si="17"/>
        <v>0</v>
      </c>
      <c r="M192" s="155">
        <f t="shared" si="18"/>
        <v>0</v>
      </c>
      <c r="N192" s="156">
        <f t="shared" si="19"/>
        <v>0</v>
      </c>
      <c r="O192" s="157">
        <f t="shared" si="20"/>
        <v>0</v>
      </c>
    </row>
    <row r="193" spans="1:15" s="31" customFormat="1" ht="15" x14ac:dyDescent="0.25">
      <c r="A193" s="158">
        <v>184</v>
      </c>
      <c r="B193" s="159" t="s">
        <v>210</v>
      </c>
      <c r="C193" s="148">
        <v>1</v>
      </c>
      <c r="D193" s="150">
        <v>1</v>
      </c>
      <c r="E193" s="151">
        <f>IF(AND(C193=1,D193=0),distinfo!K193+distinfo!L193,IFERROR(F193/D193,0))</f>
        <v>21937</v>
      </c>
      <c r="F193" s="151">
        <v>21937</v>
      </c>
      <c r="G193" s="152">
        <f t="shared" si="14"/>
        <v>1.3573239553552349E-3</v>
      </c>
      <c r="H193" s="151">
        <f>distinfo!N193</f>
        <v>16161948.6</v>
      </c>
      <c r="I193" s="153">
        <v>0.09</v>
      </c>
      <c r="J193" s="154">
        <f t="shared" si="15"/>
        <v>1432638.3739999998</v>
      </c>
      <c r="K193" s="155">
        <f t="shared" si="16"/>
        <v>65.306941423166336</v>
      </c>
      <c r="L193" s="156">
        <f t="shared" si="17"/>
        <v>0</v>
      </c>
      <c r="M193" s="155">
        <f t="shared" si="18"/>
        <v>0</v>
      </c>
      <c r="N193" s="156">
        <f t="shared" si="19"/>
        <v>0</v>
      </c>
      <c r="O193" s="157">
        <f t="shared" si="20"/>
        <v>0</v>
      </c>
    </row>
    <row r="194" spans="1:15" s="31" customFormat="1" ht="15" x14ac:dyDescent="0.25">
      <c r="A194" s="158">
        <v>185</v>
      </c>
      <c r="B194" s="159" t="s">
        <v>211</v>
      </c>
      <c r="C194" s="148">
        <v>1</v>
      </c>
      <c r="D194" s="150">
        <v>167</v>
      </c>
      <c r="E194" s="151">
        <f>IF(AND(C194=1,D194=0),distinfo!K194+distinfo!L194,IFERROR(F194/D194,0))</f>
        <v>18058.910179640719</v>
      </c>
      <c r="F194" s="151">
        <v>3015838</v>
      </c>
      <c r="G194" s="152">
        <f t="shared" si="14"/>
        <v>3.034606910216988E-2</v>
      </c>
      <c r="H194" s="151">
        <f>distinfo!N194</f>
        <v>99381504.400000006</v>
      </c>
      <c r="I194" s="153">
        <v>0.09</v>
      </c>
      <c r="J194" s="154">
        <f t="shared" si="15"/>
        <v>5928497.3959999997</v>
      </c>
      <c r="K194" s="155">
        <f t="shared" si="16"/>
        <v>328.28655422870855</v>
      </c>
      <c r="L194" s="156">
        <f t="shared" si="17"/>
        <v>0</v>
      </c>
      <c r="M194" s="155">
        <f t="shared" si="18"/>
        <v>0</v>
      </c>
      <c r="N194" s="156">
        <f t="shared" si="19"/>
        <v>0</v>
      </c>
      <c r="O194" s="157">
        <f t="shared" si="20"/>
        <v>0</v>
      </c>
    </row>
    <row r="195" spans="1:15" s="31" customFormat="1" ht="15" x14ac:dyDescent="0.25">
      <c r="A195" s="158">
        <v>186</v>
      </c>
      <c r="B195" s="159" t="s">
        <v>212</v>
      </c>
      <c r="C195" s="148">
        <v>1</v>
      </c>
      <c r="D195" s="150">
        <v>11</v>
      </c>
      <c r="E195" s="151">
        <f>IF(AND(C195=1,D195=0),distinfo!K195+distinfo!L195,IFERROR(F195/D195,0))</f>
        <v>19687.363636363636</v>
      </c>
      <c r="F195" s="151">
        <v>216561</v>
      </c>
      <c r="G195" s="152">
        <f t="shared" si="14"/>
        <v>6.6820500802777221E-3</v>
      </c>
      <c r="H195" s="151">
        <f>distinfo!N195</f>
        <v>32409365</v>
      </c>
      <c r="I195" s="153">
        <v>0.09</v>
      </c>
      <c r="J195" s="154">
        <f t="shared" si="15"/>
        <v>2700281.85</v>
      </c>
      <c r="K195" s="155">
        <f t="shared" si="16"/>
        <v>137.15812334630891</v>
      </c>
      <c r="L195" s="156">
        <f t="shared" si="17"/>
        <v>0</v>
      </c>
      <c r="M195" s="155">
        <f t="shared" si="18"/>
        <v>0</v>
      </c>
      <c r="N195" s="156">
        <f t="shared" si="19"/>
        <v>0</v>
      </c>
      <c r="O195" s="157">
        <f t="shared" si="20"/>
        <v>0</v>
      </c>
    </row>
    <row r="196" spans="1:15" s="31" customFormat="1" ht="15" x14ac:dyDescent="0.25">
      <c r="A196" s="158">
        <v>187</v>
      </c>
      <c r="B196" s="159" t="s">
        <v>213</v>
      </c>
      <c r="C196" s="148">
        <v>1</v>
      </c>
      <c r="D196" s="150">
        <v>0</v>
      </c>
      <c r="E196" s="151">
        <f>IF(AND(C196=1,D196=0),distinfo!K196+distinfo!L196,IFERROR(F196/D196,0))</f>
        <v>21756.160182127664</v>
      </c>
      <c r="F196" s="151">
        <v>0</v>
      </c>
      <c r="G196" s="152" t="str">
        <f t="shared" si="14"/>
        <v/>
      </c>
      <c r="H196" s="151">
        <f>distinfo!N196</f>
        <v>24448389.789999999</v>
      </c>
      <c r="I196" s="153">
        <v>0.09</v>
      </c>
      <c r="J196" s="154">
        <f t="shared" si="15"/>
        <v>2200355.0811000001</v>
      </c>
      <c r="K196" s="155">
        <f t="shared" si="16"/>
        <v>101.13710611983619</v>
      </c>
      <c r="L196" s="156">
        <f t="shared" si="17"/>
        <v>0</v>
      </c>
      <c r="M196" s="155">
        <f t="shared" si="18"/>
        <v>0</v>
      </c>
      <c r="N196" s="156">
        <f t="shared" si="19"/>
        <v>0</v>
      </c>
      <c r="O196" s="157">
        <f t="shared" si="20"/>
        <v>0</v>
      </c>
    </row>
    <row r="197" spans="1:15" s="31" customFormat="1" ht="15" x14ac:dyDescent="0.25">
      <c r="A197" s="158">
        <v>188</v>
      </c>
      <c r="B197" s="159" t="s">
        <v>214</v>
      </c>
      <c r="C197" s="148">
        <v>0</v>
      </c>
      <c r="D197" s="150">
        <v>0</v>
      </c>
      <c r="E197" s="151">
        <f>IF(AND(C197=1,D197=0),distinfo!K197+distinfo!L197,IFERROR(F197/D197,0))</f>
        <v>0</v>
      </c>
      <c r="F197" s="151">
        <v>0</v>
      </c>
      <c r="G197" s="152" t="str">
        <f t="shared" si="14"/>
        <v/>
      </c>
      <c r="H197" s="151">
        <f>distinfo!N197</f>
        <v>158733</v>
      </c>
      <c r="I197" s="153">
        <v>0</v>
      </c>
      <c r="J197" s="154">
        <f t="shared" si="15"/>
        <v>0</v>
      </c>
      <c r="K197" s="155">
        <f t="shared" si="16"/>
        <v>0</v>
      </c>
      <c r="L197" s="156">
        <f t="shared" si="17"/>
        <v>0</v>
      </c>
      <c r="M197" s="155">
        <f t="shared" si="18"/>
        <v>0</v>
      </c>
      <c r="N197" s="156">
        <f t="shared" si="19"/>
        <v>0</v>
      </c>
      <c r="O197" s="157">
        <f t="shared" si="20"/>
        <v>0</v>
      </c>
    </row>
    <row r="198" spans="1:15" s="31" customFormat="1" ht="15" x14ac:dyDescent="0.25">
      <c r="A198" s="158">
        <v>189</v>
      </c>
      <c r="B198" s="159" t="s">
        <v>215</v>
      </c>
      <c r="C198" s="148">
        <v>1</v>
      </c>
      <c r="D198" s="150">
        <v>17</v>
      </c>
      <c r="E198" s="151">
        <f>IF(AND(C198=1,D198=0),distinfo!K198+distinfo!L198,IFERROR(F198/D198,0))</f>
        <v>22983.176470588234</v>
      </c>
      <c r="F198" s="151">
        <v>390714</v>
      </c>
      <c r="G198" s="152">
        <f t="shared" si="14"/>
        <v>4.7558106657186973E-3</v>
      </c>
      <c r="H198" s="151">
        <f>distinfo!N198</f>
        <v>82155078.799999997</v>
      </c>
      <c r="I198" s="153">
        <v>0.09</v>
      </c>
      <c r="J198" s="154">
        <f t="shared" si="15"/>
        <v>7003243.0919999992</v>
      </c>
      <c r="K198" s="155">
        <f t="shared" si="16"/>
        <v>304.71171384695708</v>
      </c>
      <c r="L198" s="156">
        <f t="shared" si="17"/>
        <v>0</v>
      </c>
      <c r="M198" s="155">
        <f t="shared" si="18"/>
        <v>0</v>
      </c>
      <c r="N198" s="156">
        <f t="shared" si="19"/>
        <v>0</v>
      </c>
      <c r="O198" s="157">
        <f t="shared" si="20"/>
        <v>0</v>
      </c>
    </row>
    <row r="199" spans="1:15" s="31" customFormat="1" ht="15" x14ac:dyDescent="0.25">
      <c r="A199" s="158">
        <v>190</v>
      </c>
      <c r="B199" s="159" t="s">
        <v>216</v>
      </c>
      <c r="C199" s="148">
        <v>0</v>
      </c>
      <c r="D199" s="150">
        <v>0</v>
      </c>
      <c r="E199" s="151">
        <f>IF(AND(C199=1,D199=0),distinfo!K199+distinfo!L199,IFERROR(F199/D199,0))</f>
        <v>0</v>
      </c>
      <c r="F199" s="151">
        <v>0</v>
      </c>
      <c r="G199" s="152" t="str">
        <f t="shared" si="14"/>
        <v/>
      </c>
      <c r="H199" s="151">
        <f>distinfo!N199</f>
        <v>312153.73</v>
      </c>
      <c r="I199" s="153">
        <v>0</v>
      </c>
      <c r="J199" s="154">
        <f t="shared" si="15"/>
        <v>0</v>
      </c>
      <c r="K199" s="155">
        <f t="shared" si="16"/>
        <v>0</v>
      </c>
      <c r="L199" s="156">
        <f t="shared" si="17"/>
        <v>0</v>
      </c>
      <c r="M199" s="155">
        <f t="shared" si="18"/>
        <v>0</v>
      </c>
      <c r="N199" s="156">
        <f t="shared" si="19"/>
        <v>0</v>
      </c>
      <c r="O199" s="157">
        <f t="shared" si="20"/>
        <v>0</v>
      </c>
    </row>
    <row r="200" spans="1:15" s="31" customFormat="1" ht="15" x14ac:dyDescent="0.25">
      <c r="A200" s="158">
        <v>191</v>
      </c>
      <c r="B200" s="159" t="s">
        <v>217</v>
      </c>
      <c r="C200" s="148">
        <v>1</v>
      </c>
      <c r="D200" s="150">
        <v>30</v>
      </c>
      <c r="E200" s="151">
        <f>IF(AND(C200=1,D200=0),distinfo!K200+distinfo!L200,IFERROR(F200/D200,0))</f>
        <v>16793.3</v>
      </c>
      <c r="F200" s="151">
        <v>503799</v>
      </c>
      <c r="G200" s="152">
        <f t="shared" si="14"/>
        <v>3.3004231101037486E-2</v>
      </c>
      <c r="H200" s="151">
        <f>distinfo!N200</f>
        <v>15264679.199999999</v>
      </c>
      <c r="I200" s="153">
        <v>0.09</v>
      </c>
      <c r="J200" s="154">
        <f t="shared" si="15"/>
        <v>870022.12799999979</v>
      </c>
      <c r="K200" s="155">
        <f t="shared" si="16"/>
        <v>51.807692829878576</v>
      </c>
      <c r="L200" s="156">
        <f t="shared" si="17"/>
        <v>0</v>
      </c>
      <c r="M200" s="155">
        <f t="shared" si="18"/>
        <v>0</v>
      </c>
      <c r="N200" s="156">
        <f t="shared" si="19"/>
        <v>0</v>
      </c>
      <c r="O200" s="157">
        <f t="shared" si="20"/>
        <v>0</v>
      </c>
    </row>
    <row r="201" spans="1:15" s="31" customFormat="1" ht="15" x14ac:dyDescent="0.25">
      <c r="A201" s="158">
        <v>192</v>
      </c>
      <c r="B201" s="159" t="s">
        <v>218</v>
      </c>
      <c r="C201" s="148">
        <v>0</v>
      </c>
      <c r="D201" s="150">
        <v>0</v>
      </c>
      <c r="E201" s="151">
        <f>IF(AND(C201=1,D201=0),distinfo!K201+distinfo!L201,IFERROR(F201/D201,0))</f>
        <v>0</v>
      </c>
      <c r="F201" s="151">
        <v>0</v>
      </c>
      <c r="G201" s="152" t="str">
        <f t="shared" si="14"/>
        <v/>
      </c>
      <c r="H201" s="151">
        <f>distinfo!N201</f>
        <v>23850</v>
      </c>
      <c r="I201" s="153">
        <v>0</v>
      </c>
      <c r="J201" s="154">
        <f t="shared" si="15"/>
        <v>0</v>
      </c>
      <c r="K201" s="155">
        <f t="shared" si="16"/>
        <v>0</v>
      </c>
      <c r="L201" s="156">
        <f t="shared" si="17"/>
        <v>0</v>
      </c>
      <c r="M201" s="155">
        <f t="shared" si="18"/>
        <v>0</v>
      </c>
      <c r="N201" s="156">
        <f t="shared" si="19"/>
        <v>0</v>
      </c>
      <c r="O201" s="157">
        <f t="shared" si="20"/>
        <v>0</v>
      </c>
    </row>
    <row r="202" spans="1:15" s="31" customFormat="1" ht="15" x14ac:dyDescent="0.25">
      <c r="A202" s="158">
        <v>193</v>
      </c>
      <c r="B202" s="159" t="s">
        <v>219</v>
      </c>
      <c r="C202" s="148">
        <v>0</v>
      </c>
      <c r="D202" s="150">
        <v>0</v>
      </c>
      <c r="E202" s="151">
        <f>IF(AND(C202=1,D202=0),distinfo!K202+distinfo!L202,IFERROR(F202/D202,0))</f>
        <v>0</v>
      </c>
      <c r="F202" s="151">
        <v>0</v>
      </c>
      <c r="G202" s="152" t="str">
        <f t="shared" si="14"/>
        <v/>
      </c>
      <c r="H202" s="151">
        <f>distinfo!N202</f>
        <v>0</v>
      </c>
      <c r="I202" s="153">
        <v>0</v>
      </c>
      <c r="J202" s="154">
        <f t="shared" si="15"/>
        <v>0</v>
      </c>
      <c r="K202" s="155">
        <f t="shared" si="16"/>
        <v>0</v>
      </c>
      <c r="L202" s="156">
        <f t="shared" si="17"/>
        <v>0</v>
      </c>
      <c r="M202" s="155">
        <f t="shared" si="18"/>
        <v>0</v>
      </c>
      <c r="N202" s="156">
        <f t="shared" si="19"/>
        <v>0</v>
      </c>
      <c r="O202" s="157">
        <f t="shared" si="20"/>
        <v>0</v>
      </c>
    </row>
    <row r="203" spans="1:15" s="31" customFormat="1" ht="15" x14ac:dyDescent="0.25">
      <c r="A203" s="158">
        <v>194</v>
      </c>
      <c r="B203" s="159" t="s">
        <v>220</v>
      </c>
      <c r="C203" s="148">
        <v>0</v>
      </c>
      <c r="D203" s="150">
        <v>0</v>
      </c>
      <c r="E203" s="151">
        <f>IF(AND(C203=1,D203=0),distinfo!K203+distinfo!L203,IFERROR(F203/D203,0))</f>
        <v>0</v>
      </c>
      <c r="F203" s="151">
        <v>0</v>
      </c>
      <c r="G203" s="152" t="str">
        <f t="shared" ref="G203:G266" si="21">IF(D203&gt;0,IFERROR(F203/H203,""),"")</f>
        <v/>
      </c>
      <c r="H203" s="151">
        <f>distinfo!N203</f>
        <v>126130</v>
      </c>
      <c r="I203" s="153">
        <v>0</v>
      </c>
      <c r="J203" s="154">
        <f t="shared" ref="J203:J266" si="22">IF(AND($C203=1,$A203&lt;800,$I203=0.09),($H203*$I203)-F203,0)</f>
        <v>0</v>
      </c>
      <c r="K203" s="155">
        <f t="shared" ref="K203:K266" si="23">IF(AND($A203&lt;800,$C203=1,$H203&gt;0,$J203&gt;0),$J203/$E203,0)</f>
        <v>0</v>
      </c>
      <c r="L203" s="156">
        <f t="shared" ref="L203:L266" si="24">IF(AND($C203=1,$A203&lt;800,$I203&lt;&gt;0.09,$I203&lt;&gt;0.18),($H203*$I203)-F203,0)</f>
        <v>0</v>
      </c>
      <c r="M203" s="155">
        <f t="shared" ref="M203:M266" si="25">IF(AND($A203&lt;800,$C203=1,$H203&gt;0,$L203&gt;0),$L203/$E203,0)</f>
        <v>0</v>
      </c>
      <c r="N203" s="156">
        <f t="shared" ref="N203:N266" si="26">IF(AND($C203=1,$A203&lt;800,$I203=0.18),($H203*$I203)-$F203,0)</f>
        <v>0</v>
      </c>
      <c r="O203" s="157">
        <f t="shared" ref="O203:O266" si="27">IF(AND($A203&lt;800,$C203=1,$H203&gt;0,$N203&gt;0),$N203/$E203,0)</f>
        <v>0</v>
      </c>
    </row>
    <row r="204" spans="1:15" s="31" customFormat="1" ht="15" x14ac:dyDescent="0.25">
      <c r="A204" s="158">
        <v>195</v>
      </c>
      <c r="B204" s="159" t="s">
        <v>221</v>
      </c>
      <c r="C204" s="148">
        <v>0</v>
      </c>
      <c r="D204" s="150">
        <v>0</v>
      </c>
      <c r="E204" s="151">
        <f>IF(AND(C204=1,D204=0),distinfo!K204+distinfo!L204,IFERROR(F204/D204,0))</f>
        <v>0</v>
      </c>
      <c r="F204" s="151">
        <v>0</v>
      </c>
      <c r="G204" s="152" t="str">
        <f t="shared" si="21"/>
        <v/>
      </c>
      <c r="H204" s="151">
        <f>distinfo!N204</f>
        <v>213976</v>
      </c>
      <c r="I204" s="153">
        <v>0</v>
      </c>
      <c r="J204" s="154">
        <f t="shared" si="22"/>
        <v>0</v>
      </c>
      <c r="K204" s="155">
        <f t="shared" si="23"/>
        <v>0</v>
      </c>
      <c r="L204" s="156">
        <f t="shared" si="24"/>
        <v>0</v>
      </c>
      <c r="M204" s="155">
        <f t="shared" si="25"/>
        <v>0</v>
      </c>
      <c r="N204" s="156">
        <f t="shared" si="26"/>
        <v>0</v>
      </c>
      <c r="O204" s="157">
        <f t="shared" si="27"/>
        <v>0</v>
      </c>
    </row>
    <row r="205" spans="1:15" s="31" customFormat="1" ht="15" x14ac:dyDescent="0.25">
      <c r="A205" s="158">
        <v>196</v>
      </c>
      <c r="B205" s="159" t="s">
        <v>222</v>
      </c>
      <c r="C205" s="148">
        <v>1</v>
      </c>
      <c r="D205" s="150">
        <v>12</v>
      </c>
      <c r="E205" s="151">
        <f>IF(AND(C205=1,D205=0),distinfo!K205+distinfo!L205,IFERROR(F205/D205,0))</f>
        <v>22705</v>
      </c>
      <c r="F205" s="151">
        <v>272460</v>
      </c>
      <c r="G205" s="152">
        <f t="shared" si="21"/>
        <v>5.1627004800367818E-2</v>
      </c>
      <c r="H205" s="151">
        <f>distinfo!N205</f>
        <v>5277470.5999999996</v>
      </c>
      <c r="I205" s="153">
        <v>0.09</v>
      </c>
      <c r="J205" s="154">
        <f t="shared" si="22"/>
        <v>202512.35399999993</v>
      </c>
      <c r="K205" s="155">
        <f t="shared" si="23"/>
        <v>8.919284474785286</v>
      </c>
      <c r="L205" s="156">
        <f t="shared" si="24"/>
        <v>0</v>
      </c>
      <c r="M205" s="155">
        <f t="shared" si="25"/>
        <v>0</v>
      </c>
      <c r="N205" s="156">
        <f t="shared" si="26"/>
        <v>0</v>
      </c>
      <c r="O205" s="157">
        <f t="shared" si="27"/>
        <v>0</v>
      </c>
    </row>
    <row r="206" spans="1:15" s="31" customFormat="1" ht="15" x14ac:dyDescent="0.25">
      <c r="A206" s="158">
        <v>197</v>
      </c>
      <c r="B206" s="159" t="s">
        <v>223</v>
      </c>
      <c r="C206" s="148">
        <v>1</v>
      </c>
      <c r="D206" s="150">
        <v>2</v>
      </c>
      <c r="E206" s="151">
        <f>IF(AND(C206=1,D206=0),distinfo!K206+distinfo!L206,IFERROR(F206/D206,0))</f>
        <v>24912</v>
      </c>
      <c r="F206" s="151">
        <v>49824</v>
      </c>
      <c r="G206" s="152">
        <f t="shared" si="21"/>
        <v>9.6160301631459182E-4</v>
      </c>
      <c r="H206" s="151">
        <f>distinfo!N206</f>
        <v>51813481.399999999</v>
      </c>
      <c r="I206" s="153">
        <v>0.09</v>
      </c>
      <c r="J206" s="154">
        <f t="shared" si="22"/>
        <v>4613389.3259999994</v>
      </c>
      <c r="K206" s="155">
        <f t="shared" si="23"/>
        <v>185.1874328034682</v>
      </c>
      <c r="L206" s="156">
        <f t="shared" si="24"/>
        <v>0</v>
      </c>
      <c r="M206" s="155">
        <f t="shared" si="25"/>
        <v>0</v>
      </c>
      <c r="N206" s="156">
        <f t="shared" si="26"/>
        <v>0</v>
      </c>
      <c r="O206" s="157">
        <f t="shared" si="27"/>
        <v>0</v>
      </c>
    </row>
    <row r="207" spans="1:15" s="31" customFormat="1" ht="15" x14ac:dyDescent="0.25">
      <c r="A207" s="158">
        <v>198</v>
      </c>
      <c r="B207" s="159" t="s">
        <v>224</v>
      </c>
      <c r="C207" s="148">
        <v>1</v>
      </c>
      <c r="D207" s="150">
        <v>12</v>
      </c>
      <c r="E207" s="151">
        <f>IF(AND(C207=1,D207=0),distinfo!K207+distinfo!L207,IFERROR(F207/D207,0))</f>
        <v>20662</v>
      </c>
      <c r="F207" s="151">
        <v>247944</v>
      </c>
      <c r="G207" s="152">
        <f t="shared" si="21"/>
        <v>2.3475002508037365E-3</v>
      </c>
      <c r="H207" s="151">
        <f>distinfo!N207</f>
        <v>105620436</v>
      </c>
      <c r="I207" s="153">
        <v>0.09</v>
      </c>
      <c r="J207" s="154">
        <f t="shared" si="22"/>
        <v>9257895.2400000002</v>
      </c>
      <c r="K207" s="155">
        <f t="shared" si="23"/>
        <v>448.06384861097666</v>
      </c>
      <c r="L207" s="156">
        <f t="shared" si="24"/>
        <v>0</v>
      </c>
      <c r="M207" s="155">
        <f t="shared" si="25"/>
        <v>0</v>
      </c>
      <c r="N207" s="156">
        <f t="shared" si="26"/>
        <v>0</v>
      </c>
      <c r="O207" s="157">
        <f t="shared" si="27"/>
        <v>0</v>
      </c>
    </row>
    <row r="208" spans="1:15" s="31" customFormat="1" ht="15" x14ac:dyDescent="0.25">
      <c r="A208" s="158">
        <v>199</v>
      </c>
      <c r="B208" s="159" t="s">
        <v>225</v>
      </c>
      <c r="C208" s="148">
        <v>1</v>
      </c>
      <c r="D208" s="150">
        <v>2</v>
      </c>
      <c r="E208" s="151">
        <f>IF(AND(C208=1,D208=0),distinfo!K208+distinfo!L208,IFERROR(F208/D208,0))</f>
        <v>30684.5</v>
      </c>
      <c r="F208" s="151">
        <v>61369</v>
      </c>
      <c r="G208" s="152">
        <f t="shared" si="21"/>
        <v>4.4109673837622581E-4</v>
      </c>
      <c r="H208" s="151">
        <f>distinfo!N208</f>
        <v>139128210.80000001</v>
      </c>
      <c r="I208" s="153">
        <v>0.09</v>
      </c>
      <c r="J208" s="154">
        <f t="shared" si="22"/>
        <v>12460169.972000001</v>
      </c>
      <c r="K208" s="155">
        <f t="shared" si="23"/>
        <v>406.07374967817628</v>
      </c>
      <c r="L208" s="156">
        <f t="shared" si="24"/>
        <v>0</v>
      </c>
      <c r="M208" s="155">
        <f t="shared" si="25"/>
        <v>0</v>
      </c>
      <c r="N208" s="156">
        <f t="shared" si="26"/>
        <v>0</v>
      </c>
      <c r="O208" s="157">
        <f t="shared" si="27"/>
        <v>0</v>
      </c>
    </row>
    <row r="209" spans="1:15" s="31" customFormat="1" ht="15" x14ac:dyDescent="0.25">
      <c r="A209" s="158">
        <v>200</v>
      </c>
      <c r="B209" s="159" t="s">
        <v>226</v>
      </c>
      <c r="C209" s="148">
        <v>0</v>
      </c>
      <c r="D209" s="150">
        <v>0</v>
      </c>
      <c r="E209" s="151">
        <f>IF(AND(C209=1,D209=0),distinfo!K209+distinfo!L209,IFERROR(F209/D209,0))</f>
        <v>0</v>
      </c>
      <c r="F209" s="151">
        <v>0</v>
      </c>
      <c r="G209" s="152" t="str">
        <f t="shared" si="21"/>
        <v/>
      </c>
      <c r="H209" s="151">
        <f>distinfo!N209</f>
        <v>344458</v>
      </c>
      <c r="I209" s="153">
        <v>0</v>
      </c>
      <c r="J209" s="154">
        <f t="shared" si="22"/>
        <v>0</v>
      </c>
      <c r="K209" s="155">
        <f t="shared" si="23"/>
        <v>0</v>
      </c>
      <c r="L209" s="156">
        <f t="shared" si="24"/>
        <v>0</v>
      </c>
      <c r="M209" s="155">
        <f t="shared" si="25"/>
        <v>0</v>
      </c>
      <c r="N209" s="156">
        <f t="shared" si="26"/>
        <v>0</v>
      </c>
      <c r="O209" s="157">
        <f t="shared" si="27"/>
        <v>0</v>
      </c>
    </row>
    <row r="210" spans="1:15" s="31" customFormat="1" ht="15" x14ac:dyDescent="0.25">
      <c r="A210" s="158">
        <v>201</v>
      </c>
      <c r="B210" s="159" t="s">
        <v>227</v>
      </c>
      <c r="C210" s="148">
        <v>1</v>
      </c>
      <c r="D210" s="150">
        <v>1565</v>
      </c>
      <c r="E210" s="151">
        <f>IF(AND(C210=1,D210=0),distinfo!K210+distinfo!L210,IFERROR(F210/D210,0))</f>
        <v>19930.118849840255</v>
      </c>
      <c r="F210" s="151">
        <v>31190636</v>
      </c>
      <c r="G210" s="152">
        <f t="shared" si="21"/>
        <v>0.10571158485361812</v>
      </c>
      <c r="H210" s="151">
        <f>distinfo!N210</f>
        <v>295054095</v>
      </c>
      <c r="I210" s="153">
        <v>0.18</v>
      </c>
      <c r="J210" s="154">
        <f t="shared" si="22"/>
        <v>0</v>
      </c>
      <c r="K210" s="155">
        <f t="shared" si="23"/>
        <v>0</v>
      </c>
      <c r="L210" s="156">
        <f t="shared" si="24"/>
        <v>0</v>
      </c>
      <c r="M210" s="155">
        <f t="shared" si="25"/>
        <v>0</v>
      </c>
      <c r="N210" s="156">
        <f t="shared" si="26"/>
        <v>21919101.100000001</v>
      </c>
      <c r="O210" s="157">
        <f t="shared" si="27"/>
        <v>1099.7978118015933</v>
      </c>
    </row>
    <row r="211" spans="1:15" s="31" customFormat="1" ht="15" x14ac:dyDescent="0.25">
      <c r="A211" s="158">
        <v>202</v>
      </c>
      <c r="B211" s="159" t="s">
        <v>228</v>
      </c>
      <c r="C211" s="148">
        <v>0</v>
      </c>
      <c r="D211" s="150">
        <v>0</v>
      </c>
      <c r="E211" s="151">
        <f>IF(AND(C211=1,D211=0),distinfo!K211+distinfo!L211,IFERROR(F211/D211,0))</f>
        <v>0</v>
      </c>
      <c r="F211" s="151">
        <v>0</v>
      </c>
      <c r="G211" s="152" t="str">
        <f t="shared" si="21"/>
        <v/>
      </c>
      <c r="H211" s="151">
        <f>distinfo!N211</f>
        <v>27975.33</v>
      </c>
      <c r="I211" s="153">
        <v>0</v>
      </c>
      <c r="J211" s="154">
        <f t="shared" si="22"/>
        <v>0</v>
      </c>
      <c r="K211" s="155">
        <f t="shared" si="23"/>
        <v>0</v>
      </c>
      <c r="L211" s="156">
        <f t="shared" si="24"/>
        <v>0</v>
      </c>
      <c r="M211" s="155">
        <f t="shared" si="25"/>
        <v>0</v>
      </c>
      <c r="N211" s="156">
        <f t="shared" si="26"/>
        <v>0</v>
      </c>
      <c r="O211" s="157">
        <f t="shared" si="27"/>
        <v>0</v>
      </c>
    </row>
    <row r="212" spans="1:15" s="31" customFormat="1" ht="15" x14ac:dyDescent="0.25">
      <c r="A212" s="158">
        <v>203</v>
      </c>
      <c r="B212" s="159" t="s">
        <v>229</v>
      </c>
      <c r="C212" s="148">
        <v>0</v>
      </c>
      <c r="D212" s="150">
        <v>0</v>
      </c>
      <c r="E212" s="151">
        <f>IF(AND(C212=1,D212=0),distinfo!K212+distinfo!L212,IFERROR(F212/D212,0))</f>
        <v>0</v>
      </c>
      <c r="F212" s="151">
        <v>0</v>
      </c>
      <c r="G212" s="152" t="str">
        <f t="shared" si="21"/>
        <v/>
      </c>
      <c r="H212" s="151">
        <f>distinfo!N212</f>
        <v>61141</v>
      </c>
      <c r="I212" s="153">
        <v>0</v>
      </c>
      <c r="J212" s="154">
        <f t="shared" si="22"/>
        <v>0</v>
      </c>
      <c r="K212" s="155">
        <f t="shared" si="23"/>
        <v>0</v>
      </c>
      <c r="L212" s="156">
        <f t="shared" si="24"/>
        <v>0</v>
      </c>
      <c r="M212" s="155">
        <f t="shared" si="25"/>
        <v>0</v>
      </c>
      <c r="N212" s="156">
        <f t="shared" si="26"/>
        <v>0</v>
      </c>
      <c r="O212" s="157">
        <f t="shared" si="27"/>
        <v>0</v>
      </c>
    </row>
    <row r="213" spans="1:15" s="31" customFormat="1" ht="15" x14ac:dyDescent="0.25">
      <c r="A213" s="158">
        <v>204</v>
      </c>
      <c r="B213" s="159" t="s">
        <v>230</v>
      </c>
      <c r="C213" s="148">
        <v>1</v>
      </c>
      <c r="D213" s="150">
        <v>84</v>
      </c>
      <c r="E213" s="151">
        <f>IF(AND(C213=1,D213=0),distinfo!K213+distinfo!L213,IFERROR(F213/D213,0))</f>
        <v>18995</v>
      </c>
      <c r="F213" s="151">
        <v>1595580</v>
      </c>
      <c r="G213" s="152">
        <f t="shared" si="21"/>
        <v>3.3736223434920949E-2</v>
      </c>
      <c r="H213" s="151">
        <f>distinfo!N213</f>
        <v>47295750.310581222</v>
      </c>
      <c r="I213" s="153">
        <v>0.09</v>
      </c>
      <c r="J213" s="154">
        <f t="shared" si="22"/>
        <v>2661037.5279523097</v>
      </c>
      <c r="K213" s="155">
        <f t="shared" si="23"/>
        <v>140.09147291141403</v>
      </c>
      <c r="L213" s="156">
        <f t="shared" si="24"/>
        <v>0</v>
      </c>
      <c r="M213" s="155">
        <f t="shared" si="25"/>
        <v>0</v>
      </c>
      <c r="N213" s="156">
        <f t="shared" si="26"/>
        <v>0</v>
      </c>
      <c r="O213" s="157">
        <f t="shared" si="27"/>
        <v>0</v>
      </c>
    </row>
    <row r="214" spans="1:15" s="31" customFormat="1" ht="15" x14ac:dyDescent="0.25">
      <c r="A214" s="158">
        <v>205</v>
      </c>
      <c r="B214" s="159" t="s">
        <v>231</v>
      </c>
      <c r="C214" s="148">
        <v>0</v>
      </c>
      <c r="D214" s="150">
        <v>0</v>
      </c>
      <c r="E214" s="151">
        <f>IF(AND(C214=1,D214=0),distinfo!K214+distinfo!L214,IFERROR(F214/D214,0))</f>
        <v>0</v>
      </c>
      <c r="F214" s="151">
        <v>0</v>
      </c>
      <c r="G214" s="152" t="str">
        <f t="shared" si="21"/>
        <v/>
      </c>
      <c r="H214" s="151">
        <f>distinfo!N214</f>
        <v>0</v>
      </c>
      <c r="I214" s="153">
        <v>0</v>
      </c>
      <c r="J214" s="154">
        <f t="shared" si="22"/>
        <v>0</v>
      </c>
      <c r="K214" s="155">
        <f t="shared" si="23"/>
        <v>0</v>
      </c>
      <c r="L214" s="156">
        <f t="shared" si="24"/>
        <v>0</v>
      </c>
      <c r="M214" s="155">
        <f t="shared" si="25"/>
        <v>0</v>
      </c>
      <c r="N214" s="156">
        <f t="shared" si="26"/>
        <v>0</v>
      </c>
      <c r="O214" s="157">
        <f t="shared" si="27"/>
        <v>0</v>
      </c>
    </row>
    <row r="215" spans="1:15" s="31" customFormat="1" ht="15" x14ac:dyDescent="0.25">
      <c r="A215" s="158">
        <v>206</v>
      </c>
      <c r="B215" s="159" t="s">
        <v>232</v>
      </c>
      <c r="C215" s="148">
        <v>0</v>
      </c>
      <c r="D215" s="150">
        <v>0</v>
      </c>
      <c r="E215" s="151">
        <f>IF(AND(C215=1,D215=0),distinfo!K215+distinfo!L215,IFERROR(F215/D215,0))</f>
        <v>0</v>
      </c>
      <c r="F215" s="151">
        <v>0</v>
      </c>
      <c r="G215" s="152" t="str">
        <f t="shared" si="21"/>
        <v/>
      </c>
      <c r="H215" s="151">
        <f>distinfo!N215</f>
        <v>0</v>
      </c>
      <c r="I215" s="153">
        <v>0</v>
      </c>
      <c r="J215" s="154">
        <f t="shared" si="22"/>
        <v>0</v>
      </c>
      <c r="K215" s="155">
        <f t="shared" si="23"/>
        <v>0</v>
      </c>
      <c r="L215" s="156">
        <f t="shared" si="24"/>
        <v>0</v>
      </c>
      <c r="M215" s="155">
        <f t="shared" si="25"/>
        <v>0</v>
      </c>
      <c r="N215" s="156">
        <f t="shared" si="26"/>
        <v>0</v>
      </c>
      <c r="O215" s="157">
        <f t="shared" si="27"/>
        <v>0</v>
      </c>
    </row>
    <row r="216" spans="1:15" s="31" customFormat="1" ht="15" x14ac:dyDescent="0.25">
      <c r="A216" s="158">
        <v>207</v>
      </c>
      <c r="B216" s="159" t="s">
        <v>233</v>
      </c>
      <c r="C216" s="148">
        <v>1</v>
      </c>
      <c r="D216" s="150">
        <v>6</v>
      </c>
      <c r="E216" s="151">
        <f>IF(AND(C216=1,D216=0),distinfo!K216+distinfo!L216,IFERROR(F216/D216,0))</f>
        <v>25706</v>
      </c>
      <c r="F216" s="151">
        <v>154236</v>
      </c>
      <c r="G216" s="152">
        <f t="shared" si="21"/>
        <v>5.0466035404359499E-4</v>
      </c>
      <c r="H216" s="151">
        <f>distinfo!N216</f>
        <v>305623373.74866652</v>
      </c>
      <c r="I216" s="153">
        <v>0.09</v>
      </c>
      <c r="J216" s="154">
        <f t="shared" si="22"/>
        <v>27351867.637379985</v>
      </c>
      <c r="K216" s="155">
        <f t="shared" si="23"/>
        <v>1064.0265944674388</v>
      </c>
      <c r="L216" s="156">
        <f t="shared" si="24"/>
        <v>0</v>
      </c>
      <c r="M216" s="155">
        <f t="shared" si="25"/>
        <v>0</v>
      </c>
      <c r="N216" s="156">
        <f t="shared" si="26"/>
        <v>0</v>
      </c>
      <c r="O216" s="157">
        <f t="shared" si="27"/>
        <v>0</v>
      </c>
    </row>
    <row r="217" spans="1:15" s="31" customFormat="1" ht="15" x14ac:dyDescent="0.25">
      <c r="A217" s="158">
        <v>208</v>
      </c>
      <c r="B217" s="159" t="s">
        <v>234</v>
      </c>
      <c r="C217" s="148">
        <v>1</v>
      </c>
      <c r="D217" s="150">
        <v>15</v>
      </c>
      <c r="E217" s="151">
        <f>IF(AND(C217=1,D217=0),distinfo!K217+distinfo!L217,IFERROR(F217/D217,0))</f>
        <v>19316.333333333332</v>
      </c>
      <c r="F217" s="151">
        <v>289745</v>
      </c>
      <c r="G217" s="152">
        <f t="shared" si="21"/>
        <v>1.515671148830762E-2</v>
      </c>
      <c r="H217" s="151">
        <f>distinfo!N217</f>
        <v>19116613.800000001</v>
      </c>
      <c r="I217" s="153">
        <v>0.09</v>
      </c>
      <c r="J217" s="154">
        <f t="shared" si="22"/>
        <v>1430750.2420000001</v>
      </c>
      <c r="K217" s="155">
        <f t="shared" si="23"/>
        <v>74.069452898238112</v>
      </c>
      <c r="L217" s="156">
        <f t="shared" si="24"/>
        <v>0</v>
      </c>
      <c r="M217" s="155">
        <f t="shared" si="25"/>
        <v>0</v>
      </c>
      <c r="N217" s="156">
        <f t="shared" si="26"/>
        <v>0</v>
      </c>
      <c r="O217" s="157">
        <f t="shared" si="27"/>
        <v>0</v>
      </c>
    </row>
    <row r="218" spans="1:15" s="31" customFormat="1" ht="15" x14ac:dyDescent="0.25">
      <c r="A218" s="158">
        <v>209</v>
      </c>
      <c r="B218" s="159" t="s">
        <v>235</v>
      </c>
      <c r="C218" s="148">
        <v>1</v>
      </c>
      <c r="D218" s="150">
        <v>98</v>
      </c>
      <c r="E218" s="151">
        <f>IF(AND(C218=1,D218=0),distinfo!K218+distinfo!L218,IFERROR(F218/D218,0))</f>
        <v>21457</v>
      </c>
      <c r="F218" s="151">
        <v>2102786</v>
      </c>
      <c r="G218" s="152">
        <f t="shared" si="21"/>
        <v>7.8034232542437507E-2</v>
      </c>
      <c r="H218" s="151">
        <f>distinfo!N218</f>
        <v>26946968.420000002</v>
      </c>
      <c r="I218" s="153">
        <v>0.18</v>
      </c>
      <c r="J218" s="154">
        <f t="shared" si="22"/>
        <v>0</v>
      </c>
      <c r="K218" s="155">
        <f t="shared" si="23"/>
        <v>0</v>
      </c>
      <c r="L218" s="156">
        <f t="shared" si="24"/>
        <v>0</v>
      </c>
      <c r="M218" s="155">
        <f t="shared" si="25"/>
        <v>0</v>
      </c>
      <c r="N218" s="156">
        <f t="shared" si="26"/>
        <v>2747668.3156000003</v>
      </c>
      <c r="O218" s="157">
        <f t="shared" si="27"/>
        <v>128.05463557813303</v>
      </c>
    </row>
    <row r="219" spans="1:15" s="31" customFormat="1" ht="15" x14ac:dyDescent="0.25">
      <c r="A219" s="158">
        <v>210</v>
      </c>
      <c r="B219" s="159" t="s">
        <v>236</v>
      </c>
      <c r="C219" s="148">
        <v>1</v>
      </c>
      <c r="D219" s="150">
        <v>168</v>
      </c>
      <c r="E219" s="151">
        <f>IF(AND(C219=1,D219=0),distinfo!K219+distinfo!L219,IFERROR(F219/D219,0))</f>
        <v>17823.535714285714</v>
      </c>
      <c r="F219" s="151">
        <v>2994354</v>
      </c>
      <c r="G219" s="152">
        <f t="shared" si="21"/>
        <v>5.5551929420092946E-2</v>
      </c>
      <c r="H219" s="151">
        <f>distinfo!N219</f>
        <v>53901890.200000003</v>
      </c>
      <c r="I219" s="153">
        <v>0.09</v>
      </c>
      <c r="J219" s="154">
        <f t="shared" si="22"/>
        <v>1856816.1179999998</v>
      </c>
      <c r="K219" s="155">
        <f t="shared" si="23"/>
        <v>104.17776516203494</v>
      </c>
      <c r="L219" s="156">
        <f t="shared" si="24"/>
        <v>0</v>
      </c>
      <c r="M219" s="155">
        <f t="shared" si="25"/>
        <v>0</v>
      </c>
      <c r="N219" s="156">
        <f t="shared" si="26"/>
        <v>0</v>
      </c>
      <c r="O219" s="157">
        <f t="shared" si="27"/>
        <v>0</v>
      </c>
    </row>
    <row r="220" spans="1:15" s="31" customFormat="1" ht="15" x14ac:dyDescent="0.25">
      <c r="A220" s="158">
        <v>211</v>
      </c>
      <c r="B220" s="159" t="s">
        <v>237</v>
      </c>
      <c r="C220" s="148">
        <v>1</v>
      </c>
      <c r="D220" s="150">
        <v>3</v>
      </c>
      <c r="E220" s="151">
        <f>IF(AND(C220=1,D220=0),distinfo!K220+distinfo!L220,IFERROR(F220/D220,0))</f>
        <v>20429.333333333332</v>
      </c>
      <c r="F220" s="151">
        <v>61288</v>
      </c>
      <c r="G220" s="152">
        <f t="shared" si="21"/>
        <v>7.6797354634372626E-4</v>
      </c>
      <c r="H220" s="151">
        <f>distinfo!N220</f>
        <v>79804832.200000003</v>
      </c>
      <c r="I220" s="153">
        <v>0.09</v>
      </c>
      <c r="J220" s="154">
        <f t="shared" si="22"/>
        <v>7121146.898</v>
      </c>
      <c r="K220" s="155">
        <f t="shared" si="23"/>
        <v>348.57460993995562</v>
      </c>
      <c r="L220" s="156">
        <f t="shared" si="24"/>
        <v>0</v>
      </c>
      <c r="M220" s="155">
        <f t="shared" si="25"/>
        <v>0</v>
      </c>
      <c r="N220" s="156">
        <f t="shared" si="26"/>
        <v>0</v>
      </c>
      <c r="O220" s="157">
        <f t="shared" si="27"/>
        <v>0</v>
      </c>
    </row>
    <row r="221" spans="1:15" s="31" customFormat="1" ht="15" x14ac:dyDescent="0.25">
      <c r="A221" s="158">
        <v>212</v>
      </c>
      <c r="B221" s="159" t="s">
        <v>238</v>
      </c>
      <c r="C221" s="148">
        <v>1</v>
      </c>
      <c r="D221" s="150">
        <v>49</v>
      </c>
      <c r="E221" s="151">
        <f>IF(AND(C221=1,D221=0),distinfo!K221+distinfo!L221,IFERROR(F221/D221,0))</f>
        <v>17750.387755102041</v>
      </c>
      <c r="F221" s="151">
        <v>869769</v>
      </c>
      <c r="G221" s="152">
        <f t="shared" si="21"/>
        <v>1.3319638537639006E-2</v>
      </c>
      <c r="H221" s="151">
        <f>distinfo!N221</f>
        <v>65299745</v>
      </c>
      <c r="I221" s="153">
        <v>0.09</v>
      </c>
      <c r="J221" s="154">
        <f t="shared" si="22"/>
        <v>5007208.05</v>
      </c>
      <c r="K221" s="155">
        <f t="shared" si="23"/>
        <v>282.09006581057724</v>
      </c>
      <c r="L221" s="156">
        <f t="shared" si="24"/>
        <v>0</v>
      </c>
      <c r="M221" s="155">
        <f t="shared" si="25"/>
        <v>0</v>
      </c>
      <c r="N221" s="156">
        <f t="shared" si="26"/>
        <v>0</v>
      </c>
      <c r="O221" s="157">
        <f t="shared" si="27"/>
        <v>0</v>
      </c>
    </row>
    <row r="222" spans="1:15" s="31" customFormat="1" ht="15" x14ac:dyDescent="0.25">
      <c r="A222" s="158">
        <v>213</v>
      </c>
      <c r="B222" s="159" t="s">
        <v>239</v>
      </c>
      <c r="C222" s="148">
        <v>1</v>
      </c>
      <c r="D222" s="150">
        <v>2</v>
      </c>
      <c r="E222" s="151">
        <f>IF(AND(C222=1,D222=0),distinfo!K222+distinfo!L222,IFERROR(F222/D222,0))</f>
        <v>27533</v>
      </c>
      <c r="F222" s="151">
        <v>55066</v>
      </c>
      <c r="G222" s="152">
        <f t="shared" si="21"/>
        <v>1.4915039798936186E-3</v>
      </c>
      <c r="H222" s="151">
        <f>distinfo!N222</f>
        <v>36919780.799999997</v>
      </c>
      <c r="I222" s="153">
        <v>0.09</v>
      </c>
      <c r="J222" s="154">
        <f t="shared" si="22"/>
        <v>3267714.2719999994</v>
      </c>
      <c r="K222" s="155">
        <f t="shared" si="23"/>
        <v>118.68355326335667</v>
      </c>
      <c r="L222" s="156">
        <f t="shared" si="24"/>
        <v>0</v>
      </c>
      <c r="M222" s="155">
        <f t="shared" si="25"/>
        <v>0</v>
      </c>
      <c r="N222" s="156">
        <f t="shared" si="26"/>
        <v>0</v>
      </c>
      <c r="O222" s="157">
        <f t="shared" si="27"/>
        <v>0</v>
      </c>
    </row>
    <row r="223" spans="1:15" s="31" customFormat="1" ht="15" x14ac:dyDescent="0.25">
      <c r="A223" s="158">
        <v>214</v>
      </c>
      <c r="B223" s="159" t="s">
        <v>240</v>
      </c>
      <c r="C223" s="148">
        <v>1</v>
      </c>
      <c r="D223" s="150">
        <v>4</v>
      </c>
      <c r="E223" s="151">
        <f>IF(AND(C223=1,D223=0),distinfo!K223+distinfo!L223,IFERROR(F223/D223,0))</f>
        <v>18977.5</v>
      </c>
      <c r="F223" s="151">
        <v>75910</v>
      </c>
      <c r="G223" s="152">
        <f t="shared" si="21"/>
        <v>2.337227830419542E-3</v>
      </c>
      <c r="H223" s="151">
        <f>distinfo!N223</f>
        <v>32478648</v>
      </c>
      <c r="I223" s="153">
        <v>0.09</v>
      </c>
      <c r="J223" s="154">
        <f t="shared" si="22"/>
        <v>2847168.32</v>
      </c>
      <c r="K223" s="155">
        <f t="shared" si="23"/>
        <v>150.02862969305755</v>
      </c>
      <c r="L223" s="156">
        <f t="shared" si="24"/>
        <v>0</v>
      </c>
      <c r="M223" s="155">
        <f t="shared" si="25"/>
        <v>0</v>
      </c>
      <c r="N223" s="156">
        <f t="shared" si="26"/>
        <v>0</v>
      </c>
      <c r="O223" s="157">
        <f t="shared" si="27"/>
        <v>0</v>
      </c>
    </row>
    <row r="224" spans="1:15" s="31" customFormat="1" ht="15" x14ac:dyDescent="0.25">
      <c r="A224" s="158">
        <v>215</v>
      </c>
      <c r="B224" s="159" t="s">
        <v>241</v>
      </c>
      <c r="C224" s="148">
        <v>1</v>
      </c>
      <c r="D224" s="150">
        <v>22</v>
      </c>
      <c r="E224" s="151">
        <f>IF(AND(C224=1,D224=0),distinfo!K224+distinfo!L224,IFERROR(F224/D224,0))</f>
        <v>17008.136363636364</v>
      </c>
      <c r="F224" s="151">
        <v>374179</v>
      </c>
      <c r="G224" s="152">
        <f t="shared" si="21"/>
        <v>3.8169494952568606E-2</v>
      </c>
      <c r="H224" s="151">
        <f>distinfo!N224</f>
        <v>9803090.1500000004</v>
      </c>
      <c r="I224" s="153">
        <v>0.18</v>
      </c>
      <c r="J224" s="154">
        <f t="shared" si="22"/>
        <v>0</v>
      </c>
      <c r="K224" s="155">
        <f t="shared" si="23"/>
        <v>0</v>
      </c>
      <c r="L224" s="156">
        <f t="shared" si="24"/>
        <v>0</v>
      </c>
      <c r="M224" s="155">
        <f t="shared" si="25"/>
        <v>0</v>
      </c>
      <c r="N224" s="156">
        <f t="shared" si="26"/>
        <v>1390377.227</v>
      </c>
      <c r="O224" s="157">
        <f t="shared" si="27"/>
        <v>81.747770436074703</v>
      </c>
    </row>
    <row r="225" spans="1:15" s="31" customFormat="1" ht="15" x14ac:dyDescent="0.25">
      <c r="A225" s="158">
        <v>216</v>
      </c>
      <c r="B225" s="159" t="s">
        <v>242</v>
      </c>
      <c r="C225" s="148">
        <v>0</v>
      </c>
      <c r="D225" s="150">
        <v>0</v>
      </c>
      <c r="E225" s="151">
        <f>IF(AND(C225=1,D225=0),distinfo!K225+distinfo!L225,IFERROR(F225/D225,0))</f>
        <v>0</v>
      </c>
      <c r="F225" s="151">
        <v>0</v>
      </c>
      <c r="G225" s="152" t="str">
        <f t="shared" si="21"/>
        <v/>
      </c>
      <c r="H225" s="151">
        <f>distinfo!N225</f>
        <v>722593</v>
      </c>
      <c r="I225" s="153">
        <v>0</v>
      </c>
      <c r="J225" s="154">
        <f t="shared" si="22"/>
        <v>0</v>
      </c>
      <c r="K225" s="155">
        <f t="shared" si="23"/>
        <v>0</v>
      </c>
      <c r="L225" s="156">
        <f t="shared" si="24"/>
        <v>0</v>
      </c>
      <c r="M225" s="155">
        <f t="shared" si="25"/>
        <v>0</v>
      </c>
      <c r="N225" s="156">
        <f t="shared" si="26"/>
        <v>0</v>
      </c>
      <c r="O225" s="157">
        <f t="shared" si="27"/>
        <v>0</v>
      </c>
    </row>
    <row r="226" spans="1:15" s="31" customFormat="1" ht="15" x14ac:dyDescent="0.25">
      <c r="A226" s="158">
        <v>217</v>
      </c>
      <c r="B226" s="159" t="s">
        <v>243</v>
      </c>
      <c r="C226" s="148">
        <v>1</v>
      </c>
      <c r="D226" s="150">
        <v>3</v>
      </c>
      <c r="E226" s="151">
        <f>IF(AND(C226=1,D226=0),distinfo!K226+distinfo!L226,IFERROR(F226/D226,0))</f>
        <v>24372</v>
      </c>
      <c r="F226" s="151">
        <v>73116</v>
      </c>
      <c r="G226" s="152">
        <f t="shared" si="21"/>
        <v>1.4847455613243494E-3</v>
      </c>
      <c r="H226" s="151">
        <f>distinfo!N226</f>
        <v>49244801.200000003</v>
      </c>
      <c r="I226" s="153">
        <v>0.09</v>
      </c>
      <c r="J226" s="154">
        <f t="shared" si="22"/>
        <v>4358916.108</v>
      </c>
      <c r="K226" s="155">
        <f t="shared" si="23"/>
        <v>178.84933973412112</v>
      </c>
      <c r="L226" s="156">
        <f t="shared" si="24"/>
        <v>0</v>
      </c>
      <c r="M226" s="155">
        <f t="shared" si="25"/>
        <v>0</v>
      </c>
      <c r="N226" s="156">
        <f t="shared" si="26"/>
        <v>0</v>
      </c>
      <c r="O226" s="157">
        <f t="shared" si="27"/>
        <v>0</v>
      </c>
    </row>
    <row r="227" spans="1:15" s="31" customFormat="1" ht="15" x14ac:dyDescent="0.25">
      <c r="A227" s="158">
        <v>218</v>
      </c>
      <c r="B227" s="159" t="s">
        <v>244</v>
      </c>
      <c r="C227" s="148">
        <v>1</v>
      </c>
      <c r="D227" s="150">
        <v>53</v>
      </c>
      <c r="E227" s="151">
        <f>IF(AND(C227=1,D227=0),distinfo!K227+distinfo!L227,IFERROR(F227/D227,0))</f>
        <v>20033.566037735851</v>
      </c>
      <c r="F227" s="151">
        <v>1061779</v>
      </c>
      <c r="G227" s="152">
        <f t="shared" si="21"/>
        <v>2.4543239970269439E-2</v>
      </c>
      <c r="H227" s="151">
        <f>distinfo!N227</f>
        <v>43261566.169999994</v>
      </c>
      <c r="I227" s="153">
        <v>0.09</v>
      </c>
      <c r="J227" s="154">
        <f t="shared" si="22"/>
        <v>2831761.9552999996</v>
      </c>
      <c r="K227" s="155">
        <f t="shared" si="23"/>
        <v>141.35086833597194</v>
      </c>
      <c r="L227" s="156">
        <f t="shared" si="24"/>
        <v>0</v>
      </c>
      <c r="M227" s="155">
        <f t="shared" si="25"/>
        <v>0</v>
      </c>
      <c r="N227" s="156">
        <f t="shared" si="26"/>
        <v>0</v>
      </c>
      <c r="O227" s="157">
        <f t="shared" si="27"/>
        <v>0</v>
      </c>
    </row>
    <row r="228" spans="1:15" s="31" customFormat="1" ht="15" x14ac:dyDescent="0.25">
      <c r="A228" s="158">
        <v>219</v>
      </c>
      <c r="B228" s="159" t="s">
        <v>245</v>
      </c>
      <c r="C228" s="148">
        <v>1</v>
      </c>
      <c r="D228" s="150">
        <v>8</v>
      </c>
      <c r="E228" s="151">
        <f>IF(AND(C228=1,D228=0),distinfo!K228+distinfo!L228,IFERROR(F228/D228,0))</f>
        <v>21791.125</v>
      </c>
      <c r="F228" s="151">
        <v>174329</v>
      </c>
      <c r="G228" s="152">
        <f t="shared" si="21"/>
        <v>4.1972501321949967E-3</v>
      </c>
      <c r="H228" s="151">
        <f>distinfo!N228</f>
        <v>41534098.399999999</v>
      </c>
      <c r="I228" s="153">
        <v>0.09</v>
      </c>
      <c r="J228" s="154">
        <f t="shared" si="22"/>
        <v>3563739.8559999997</v>
      </c>
      <c r="K228" s="155">
        <f t="shared" si="23"/>
        <v>163.54088446557944</v>
      </c>
      <c r="L228" s="156">
        <f t="shared" si="24"/>
        <v>0</v>
      </c>
      <c r="M228" s="155">
        <f t="shared" si="25"/>
        <v>0</v>
      </c>
      <c r="N228" s="156">
        <f t="shared" si="26"/>
        <v>0</v>
      </c>
      <c r="O228" s="157">
        <f t="shared" si="27"/>
        <v>0</v>
      </c>
    </row>
    <row r="229" spans="1:15" s="31" customFormat="1" ht="15" x14ac:dyDescent="0.25">
      <c r="A229" s="158">
        <v>220</v>
      </c>
      <c r="B229" s="159" t="s">
        <v>246</v>
      </c>
      <c r="C229" s="148">
        <v>1</v>
      </c>
      <c r="D229" s="150">
        <v>81</v>
      </c>
      <c r="E229" s="151">
        <f>IF(AND(C229=1,D229=0),distinfo!K229+distinfo!L229,IFERROR(F229/D229,0))</f>
        <v>23686.506172839505</v>
      </c>
      <c r="F229" s="151">
        <v>1918607</v>
      </c>
      <c r="G229" s="152">
        <f t="shared" si="21"/>
        <v>2.3366531525076163E-2</v>
      </c>
      <c r="H229" s="151">
        <f>distinfo!N229</f>
        <v>82109191</v>
      </c>
      <c r="I229" s="153">
        <v>0.09</v>
      </c>
      <c r="J229" s="154">
        <f t="shared" si="22"/>
        <v>5471220.1899999995</v>
      </c>
      <c r="K229" s="155">
        <f t="shared" si="23"/>
        <v>230.98468596747534</v>
      </c>
      <c r="L229" s="156">
        <f t="shared" si="24"/>
        <v>0</v>
      </c>
      <c r="M229" s="155">
        <f t="shared" si="25"/>
        <v>0</v>
      </c>
      <c r="N229" s="156">
        <f t="shared" si="26"/>
        <v>0</v>
      </c>
      <c r="O229" s="157">
        <f t="shared" si="27"/>
        <v>0</v>
      </c>
    </row>
    <row r="230" spans="1:15" s="31" customFormat="1" ht="15" x14ac:dyDescent="0.25">
      <c r="A230" s="158">
        <v>221</v>
      </c>
      <c r="B230" s="159" t="s">
        <v>247</v>
      </c>
      <c r="C230" s="148">
        <v>1</v>
      </c>
      <c r="D230" s="150">
        <v>18</v>
      </c>
      <c r="E230" s="151">
        <f>IF(AND(C230=1,D230=0),distinfo!K230+distinfo!L230,IFERROR(F230/D230,0))</f>
        <v>30684</v>
      </c>
      <c r="F230" s="151">
        <v>552312</v>
      </c>
      <c r="G230" s="152">
        <f t="shared" si="21"/>
        <v>3.9625577636248972E-2</v>
      </c>
      <c r="H230" s="151">
        <f>distinfo!N230</f>
        <v>13938270</v>
      </c>
      <c r="I230" s="153">
        <v>0.09</v>
      </c>
      <c r="J230" s="154">
        <f t="shared" si="22"/>
        <v>702132.3</v>
      </c>
      <c r="K230" s="155">
        <f t="shared" si="23"/>
        <v>22.882684786859603</v>
      </c>
      <c r="L230" s="156">
        <f t="shared" si="24"/>
        <v>0</v>
      </c>
      <c r="M230" s="155">
        <f t="shared" si="25"/>
        <v>0</v>
      </c>
      <c r="N230" s="156">
        <f t="shared" si="26"/>
        <v>0</v>
      </c>
      <c r="O230" s="157">
        <f t="shared" si="27"/>
        <v>0</v>
      </c>
    </row>
    <row r="231" spans="1:15" s="31" customFormat="1" ht="15" x14ac:dyDescent="0.25">
      <c r="A231" s="158">
        <v>222</v>
      </c>
      <c r="B231" s="159" t="s">
        <v>248</v>
      </c>
      <c r="C231" s="148">
        <v>0</v>
      </c>
      <c r="D231" s="150">
        <v>0</v>
      </c>
      <c r="E231" s="151">
        <f>IF(AND(C231=1,D231=0),distinfo!K231+distinfo!L231,IFERROR(F231/D231,0))</f>
        <v>0</v>
      </c>
      <c r="F231" s="151">
        <v>0</v>
      </c>
      <c r="G231" s="152" t="str">
        <f t="shared" si="21"/>
        <v/>
      </c>
      <c r="H231" s="151">
        <f>distinfo!N231</f>
        <v>0</v>
      </c>
      <c r="I231" s="153">
        <v>0</v>
      </c>
      <c r="J231" s="154">
        <f t="shared" si="22"/>
        <v>0</v>
      </c>
      <c r="K231" s="155">
        <f t="shared" si="23"/>
        <v>0</v>
      </c>
      <c r="L231" s="156">
        <f t="shared" si="24"/>
        <v>0</v>
      </c>
      <c r="M231" s="155">
        <f t="shared" si="25"/>
        <v>0</v>
      </c>
      <c r="N231" s="156">
        <f t="shared" si="26"/>
        <v>0</v>
      </c>
      <c r="O231" s="157">
        <f t="shared" si="27"/>
        <v>0</v>
      </c>
    </row>
    <row r="232" spans="1:15" s="31" customFormat="1" ht="15" x14ac:dyDescent="0.25">
      <c r="A232" s="158">
        <v>223</v>
      </c>
      <c r="B232" s="159" t="s">
        <v>249</v>
      </c>
      <c r="C232" s="148">
        <v>1</v>
      </c>
      <c r="D232" s="150">
        <v>1</v>
      </c>
      <c r="E232" s="151">
        <f>IF(AND(C232=1,D232=0),distinfo!K232+distinfo!L232,IFERROR(F232/D232,0))</f>
        <v>11986</v>
      </c>
      <c r="F232" s="151">
        <v>11986</v>
      </c>
      <c r="G232" s="152">
        <f t="shared" si="21"/>
        <v>1.1680589950677622E-3</v>
      </c>
      <c r="H232" s="151">
        <f>distinfo!N232</f>
        <v>10261468</v>
      </c>
      <c r="I232" s="153">
        <v>0.18</v>
      </c>
      <c r="J232" s="154">
        <f t="shared" si="22"/>
        <v>0</v>
      </c>
      <c r="K232" s="155">
        <f t="shared" si="23"/>
        <v>0</v>
      </c>
      <c r="L232" s="156">
        <f t="shared" si="24"/>
        <v>0</v>
      </c>
      <c r="M232" s="155">
        <f t="shared" si="25"/>
        <v>0</v>
      </c>
      <c r="N232" s="156">
        <f t="shared" si="26"/>
        <v>1835078.24</v>
      </c>
      <c r="O232" s="157">
        <f t="shared" si="27"/>
        <v>153.10180543967962</v>
      </c>
    </row>
    <row r="233" spans="1:15" s="31" customFormat="1" ht="15" x14ac:dyDescent="0.25">
      <c r="A233" s="158">
        <v>224</v>
      </c>
      <c r="B233" s="159" t="s">
        <v>250</v>
      </c>
      <c r="C233" s="148">
        <v>1</v>
      </c>
      <c r="D233" s="150">
        <v>0</v>
      </c>
      <c r="E233" s="151">
        <f>IF(AND(C233=1,D233=0),distinfo!K233+distinfo!L233,IFERROR(F233/D233,0))</f>
        <v>43445.086066666663</v>
      </c>
      <c r="F233" s="151">
        <v>0</v>
      </c>
      <c r="G233" s="152" t="str">
        <f t="shared" si="21"/>
        <v/>
      </c>
      <c r="H233" s="151">
        <f>distinfo!N233</f>
        <v>6296558.4000000004</v>
      </c>
      <c r="I233" s="153">
        <v>0.09</v>
      </c>
      <c r="J233" s="154">
        <f t="shared" si="22"/>
        <v>566690.25600000005</v>
      </c>
      <c r="K233" s="155">
        <f t="shared" si="23"/>
        <v>13.043828596182582</v>
      </c>
      <c r="L233" s="156">
        <f t="shared" si="24"/>
        <v>0</v>
      </c>
      <c r="M233" s="155">
        <f t="shared" si="25"/>
        <v>0</v>
      </c>
      <c r="N233" s="156">
        <f t="shared" si="26"/>
        <v>0</v>
      </c>
      <c r="O233" s="157">
        <f t="shared" si="27"/>
        <v>0</v>
      </c>
    </row>
    <row r="234" spans="1:15" s="31" customFormat="1" ht="15" x14ac:dyDescent="0.25">
      <c r="A234" s="158">
        <v>225</v>
      </c>
      <c r="B234" s="159" t="s">
        <v>251</v>
      </c>
      <c r="C234" s="148">
        <v>0</v>
      </c>
      <c r="D234" s="150">
        <v>0</v>
      </c>
      <c r="E234" s="151">
        <f>IF(AND(C234=1,D234=0),distinfo!K234+distinfo!L234,IFERROR(F234/D234,0))</f>
        <v>0</v>
      </c>
      <c r="F234" s="151">
        <v>0</v>
      </c>
      <c r="G234" s="152" t="str">
        <f t="shared" si="21"/>
        <v/>
      </c>
      <c r="H234" s="151">
        <f>distinfo!N234</f>
        <v>0</v>
      </c>
      <c r="I234" s="153">
        <v>0</v>
      </c>
      <c r="J234" s="154">
        <f t="shared" si="22"/>
        <v>0</v>
      </c>
      <c r="K234" s="155">
        <f t="shared" si="23"/>
        <v>0</v>
      </c>
      <c r="L234" s="156">
        <f t="shared" si="24"/>
        <v>0</v>
      </c>
      <c r="M234" s="155">
        <f t="shared" si="25"/>
        <v>0</v>
      </c>
      <c r="N234" s="156">
        <f t="shared" si="26"/>
        <v>0</v>
      </c>
      <c r="O234" s="157">
        <f t="shared" si="27"/>
        <v>0</v>
      </c>
    </row>
    <row r="235" spans="1:15" s="31" customFormat="1" ht="15" x14ac:dyDescent="0.25">
      <c r="A235" s="158">
        <v>226</v>
      </c>
      <c r="B235" s="159" t="s">
        <v>252</v>
      </c>
      <c r="C235" s="148">
        <v>1</v>
      </c>
      <c r="D235" s="150">
        <v>29</v>
      </c>
      <c r="E235" s="151">
        <f>IF(AND(C235=1,D235=0),distinfo!K235+distinfo!L235,IFERROR(F235/D235,0))</f>
        <v>17761.241379310344</v>
      </c>
      <c r="F235" s="151">
        <v>515076</v>
      </c>
      <c r="G235" s="152">
        <f t="shared" si="21"/>
        <v>1.9582917574672974E-2</v>
      </c>
      <c r="H235" s="151">
        <f>distinfo!N235</f>
        <v>26302311.595600002</v>
      </c>
      <c r="I235" s="153">
        <v>0.18</v>
      </c>
      <c r="J235" s="154">
        <f t="shared" si="22"/>
        <v>0</v>
      </c>
      <c r="K235" s="155">
        <f t="shared" si="23"/>
        <v>0</v>
      </c>
      <c r="L235" s="156">
        <f t="shared" si="24"/>
        <v>0</v>
      </c>
      <c r="M235" s="155">
        <f t="shared" si="25"/>
        <v>0</v>
      </c>
      <c r="N235" s="156">
        <f t="shared" si="26"/>
        <v>4219340.087208</v>
      </c>
      <c r="O235" s="157">
        <f t="shared" si="27"/>
        <v>237.55885059492581</v>
      </c>
    </row>
    <row r="236" spans="1:15" s="31" customFormat="1" ht="15" x14ac:dyDescent="0.25">
      <c r="A236" s="158">
        <v>227</v>
      </c>
      <c r="B236" s="159" t="s">
        <v>253</v>
      </c>
      <c r="C236" s="148">
        <v>1</v>
      </c>
      <c r="D236" s="150">
        <v>29</v>
      </c>
      <c r="E236" s="151">
        <f>IF(AND(C236=1,D236=0),distinfo!K236+distinfo!L236,IFERROR(F236/D236,0))</f>
        <v>19395.068965517243</v>
      </c>
      <c r="F236" s="151">
        <v>562457</v>
      </c>
      <c r="G236" s="152">
        <f t="shared" si="21"/>
        <v>2.3301328021213128E-2</v>
      </c>
      <c r="H236" s="151">
        <f>distinfo!N236</f>
        <v>24138409.600000001</v>
      </c>
      <c r="I236" s="153">
        <v>0.18</v>
      </c>
      <c r="J236" s="154">
        <f t="shared" si="22"/>
        <v>0</v>
      </c>
      <c r="K236" s="155">
        <f t="shared" si="23"/>
        <v>0</v>
      </c>
      <c r="L236" s="156">
        <f t="shared" si="24"/>
        <v>0</v>
      </c>
      <c r="M236" s="155">
        <f t="shared" si="25"/>
        <v>0</v>
      </c>
      <c r="N236" s="156">
        <f t="shared" si="26"/>
        <v>3782456.7280000001</v>
      </c>
      <c r="O236" s="157">
        <f t="shared" si="27"/>
        <v>195.02156629217876</v>
      </c>
    </row>
    <row r="237" spans="1:15" s="31" customFormat="1" ht="15" x14ac:dyDescent="0.25">
      <c r="A237" s="158">
        <v>228</v>
      </c>
      <c r="B237" s="159" t="s">
        <v>254</v>
      </c>
      <c r="C237" s="148">
        <v>0</v>
      </c>
      <c r="D237" s="150">
        <v>0</v>
      </c>
      <c r="E237" s="151">
        <f>IF(AND(C237=1,D237=0),distinfo!K237+distinfo!L237,IFERROR(F237/D237,0))</f>
        <v>0</v>
      </c>
      <c r="F237" s="151">
        <v>0</v>
      </c>
      <c r="G237" s="152" t="str">
        <f t="shared" si="21"/>
        <v/>
      </c>
      <c r="H237" s="151">
        <f>distinfo!N237</f>
        <v>5517</v>
      </c>
      <c r="I237" s="153">
        <v>0</v>
      </c>
      <c r="J237" s="154">
        <f t="shared" si="22"/>
        <v>0</v>
      </c>
      <c r="K237" s="155">
        <f t="shared" si="23"/>
        <v>0</v>
      </c>
      <c r="L237" s="156">
        <f t="shared" si="24"/>
        <v>0</v>
      </c>
      <c r="M237" s="155">
        <f t="shared" si="25"/>
        <v>0</v>
      </c>
      <c r="N237" s="156">
        <f t="shared" si="26"/>
        <v>0</v>
      </c>
      <c r="O237" s="157">
        <f t="shared" si="27"/>
        <v>0</v>
      </c>
    </row>
    <row r="238" spans="1:15" s="31" customFormat="1" ht="15" x14ac:dyDescent="0.25">
      <c r="A238" s="158">
        <v>229</v>
      </c>
      <c r="B238" s="159" t="s">
        <v>255</v>
      </c>
      <c r="C238" s="148">
        <v>1</v>
      </c>
      <c r="D238" s="150">
        <v>171</v>
      </c>
      <c r="E238" s="151">
        <f>IF(AND(C238=1,D238=0),distinfo!K238+distinfo!L238,IFERROR(F238/D238,0))</f>
        <v>17958.596491228069</v>
      </c>
      <c r="F238" s="151">
        <v>3070920</v>
      </c>
      <c r="G238" s="152">
        <f t="shared" si="21"/>
        <v>2.8213064002454501E-2</v>
      </c>
      <c r="H238" s="151">
        <f>distinfo!N238</f>
        <v>108847447.40000001</v>
      </c>
      <c r="I238" s="153">
        <v>0.09</v>
      </c>
      <c r="J238" s="154">
        <f t="shared" si="22"/>
        <v>6725350.2660000008</v>
      </c>
      <c r="K238" s="155">
        <f t="shared" si="23"/>
        <v>374.49197487593301</v>
      </c>
      <c r="L238" s="156">
        <f t="shared" si="24"/>
        <v>0</v>
      </c>
      <c r="M238" s="155">
        <f t="shared" si="25"/>
        <v>0</v>
      </c>
      <c r="N238" s="156">
        <f t="shared" si="26"/>
        <v>0</v>
      </c>
      <c r="O238" s="157">
        <f t="shared" si="27"/>
        <v>0</v>
      </c>
    </row>
    <row r="239" spans="1:15" s="31" customFormat="1" ht="15" x14ac:dyDescent="0.25">
      <c r="A239" s="158">
        <v>230</v>
      </c>
      <c r="B239" s="159" t="s">
        <v>256</v>
      </c>
      <c r="C239" s="148">
        <v>1</v>
      </c>
      <c r="D239" s="150">
        <v>2</v>
      </c>
      <c r="E239" s="151">
        <f>IF(AND(C239=1,D239=0),distinfo!K239+distinfo!L239,IFERROR(F239/D239,0))</f>
        <v>47384</v>
      </c>
      <c r="F239" s="151">
        <v>94768</v>
      </c>
      <c r="G239" s="152">
        <f t="shared" si="21"/>
        <v>3.1444301732310012E-2</v>
      </c>
      <c r="H239" s="151">
        <f>distinfo!N239</f>
        <v>3013837</v>
      </c>
      <c r="I239" s="153">
        <v>0.09</v>
      </c>
      <c r="J239" s="154">
        <f t="shared" si="22"/>
        <v>176477.33000000002</v>
      </c>
      <c r="K239" s="155">
        <f t="shared" si="23"/>
        <v>3.7244076059429347</v>
      </c>
      <c r="L239" s="156">
        <f t="shared" si="24"/>
        <v>0</v>
      </c>
      <c r="M239" s="155">
        <f t="shared" si="25"/>
        <v>0</v>
      </c>
      <c r="N239" s="156">
        <f t="shared" si="26"/>
        <v>0</v>
      </c>
      <c r="O239" s="157">
        <f t="shared" si="27"/>
        <v>0</v>
      </c>
    </row>
    <row r="240" spans="1:15" s="31" customFormat="1" ht="15" x14ac:dyDescent="0.25">
      <c r="A240" s="158">
        <v>231</v>
      </c>
      <c r="B240" s="159" t="s">
        <v>257</v>
      </c>
      <c r="C240" s="148">
        <v>1</v>
      </c>
      <c r="D240" s="150">
        <v>66</v>
      </c>
      <c r="E240" s="151">
        <f>IF(AND(C240=1,D240=0),distinfo!K240+distinfo!L240,IFERROR(F240/D240,0))</f>
        <v>19974.439393939392</v>
      </c>
      <c r="F240" s="151">
        <v>1318313</v>
      </c>
      <c r="G240" s="152">
        <f t="shared" si="21"/>
        <v>2.8282421793267211E-2</v>
      </c>
      <c r="H240" s="151">
        <f>distinfo!N240</f>
        <v>46612451</v>
      </c>
      <c r="I240" s="153">
        <v>0.09</v>
      </c>
      <c r="J240" s="154">
        <f t="shared" si="22"/>
        <v>2876807.59</v>
      </c>
      <c r="K240" s="155">
        <f t="shared" si="23"/>
        <v>144.02444710778093</v>
      </c>
      <c r="L240" s="156">
        <f t="shared" si="24"/>
        <v>0</v>
      </c>
      <c r="M240" s="155">
        <f t="shared" si="25"/>
        <v>0</v>
      </c>
      <c r="N240" s="156">
        <f t="shared" si="26"/>
        <v>0</v>
      </c>
      <c r="O240" s="157">
        <f t="shared" si="27"/>
        <v>0</v>
      </c>
    </row>
    <row r="241" spans="1:15" s="31" customFormat="1" ht="15" x14ac:dyDescent="0.25">
      <c r="A241" s="158">
        <v>232</v>
      </c>
      <c r="B241" s="159" t="s">
        <v>258</v>
      </c>
      <c r="C241" s="148">
        <v>0</v>
      </c>
      <c r="D241" s="150">
        <v>0</v>
      </c>
      <c r="E241" s="151">
        <f>IF(AND(C241=1,D241=0),distinfo!K241+distinfo!L241,IFERROR(F241/D241,0))</f>
        <v>0</v>
      </c>
      <c r="F241" s="151">
        <v>0</v>
      </c>
      <c r="G241" s="152" t="str">
        <f t="shared" si="21"/>
        <v/>
      </c>
      <c r="H241" s="151">
        <f>distinfo!N241</f>
        <v>0</v>
      </c>
      <c r="I241" s="153">
        <v>0</v>
      </c>
      <c r="J241" s="154">
        <f t="shared" si="22"/>
        <v>0</v>
      </c>
      <c r="K241" s="155">
        <f t="shared" si="23"/>
        <v>0</v>
      </c>
      <c r="L241" s="156">
        <f t="shared" si="24"/>
        <v>0</v>
      </c>
      <c r="M241" s="155">
        <f t="shared" si="25"/>
        <v>0</v>
      </c>
      <c r="N241" s="156">
        <f t="shared" si="26"/>
        <v>0</v>
      </c>
      <c r="O241" s="157">
        <f t="shared" si="27"/>
        <v>0</v>
      </c>
    </row>
    <row r="242" spans="1:15" s="31" customFormat="1" ht="15" x14ac:dyDescent="0.25">
      <c r="A242" s="158">
        <v>233</v>
      </c>
      <c r="B242" s="159" t="s">
        <v>259</v>
      </c>
      <c r="C242" s="148">
        <v>0</v>
      </c>
      <c r="D242" s="150">
        <v>0</v>
      </c>
      <c r="E242" s="151">
        <f>IF(AND(C242=1,D242=0),distinfo!K242+distinfo!L242,IFERROR(F242/D242,0))</f>
        <v>0</v>
      </c>
      <c r="F242" s="151">
        <v>0</v>
      </c>
      <c r="G242" s="152" t="str">
        <f t="shared" si="21"/>
        <v/>
      </c>
      <c r="H242" s="151">
        <f>distinfo!N242</f>
        <v>186144</v>
      </c>
      <c r="I242" s="153">
        <v>0</v>
      </c>
      <c r="J242" s="154">
        <f t="shared" si="22"/>
        <v>0</v>
      </c>
      <c r="K242" s="155">
        <f t="shared" si="23"/>
        <v>0</v>
      </c>
      <c r="L242" s="156">
        <f t="shared" si="24"/>
        <v>0</v>
      </c>
      <c r="M242" s="155">
        <f t="shared" si="25"/>
        <v>0</v>
      </c>
      <c r="N242" s="156">
        <f t="shared" si="26"/>
        <v>0</v>
      </c>
      <c r="O242" s="157">
        <f t="shared" si="27"/>
        <v>0</v>
      </c>
    </row>
    <row r="243" spans="1:15" s="31" customFormat="1" ht="15" x14ac:dyDescent="0.25">
      <c r="A243" s="158">
        <v>234</v>
      </c>
      <c r="B243" s="159" t="s">
        <v>260</v>
      </c>
      <c r="C243" s="148">
        <v>1</v>
      </c>
      <c r="D243" s="150">
        <v>0</v>
      </c>
      <c r="E243" s="151">
        <f>IF(AND(C243=1,D243=0),distinfo!K243+distinfo!L243,IFERROR(F243/D243,0))</f>
        <v>30362.3914</v>
      </c>
      <c r="F243" s="151">
        <v>0</v>
      </c>
      <c r="G243" s="152" t="str">
        <f t="shared" si="21"/>
        <v/>
      </c>
      <c r="H243" s="151">
        <f>distinfo!N243</f>
        <v>2672089.2000000002</v>
      </c>
      <c r="I243" s="153">
        <v>0.09</v>
      </c>
      <c r="J243" s="154">
        <f t="shared" si="22"/>
        <v>240488.02800000002</v>
      </c>
      <c r="K243" s="155">
        <f t="shared" si="23"/>
        <v>7.9205891535934816</v>
      </c>
      <c r="L243" s="156">
        <f t="shared" si="24"/>
        <v>0</v>
      </c>
      <c r="M243" s="155">
        <f t="shared" si="25"/>
        <v>0</v>
      </c>
      <c r="N243" s="156">
        <f t="shared" si="26"/>
        <v>0</v>
      </c>
      <c r="O243" s="157">
        <f t="shared" si="27"/>
        <v>0</v>
      </c>
    </row>
    <row r="244" spans="1:15" s="31" customFormat="1" ht="15" x14ac:dyDescent="0.25">
      <c r="A244" s="158">
        <v>235</v>
      </c>
      <c r="B244" s="159" t="s">
        <v>261</v>
      </c>
      <c r="C244" s="148">
        <v>0</v>
      </c>
      <c r="D244" s="150">
        <v>0</v>
      </c>
      <c r="E244" s="151">
        <f>IF(AND(C244=1,D244=0),distinfo!K244+distinfo!L244,IFERROR(F244/D244,0))</f>
        <v>0</v>
      </c>
      <c r="F244" s="151">
        <v>0</v>
      </c>
      <c r="G244" s="152" t="str">
        <f t="shared" si="21"/>
        <v/>
      </c>
      <c r="H244" s="151">
        <f>distinfo!N244</f>
        <v>0</v>
      </c>
      <c r="I244" s="153">
        <v>0</v>
      </c>
      <c r="J244" s="154">
        <f t="shared" si="22"/>
        <v>0</v>
      </c>
      <c r="K244" s="155">
        <f t="shared" si="23"/>
        <v>0</v>
      </c>
      <c r="L244" s="156">
        <f t="shared" si="24"/>
        <v>0</v>
      </c>
      <c r="M244" s="155">
        <f t="shared" si="25"/>
        <v>0</v>
      </c>
      <c r="N244" s="156">
        <f t="shared" si="26"/>
        <v>0</v>
      </c>
      <c r="O244" s="157">
        <f t="shared" si="27"/>
        <v>0</v>
      </c>
    </row>
    <row r="245" spans="1:15" s="31" customFormat="1" ht="15" x14ac:dyDescent="0.25">
      <c r="A245" s="158">
        <v>236</v>
      </c>
      <c r="B245" s="159" t="s">
        <v>262</v>
      </c>
      <c r="C245" s="148">
        <v>1</v>
      </c>
      <c r="D245" s="150">
        <v>152</v>
      </c>
      <c r="E245" s="151">
        <f>IF(AND(C245=1,D245=0),distinfo!K245+distinfo!L245,IFERROR(F245/D245,0))</f>
        <v>20593</v>
      </c>
      <c r="F245" s="151">
        <v>3130136</v>
      </c>
      <c r="G245" s="152">
        <f t="shared" si="21"/>
        <v>2.6095329673995572E-2</v>
      </c>
      <c r="H245" s="151">
        <f>distinfo!N245</f>
        <v>119950046.2</v>
      </c>
      <c r="I245" s="153">
        <v>0.18</v>
      </c>
      <c r="J245" s="154">
        <f t="shared" si="22"/>
        <v>0</v>
      </c>
      <c r="K245" s="155">
        <f t="shared" si="23"/>
        <v>0</v>
      </c>
      <c r="L245" s="156">
        <f t="shared" si="24"/>
        <v>0</v>
      </c>
      <c r="M245" s="155">
        <f t="shared" si="25"/>
        <v>0</v>
      </c>
      <c r="N245" s="156">
        <f t="shared" si="26"/>
        <v>18460872.316</v>
      </c>
      <c r="O245" s="157">
        <f t="shared" si="27"/>
        <v>896.46347380177724</v>
      </c>
    </row>
    <row r="246" spans="1:15" s="31" customFormat="1" ht="15" x14ac:dyDescent="0.25">
      <c r="A246" s="158">
        <v>237</v>
      </c>
      <c r="B246" s="159" t="s">
        <v>263</v>
      </c>
      <c r="C246" s="148">
        <v>0</v>
      </c>
      <c r="D246" s="150">
        <v>0</v>
      </c>
      <c r="E246" s="151">
        <f>IF(AND(C246=1,D246=0),distinfo!K246+distinfo!L246,IFERROR(F246/D246,0))</f>
        <v>0</v>
      </c>
      <c r="F246" s="151">
        <v>0</v>
      </c>
      <c r="G246" s="152" t="str">
        <f t="shared" si="21"/>
        <v/>
      </c>
      <c r="H246" s="151">
        <f>distinfo!N246</f>
        <v>177400</v>
      </c>
      <c r="I246" s="153">
        <v>0</v>
      </c>
      <c r="J246" s="154">
        <f t="shared" si="22"/>
        <v>0</v>
      </c>
      <c r="K246" s="155">
        <f t="shared" si="23"/>
        <v>0</v>
      </c>
      <c r="L246" s="156">
        <f t="shared" si="24"/>
        <v>0</v>
      </c>
      <c r="M246" s="155">
        <f t="shared" si="25"/>
        <v>0</v>
      </c>
      <c r="N246" s="156">
        <f t="shared" si="26"/>
        <v>0</v>
      </c>
      <c r="O246" s="157">
        <f t="shared" si="27"/>
        <v>0</v>
      </c>
    </row>
    <row r="247" spans="1:15" s="31" customFormat="1" ht="15" x14ac:dyDescent="0.25">
      <c r="A247" s="158">
        <v>238</v>
      </c>
      <c r="B247" s="159" t="s">
        <v>264</v>
      </c>
      <c r="C247" s="148">
        <v>1</v>
      </c>
      <c r="D247" s="150">
        <v>27</v>
      </c>
      <c r="E247" s="151">
        <f>IF(AND(C247=1,D247=0),distinfo!K247+distinfo!L247,IFERROR(F247/D247,0))</f>
        <v>18942</v>
      </c>
      <c r="F247" s="151">
        <v>511434</v>
      </c>
      <c r="G247" s="152">
        <f t="shared" si="21"/>
        <v>4.0658803731202911E-2</v>
      </c>
      <c r="H247" s="151">
        <f>distinfo!N247</f>
        <v>12578678</v>
      </c>
      <c r="I247" s="153">
        <v>0.09</v>
      </c>
      <c r="J247" s="154">
        <f t="shared" si="22"/>
        <v>620647.02</v>
      </c>
      <c r="K247" s="155">
        <f t="shared" si="23"/>
        <v>32.765654101995565</v>
      </c>
      <c r="L247" s="156">
        <f t="shared" si="24"/>
        <v>0</v>
      </c>
      <c r="M247" s="155">
        <f t="shared" si="25"/>
        <v>0</v>
      </c>
      <c r="N247" s="156">
        <f t="shared" si="26"/>
        <v>0</v>
      </c>
      <c r="O247" s="157">
        <f t="shared" si="27"/>
        <v>0</v>
      </c>
    </row>
    <row r="248" spans="1:15" s="31" customFormat="1" ht="15" x14ac:dyDescent="0.25">
      <c r="A248" s="158">
        <v>239</v>
      </c>
      <c r="B248" s="159" t="s">
        <v>265</v>
      </c>
      <c r="C248" s="148">
        <v>1</v>
      </c>
      <c r="D248" s="150">
        <v>352</v>
      </c>
      <c r="E248" s="151">
        <f>IF(AND(C248=1,D248=0),distinfo!K248+distinfo!L248,IFERROR(F248/D248,0))</f>
        <v>19829.579545454544</v>
      </c>
      <c r="F248" s="151">
        <v>6980012</v>
      </c>
      <c r="G248" s="152">
        <f t="shared" si="21"/>
        <v>4.476724609172833E-2</v>
      </c>
      <c r="H248" s="151">
        <f>distinfo!N248</f>
        <v>155917833</v>
      </c>
      <c r="I248" s="153">
        <v>0.09</v>
      </c>
      <c r="J248" s="154">
        <f t="shared" si="22"/>
        <v>7052592.9699999988</v>
      </c>
      <c r="K248" s="155">
        <f t="shared" si="23"/>
        <v>355.66023746664041</v>
      </c>
      <c r="L248" s="156">
        <f t="shared" si="24"/>
        <v>0</v>
      </c>
      <c r="M248" s="155">
        <f t="shared" si="25"/>
        <v>0</v>
      </c>
      <c r="N248" s="156">
        <f t="shared" si="26"/>
        <v>0</v>
      </c>
      <c r="O248" s="157">
        <f t="shared" si="27"/>
        <v>0</v>
      </c>
    </row>
    <row r="249" spans="1:15" s="31" customFormat="1" ht="15" x14ac:dyDescent="0.25">
      <c r="A249" s="158">
        <v>240</v>
      </c>
      <c r="B249" s="159" t="s">
        <v>266</v>
      </c>
      <c r="C249" s="148">
        <v>1</v>
      </c>
      <c r="D249" s="150">
        <v>3</v>
      </c>
      <c r="E249" s="151">
        <f>IF(AND(C249=1,D249=0),distinfo!K249+distinfo!L249,IFERROR(F249/D249,0))</f>
        <v>14578</v>
      </c>
      <c r="F249" s="151">
        <v>43734</v>
      </c>
      <c r="G249" s="152">
        <f t="shared" si="21"/>
        <v>9.7157320837670536E-3</v>
      </c>
      <c r="H249" s="151">
        <f>distinfo!N249</f>
        <v>4501359.2</v>
      </c>
      <c r="I249" s="153">
        <v>0.09</v>
      </c>
      <c r="J249" s="154">
        <f t="shared" si="22"/>
        <v>361388.32799999998</v>
      </c>
      <c r="K249" s="155">
        <f t="shared" si="23"/>
        <v>24.789979969817534</v>
      </c>
      <c r="L249" s="156">
        <f t="shared" si="24"/>
        <v>0</v>
      </c>
      <c r="M249" s="155">
        <f t="shared" si="25"/>
        <v>0</v>
      </c>
      <c r="N249" s="156">
        <f t="shared" si="26"/>
        <v>0</v>
      </c>
      <c r="O249" s="157">
        <f t="shared" si="27"/>
        <v>0</v>
      </c>
    </row>
    <row r="250" spans="1:15" s="31" customFormat="1" ht="15" x14ac:dyDescent="0.25">
      <c r="A250" s="158">
        <v>241</v>
      </c>
      <c r="B250" s="159" t="s">
        <v>267</v>
      </c>
      <c r="C250" s="148">
        <v>0</v>
      </c>
      <c r="D250" s="150">
        <v>0</v>
      </c>
      <c r="E250" s="151">
        <f>IF(AND(C250=1,D250=0),distinfo!K250+distinfo!L250,IFERROR(F250/D250,0))</f>
        <v>0</v>
      </c>
      <c r="F250" s="151">
        <v>0</v>
      </c>
      <c r="G250" s="152" t="str">
        <f t="shared" si="21"/>
        <v/>
      </c>
      <c r="H250" s="151">
        <f>distinfo!N250</f>
        <v>30900</v>
      </c>
      <c r="I250" s="153">
        <v>0</v>
      </c>
      <c r="J250" s="154">
        <f t="shared" si="22"/>
        <v>0</v>
      </c>
      <c r="K250" s="155">
        <f t="shared" si="23"/>
        <v>0</v>
      </c>
      <c r="L250" s="156">
        <f t="shared" si="24"/>
        <v>0</v>
      </c>
      <c r="M250" s="155">
        <f t="shared" si="25"/>
        <v>0</v>
      </c>
      <c r="N250" s="156">
        <f t="shared" si="26"/>
        <v>0</v>
      </c>
      <c r="O250" s="157">
        <f t="shared" si="27"/>
        <v>0</v>
      </c>
    </row>
    <row r="251" spans="1:15" s="31" customFormat="1" ht="15" x14ac:dyDescent="0.25">
      <c r="A251" s="158">
        <v>242</v>
      </c>
      <c r="B251" s="159" t="s">
        <v>268</v>
      </c>
      <c r="C251" s="148">
        <v>1</v>
      </c>
      <c r="D251" s="150">
        <v>1</v>
      </c>
      <c r="E251" s="151">
        <f>IF(AND(C251=1,D251=0),distinfo!K251+distinfo!L251,IFERROR(F251/D251,0))</f>
        <v>88499</v>
      </c>
      <c r="F251" s="151">
        <v>88499</v>
      </c>
      <c r="G251" s="152">
        <f t="shared" si="21"/>
        <v>1.0318991498757289E-2</v>
      </c>
      <c r="H251" s="151">
        <f>distinfo!N251</f>
        <v>8576322.5999999996</v>
      </c>
      <c r="I251" s="153">
        <v>0.09</v>
      </c>
      <c r="J251" s="154">
        <f t="shared" si="22"/>
        <v>683370.03399999999</v>
      </c>
      <c r="K251" s="155">
        <f t="shared" si="23"/>
        <v>7.7217825512152682</v>
      </c>
      <c r="L251" s="156">
        <f t="shared" si="24"/>
        <v>0</v>
      </c>
      <c r="M251" s="155">
        <f t="shared" si="25"/>
        <v>0</v>
      </c>
      <c r="N251" s="156">
        <f t="shared" si="26"/>
        <v>0</v>
      </c>
      <c r="O251" s="157">
        <f t="shared" si="27"/>
        <v>0</v>
      </c>
    </row>
    <row r="252" spans="1:15" s="31" customFormat="1" ht="15" x14ac:dyDescent="0.25">
      <c r="A252" s="158">
        <v>243</v>
      </c>
      <c r="B252" s="159" t="s">
        <v>269</v>
      </c>
      <c r="C252" s="148">
        <v>1</v>
      </c>
      <c r="D252" s="150">
        <v>73</v>
      </c>
      <c r="E252" s="151">
        <f>IF(AND(C252=1,D252=0),distinfo!K252+distinfo!L252,IFERROR(F252/D252,0))</f>
        <v>18533.534246575342</v>
      </c>
      <c r="F252" s="151">
        <v>1352948</v>
      </c>
      <c r="G252" s="152">
        <f t="shared" si="21"/>
        <v>6.7694632565825962E-3</v>
      </c>
      <c r="H252" s="151">
        <f>distinfo!N252</f>
        <v>199860454.03</v>
      </c>
      <c r="I252" s="153">
        <v>0.09</v>
      </c>
      <c r="J252" s="154">
        <f t="shared" si="22"/>
        <v>16634492.8627</v>
      </c>
      <c r="K252" s="155">
        <f t="shared" si="23"/>
        <v>897.53484906818301</v>
      </c>
      <c r="L252" s="156">
        <f t="shared" si="24"/>
        <v>0</v>
      </c>
      <c r="M252" s="155">
        <f t="shared" si="25"/>
        <v>0</v>
      </c>
      <c r="N252" s="156">
        <f t="shared" si="26"/>
        <v>0</v>
      </c>
      <c r="O252" s="157">
        <f t="shared" si="27"/>
        <v>0</v>
      </c>
    </row>
    <row r="253" spans="1:15" s="31" customFormat="1" ht="15" x14ac:dyDescent="0.25">
      <c r="A253" s="158">
        <v>244</v>
      </c>
      <c r="B253" s="159" t="s">
        <v>270</v>
      </c>
      <c r="C253" s="148">
        <v>1</v>
      </c>
      <c r="D253" s="150">
        <v>259</v>
      </c>
      <c r="E253" s="151">
        <f>IF(AND(C253=1,D253=0),distinfo!K253+distinfo!L253,IFERROR(F253/D253,0))</f>
        <v>21063.339768339767</v>
      </c>
      <c r="F253" s="151">
        <v>5455405</v>
      </c>
      <c r="G253" s="152">
        <f t="shared" si="21"/>
        <v>7.4160768934259463E-2</v>
      </c>
      <c r="H253" s="151">
        <f>distinfo!N253</f>
        <v>73561872.111061811</v>
      </c>
      <c r="I253" s="153">
        <v>0.09</v>
      </c>
      <c r="J253" s="154">
        <f t="shared" si="22"/>
        <v>1165163.4899955625</v>
      </c>
      <c r="K253" s="155">
        <f t="shared" si="23"/>
        <v>55.317129325659728</v>
      </c>
      <c r="L253" s="156">
        <f t="shared" si="24"/>
        <v>0</v>
      </c>
      <c r="M253" s="155">
        <f t="shared" si="25"/>
        <v>0</v>
      </c>
      <c r="N253" s="156">
        <f t="shared" si="26"/>
        <v>0</v>
      </c>
      <c r="O253" s="157">
        <f t="shared" si="27"/>
        <v>0</v>
      </c>
    </row>
    <row r="254" spans="1:15" s="31" customFormat="1" ht="15" x14ac:dyDescent="0.25">
      <c r="A254" s="158">
        <v>245</v>
      </c>
      <c r="B254" s="159" t="s">
        <v>271</v>
      </c>
      <c r="C254" s="148">
        <v>0</v>
      </c>
      <c r="D254" s="150">
        <v>0</v>
      </c>
      <c r="E254" s="151">
        <f>IF(AND(C254=1,D254=0),distinfo!K254+distinfo!L254,IFERROR(F254/D254,0))</f>
        <v>0</v>
      </c>
      <c r="F254" s="151">
        <v>0</v>
      </c>
      <c r="G254" s="152" t="str">
        <f t="shared" si="21"/>
        <v/>
      </c>
      <c r="H254" s="151">
        <f>distinfo!N254</f>
        <v>0</v>
      </c>
      <c r="I254" s="153">
        <v>0</v>
      </c>
      <c r="J254" s="154">
        <f t="shared" si="22"/>
        <v>0</v>
      </c>
      <c r="K254" s="155">
        <f t="shared" si="23"/>
        <v>0</v>
      </c>
      <c r="L254" s="156">
        <f t="shared" si="24"/>
        <v>0</v>
      </c>
      <c r="M254" s="155">
        <f t="shared" si="25"/>
        <v>0</v>
      </c>
      <c r="N254" s="156">
        <f t="shared" si="26"/>
        <v>0</v>
      </c>
      <c r="O254" s="157">
        <f t="shared" si="27"/>
        <v>0</v>
      </c>
    </row>
    <row r="255" spans="1:15" s="31" customFormat="1" ht="15" x14ac:dyDescent="0.25">
      <c r="A255" s="158">
        <v>246</v>
      </c>
      <c r="B255" s="159" t="s">
        <v>272</v>
      </c>
      <c r="C255" s="148">
        <v>1</v>
      </c>
      <c r="D255" s="150">
        <v>3</v>
      </c>
      <c r="E255" s="151">
        <f>IF(AND(C255=1,D255=0),distinfo!K255+distinfo!L255,IFERROR(F255/D255,0))</f>
        <v>20657</v>
      </c>
      <c r="F255" s="151">
        <v>61971</v>
      </c>
      <c r="G255" s="152">
        <f t="shared" si="21"/>
        <v>8.9656120060492258E-4</v>
      </c>
      <c r="H255" s="151">
        <f>distinfo!N255</f>
        <v>69120769.400000006</v>
      </c>
      <c r="I255" s="153">
        <v>0.09</v>
      </c>
      <c r="J255" s="154">
        <f t="shared" si="22"/>
        <v>6158898.2460000003</v>
      </c>
      <c r="K255" s="155">
        <f t="shared" si="23"/>
        <v>298.15066301979959</v>
      </c>
      <c r="L255" s="156">
        <f t="shared" si="24"/>
        <v>0</v>
      </c>
      <c r="M255" s="155">
        <f t="shared" si="25"/>
        <v>0</v>
      </c>
      <c r="N255" s="156">
        <f t="shared" si="26"/>
        <v>0</v>
      </c>
      <c r="O255" s="157">
        <f t="shared" si="27"/>
        <v>0</v>
      </c>
    </row>
    <row r="256" spans="1:15" s="31" customFormat="1" ht="15" x14ac:dyDescent="0.25">
      <c r="A256" s="158">
        <v>247</v>
      </c>
      <c r="B256" s="159" t="s">
        <v>273</v>
      </c>
      <c r="C256" s="148">
        <v>0</v>
      </c>
      <c r="D256" s="150">
        <v>0</v>
      </c>
      <c r="E256" s="151">
        <f>IF(AND(C256=1,D256=0),distinfo!K256+distinfo!L256,IFERROR(F256/D256,0))</f>
        <v>0</v>
      </c>
      <c r="F256" s="151">
        <v>0</v>
      </c>
      <c r="G256" s="152" t="str">
        <f t="shared" si="21"/>
        <v/>
      </c>
      <c r="H256" s="151">
        <f>distinfo!N256</f>
        <v>1812950</v>
      </c>
      <c r="I256" s="153">
        <v>0</v>
      </c>
      <c r="J256" s="154">
        <f t="shared" si="22"/>
        <v>0</v>
      </c>
      <c r="K256" s="155">
        <f t="shared" si="23"/>
        <v>0</v>
      </c>
      <c r="L256" s="156">
        <f t="shared" si="24"/>
        <v>0</v>
      </c>
      <c r="M256" s="155">
        <f t="shared" si="25"/>
        <v>0</v>
      </c>
      <c r="N256" s="156">
        <f t="shared" si="26"/>
        <v>0</v>
      </c>
      <c r="O256" s="157">
        <f t="shared" si="27"/>
        <v>0</v>
      </c>
    </row>
    <row r="257" spans="1:15" s="31" customFormat="1" ht="15" x14ac:dyDescent="0.25">
      <c r="A257" s="158">
        <v>248</v>
      </c>
      <c r="B257" s="159" t="s">
        <v>274</v>
      </c>
      <c r="C257" s="148">
        <v>1</v>
      </c>
      <c r="D257" s="150">
        <v>619</v>
      </c>
      <c r="E257" s="151">
        <f>IF(AND(C257=1,D257=0),distinfo!K257+distinfo!L257,IFERROR(F257/D257,0))</f>
        <v>19367.095315024231</v>
      </c>
      <c r="F257" s="151">
        <v>11988232</v>
      </c>
      <c r="G257" s="152">
        <f t="shared" si="21"/>
        <v>7.2400056879960942E-2</v>
      </c>
      <c r="H257" s="151">
        <f>distinfo!N257</f>
        <v>165583184.82921153</v>
      </c>
      <c r="I257" s="153">
        <v>0.18</v>
      </c>
      <c r="J257" s="154">
        <f t="shared" si="22"/>
        <v>0</v>
      </c>
      <c r="K257" s="155">
        <f t="shared" si="23"/>
        <v>0</v>
      </c>
      <c r="L257" s="156">
        <f t="shared" si="24"/>
        <v>0</v>
      </c>
      <c r="M257" s="155">
        <f t="shared" si="25"/>
        <v>0</v>
      </c>
      <c r="N257" s="156">
        <f t="shared" si="26"/>
        <v>17816741.269258074</v>
      </c>
      <c r="O257" s="157">
        <f t="shared" si="27"/>
        <v>919.94906719112112</v>
      </c>
    </row>
    <row r="258" spans="1:15" s="31" customFormat="1" ht="15" x14ac:dyDescent="0.25">
      <c r="A258" s="158">
        <v>249</v>
      </c>
      <c r="B258" s="159" t="s">
        <v>275</v>
      </c>
      <c r="C258" s="148">
        <v>1</v>
      </c>
      <c r="D258" s="150">
        <v>0</v>
      </c>
      <c r="E258" s="151">
        <f>IF(AND(C258=1,D258=0),distinfo!K258+distinfo!L258,IFERROR(F258/D258,0))</f>
        <v>39925.657560975611</v>
      </c>
      <c r="F258" s="151">
        <v>0</v>
      </c>
      <c r="G258" s="152" t="str">
        <f t="shared" si="21"/>
        <v/>
      </c>
      <c r="H258" s="151">
        <f>distinfo!N258</f>
        <v>5030710.5999999996</v>
      </c>
      <c r="I258" s="153">
        <v>0.09</v>
      </c>
      <c r="J258" s="154">
        <f t="shared" si="22"/>
        <v>452763.95399999997</v>
      </c>
      <c r="K258" s="155">
        <f t="shared" si="23"/>
        <v>11.340175257189587</v>
      </c>
      <c r="L258" s="156">
        <f t="shared" si="24"/>
        <v>0</v>
      </c>
      <c r="M258" s="155">
        <f t="shared" si="25"/>
        <v>0</v>
      </c>
      <c r="N258" s="156">
        <f t="shared" si="26"/>
        <v>0</v>
      </c>
      <c r="O258" s="157">
        <f t="shared" si="27"/>
        <v>0</v>
      </c>
    </row>
    <row r="259" spans="1:15" s="31" customFormat="1" ht="15" x14ac:dyDescent="0.25">
      <c r="A259" s="158">
        <v>250</v>
      </c>
      <c r="B259" s="159" t="s">
        <v>276</v>
      </c>
      <c r="C259" s="148">
        <v>1</v>
      </c>
      <c r="D259" s="150">
        <v>1</v>
      </c>
      <c r="E259" s="151">
        <f>IF(AND(C259=1,D259=0),distinfo!K259+distinfo!L259,IFERROR(F259/D259,0))</f>
        <v>20385</v>
      </c>
      <c r="F259" s="151">
        <v>20385</v>
      </c>
      <c r="G259" s="152">
        <f t="shared" si="21"/>
        <v>2.4970583464478404E-3</v>
      </c>
      <c r="H259" s="151">
        <f>distinfo!N259</f>
        <v>8163605.7999999998</v>
      </c>
      <c r="I259" s="153">
        <v>0.09</v>
      </c>
      <c r="J259" s="154">
        <f t="shared" si="22"/>
        <v>714339.522</v>
      </c>
      <c r="K259" s="155">
        <f t="shared" si="23"/>
        <v>35.042409713024284</v>
      </c>
      <c r="L259" s="156">
        <f t="shared" si="24"/>
        <v>0</v>
      </c>
      <c r="M259" s="155">
        <f t="shared" si="25"/>
        <v>0</v>
      </c>
      <c r="N259" s="156">
        <f t="shared" si="26"/>
        <v>0</v>
      </c>
      <c r="O259" s="157">
        <f t="shared" si="27"/>
        <v>0</v>
      </c>
    </row>
    <row r="260" spans="1:15" s="31" customFormat="1" ht="15" x14ac:dyDescent="0.25">
      <c r="A260" s="158">
        <v>251</v>
      </c>
      <c r="B260" s="159" t="s">
        <v>277</v>
      </c>
      <c r="C260" s="148">
        <v>1</v>
      </c>
      <c r="D260" s="150">
        <v>107</v>
      </c>
      <c r="E260" s="151">
        <f>IF(AND(C260=1,D260=0),distinfo!K260+distinfo!L260,IFERROR(F260/D260,0))</f>
        <v>17561.252336448597</v>
      </c>
      <c r="F260" s="151">
        <v>1879054</v>
      </c>
      <c r="G260" s="152">
        <f t="shared" si="21"/>
        <v>4.4099350074993257E-2</v>
      </c>
      <c r="H260" s="151">
        <f>distinfo!N260</f>
        <v>42609562.200000003</v>
      </c>
      <c r="I260" s="153">
        <v>0.09</v>
      </c>
      <c r="J260" s="154">
        <f t="shared" si="22"/>
        <v>1955806.5980000002</v>
      </c>
      <c r="K260" s="155">
        <f t="shared" si="23"/>
        <v>111.37056518120291</v>
      </c>
      <c r="L260" s="156">
        <f t="shared" si="24"/>
        <v>0</v>
      </c>
      <c r="M260" s="155">
        <f t="shared" si="25"/>
        <v>0</v>
      </c>
      <c r="N260" s="156">
        <f t="shared" si="26"/>
        <v>0</v>
      </c>
      <c r="O260" s="157">
        <f t="shared" si="27"/>
        <v>0</v>
      </c>
    </row>
    <row r="261" spans="1:15" s="31" customFormat="1" ht="15" x14ac:dyDescent="0.25">
      <c r="A261" s="158">
        <v>252</v>
      </c>
      <c r="B261" s="159" t="s">
        <v>278</v>
      </c>
      <c r="C261" s="148">
        <v>1</v>
      </c>
      <c r="D261" s="150">
        <v>0</v>
      </c>
      <c r="E261" s="151">
        <f>IF(AND(C261=1,D261=0),distinfo!K261+distinfo!L261,IFERROR(F261/D261,0))</f>
        <v>33265.850611538459</v>
      </c>
      <c r="F261" s="151">
        <v>0</v>
      </c>
      <c r="G261" s="152" t="str">
        <f t="shared" si="21"/>
        <v/>
      </c>
      <c r="H261" s="151">
        <f>distinfo!N261</f>
        <v>19666974</v>
      </c>
      <c r="I261" s="153">
        <v>0.09</v>
      </c>
      <c r="J261" s="154">
        <f t="shared" si="22"/>
        <v>1770027.66</v>
      </c>
      <c r="K261" s="155">
        <f t="shared" si="23"/>
        <v>53.208549532356024</v>
      </c>
      <c r="L261" s="156">
        <f t="shared" si="24"/>
        <v>0</v>
      </c>
      <c r="M261" s="155">
        <f t="shared" si="25"/>
        <v>0</v>
      </c>
      <c r="N261" s="156">
        <f t="shared" si="26"/>
        <v>0</v>
      </c>
      <c r="O261" s="157">
        <f t="shared" si="27"/>
        <v>0</v>
      </c>
    </row>
    <row r="262" spans="1:15" s="31" customFormat="1" ht="15" x14ac:dyDescent="0.25">
      <c r="A262" s="158">
        <v>253</v>
      </c>
      <c r="B262" s="159" t="s">
        <v>279</v>
      </c>
      <c r="C262" s="148">
        <v>1</v>
      </c>
      <c r="D262" s="150">
        <v>1</v>
      </c>
      <c r="E262" s="151">
        <f>IF(AND(C262=1,D262=0),distinfo!K262+distinfo!L262,IFERROR(F262/D262,0))</f>
        <v>45177</v>
      </c>
      <c r="F262" s="151">
        <v>45177</v>
      </c>
      <c r="G262" s="152">
        <f t="shared" si="21"/>
        <v>2.0839511777064192E-2</v>
      </c>
      <c r="H262" s="151">
        <f>distinfo!N262</f>
        <v>2167853.09</v>
      </c>
      <c r="I262" s="153">
        <v>0.18</v>
      </c>
      <c r="J262" s="154">
        <f t="shared" si="22"/>
        <v>0</v>
      </c>
      <c r="K262" s="155">
        <f t="shared" si="23"/>
        <v>0</v>
      </c>
      <c r="L262" s="156">
        <f t="shared" si="24"/>
        <v>0</v>
      </c>
      <c r="M262" s="155">
        <f t="shared" si="25"/>
        <v>0</v>
      </c>
      <c r="N262" s="156">
        <f t="shared" si="26"/>
        <v>345036.55619999993</v>
      </c>
      <c r="O262" s="157">
        <f t="shared" si="27"/>
        <v>7.6374384354870823</v>
      </c>
    </row>
    <row r="263" spans="1:15" s="31" customFormat="1" ht="15" x14ac:dyDescent="0.25">
      <c r="A263" s="158">
        <v>254</v>
      </c>
      <c r="B263" s="159" t="s">
        <v>280</v>
      </c>
      <c r="C263" s="148">
        <v>0</v>
      </c>
      <c r="D263" s="150">
        <v>0</v>
      </c>
      <c r="E263" s="151">
        <f>IF(AND(C263=1,D263=0),distinfo!K263+distinfo!L263,IFERROR(F263/D263,0))</f>
        <v>0</v>
      </c>
      <c r="F263" s="151">
        <v>0</v>
      </c>
      <c r="G263" s="152" t="str">
        <f t="shared" si="21"/>
        <v/>
      </c>
      <c r="H263" s="151">
        <f>distinfo!N263</f>
        <v>108200</v>
      </c>
      <c r="I263" s="153">
        <v>0</v>
      </c>
      <c r="J263" s="154">
        <f t="shared" si="22"/>
        <v>0</v>
      </c>
      <c r="K263" s="155">
        <f t="shared" si="23"/>
        <v>0</v>
      </c>
      <c r="L263" s="156">
        <f t="shared" si="24"/>
        <v>0</v>
      </c>
      <c r="M263" s="155">
        <f t="shared" si="25"/>
        <v>0</v>
      </c>
      <c r="N263" s="156">
        <f t="shared" si="26"/>
        <v>0</v>
      </c>
      <c r="O263" s="157">
        <f t="shared" si="27"/>
        <v>0</v>
      </c>
    </row>
    <row r="264" spans="1:15" s="31" customFormat="1" ht="15" x14ac:dyDescent="0.25">
      <c r="A264" s="158">
        <v>255</v>
      </c>
      <c r="B264" s="159" t="s">
        <v>281</v>
      </c>
      <c r="C264" s="148">
        <v>0</v>
      </c>
      <c r="D264" s="150">
        <v>0</v>
      </c>
      <c r="E264" s="151">
        <f>IF(AND(C264=1,D264=0),distinfo!K264+distinfo!L264,IFERROR(F264/D264,0))</f>
        <v>0</v>
      </c>
      <c r="F264" s="151">
        <v>0</v>
      </c>
      <c r="G264" s="152" t="str">
        <f t="shared" si="21"/>
        <v/>
      </c>
      <c r="H264" s="151">
        <f>distinfo!N264</f>
        <v>0</v>
      </c>
      <c r="I264" s="153">
        <v>0</v>
      </c>
      <c r="J264" s="154">
        <f t="shared" si="22"/>
        <v>0</v>
      </c>
      <c r="K264" s="155">
        <f t="shared" si="23"/>
        <v>0</v>
      </c>
      <c r="L264" s="156">
        <f t="shared" si="24"/>
        <v>0</v>
      </c>
      <c r="M264" s="155">
        <f t="shared" si="25"/>
        <v>0</v>
      </c>
      <c r="N264" s="156">
        <f t="shared" si="26"/>
        <v>0</v>
      </c>
      <c r="O264" s="157">
        <f t="shared" si="27"/>
        <v>0</v>
      </c>
    </row>
    <row r="265" spans="1:15" s="31" customFormat="1" ht="15" x14ac:dyDescent="0.25">
      <c r="A265" s="158">
        <v>256</v>
      </c>
      <c r="B265" s="159" t="s">
        <v>282</v>
      </c>
      <c r="C265" s="148">
        <v>0</v>
      </c>
      <c r="D265" s="150">
        <v>0</v>
      </c>
      <c r="E265" s="151">
        <f>IF(AND(C265=1,D265=0),distinfo!K265+distinfo!L265,IFERROR(F265/D265,0))</f>
        <v>0</v>
      </c>
      <c r="F265" s="151">
        <v>0</v>
      </c>
      <c r="G265" s="152" t="str">
        <f t="shared" si="21"/>
        <v/>
      </c>
      <c r="H265" s="151">
        <f>distinfo!N265</f>
        <v>448617</v>
      </c>
      <c r="I265" s="153">
        <v>0</v>
      </c>
      <c r="J265" s="154">
        <f t="shared" si="22"/>
        <v>0</v>
      </c>
      <c r="K265" s="155">
        <f t="shared" si="23"/>
        <v>0</v>
      </c>
      <c r="L265" s="156">
        <f t="shared" si="24"/>
        <v>0</v>
      </c>
      <c r="M265" s="155">
        <f t="shared" si="25"/>
        <v>0</v>
      </c>
      <c r="N265" s="156">
        <f t="shared" si="26"/>
        <v>0</v>
      </c>
      <c r="O265" s="157">
        <f t="shared" si="27"/>
        <v>0</v>
      </c>
    </row>
    <row r="266" spans="1:15" s="31" customFormat="1" ht="15" x14ac:dyDescent="0.25">
      <c r="A266" s="158">
        <v>257</v>
      </c>
      <c r="B266" s="159" t="s">
        <v>283</v>
      </c>
      <c r="C266" s="148">
        <v>0</v>
      </c>
      <c r="D266" s="150">
        <v>0</v>
      </c>
      <c r="E266" s="151">
        <f>IF(AND(C266=1,D266=0),distinfo!K266+distinfo!L266,IFERROR(F266/D266,0))</f>
        <v>0</v>
      </c>
      <c r="F266" s="151">
        <v>0</v>
      </c>
      <c r="G266" s="152" t="str">
        <f t="shared" si="21"/>
        <v/>
      </c>
      <c r="H266" s="151">
        <f>distinfo!N266</f>
        <v>0</v>
      </c>
      <c r="I266" s="153">
        <v>0</v>
      </c>
      <c r="J266" s="154">
        <f t="shared" si="22"/>
        <v>0</v>
      </c>
      <c r="K266" s="155">
        <f t="shared" si="23"/>
        <v>0</v>
      </c>
      <c r="L266" s="156">
        <f t="shared" si="24"/>
        <v>0</v>
      </c>
      <c r="M266" s="155">
        <f t="shared" si="25"/>
        <v>0</v>
      </c>
      <c r="N266" s="156">
        <f t="shared" si="26"/>
        <v>0</v>
      </c>
      <c r="O266" s="157">
        <f t="shared" si="27"/>
        <v>0</v>
      </c>
    </row>
    <row r="267" spans="1:15" s="31" customFormat="1" ht="15" x14ac:dyDescent="0.25">
      <c r="A267" s="158">
        <v>258</v>
      </c>
      <c r="B267" s="159" t="s">
        <v>284</v>
      </c>
      <c r="C267" s="148">
        <v>1</v>
      </c>
      <c r="D267" s="150">
        <v>502</v>
      </c>
      <c r="E267" s="151">
        <f>IF(AND(C267=1,D267=0),distinfo!K267+distinfo!L267,IFERROR(F267/D267,0))</f>
        <v>20819.563745019921</v>
      </c>
      <c r="F267" s="151">
        <v>10451421</v>
      </c>
      <c r="G267" s="152">
        <f t="shared" ref="G267:G330" si="28">IF(D267&gt;0,IFERROR(F267/H267,""),"")</f>
        <v>0.10872165427674275</v>
      </c>
      <c r="H267" s="151">
        <f>distinfo!N267</f>
        <v>96130077.025839746</v>
      </c>
      <c r="I267" s="153">
        <v>0.18</v>
      </c>
      <c r="J267" s="154">
        <f t="shared" ref="J267:J330" si="29">IF(AND($C267=1,$A267&lt;800,$I267=0.09),($H267*$I267)-F267,0)</f>
        <v>0</v>
      </c>
      <c r="K267" s="155">
        <f t="shared" ref="K267:K330" si="30">IF(AND($A267&lt;800,$C267=1,$H267&gt;0,$J267&gt;0),$J267/$E267,0)</f>
        <v>0</v>
      </c>
      <c r="L267" s="156">
        <f t="shared" ref="L267:L330" si="31">IF(AND($C267=1,$A267&lt;800,$I267&lt;&gt;0.09,$I267&lt;&gt;0.18),($H267*$I267)-F267,0)</f>
        <v>0</v>
      </c>
      <c r="M267" s="155">
        <f t="shared" ref="M267:M330" si="32">IF(AND($A267&lt;800,$C267=1,$H267&gt;0,$L267&gt;0),$L267/$E267,0)</f>
        <v>0</v>
      </c>
      <c r="N267" s="156">
        <f t="shared" ref="N267:N330" si="33">IF(AND($C267=1,$A267&lt;800,$I267=0.18),($H267*$I267)-$F267,0)</f>
        <v>6851992.8646511547</v>
      </c>
      <c r="O267" s="157">
        <f t="shared" ref="O267:O330" si="34">IF(AND($A267&lt;800,$C267=1,$H267&gt;0,$N267&gt;0),$N267/$E267,0)</f>
        <v>329.11318164820648</v>
      </c>
    </row>
    <row r="268" spans="1:15" s="31" customFormat="1" ht="15" x14ac:dyDescent="0.25">
      <c r="A268" s="158">
        <v>259</v>
      </c>
      <c r="B268" s="159" t="s">
        <v>285</v>
      </c>
      <c r="C268" s="148">
        <v>0</v>
      </c>
      <c r="D268" s="150">
        <v>0</v>
      </c>
      <c r="E268" s="151">
        <f>IF(AND(C268=1,D268=0),distinfo!K268+distinfo!L268,IFERROR(F268/D268,0))</f>
        <v>0</v>
      </c>
      <c r="F268" s="151">
        <v>0</v>
      </c>
      <c r="G268" s="152" t="str">
        <f t="shared" si="28"/>
        <v/>
      </c>
      <c r="H268" s="151">
        <f>distinfo!N268</f>
        <v>57395</v>
      </c>
      <c r="I268" s="153">
        <v>0</v>
      </c>
      <c r="J268" s="154">
        <f t="shared" si="29"/>
        <v>0</v>
      </c>
      <c r="K268" s="155">
        <f t="shared" si="30"/>
        <v>0</v>
      </c>
      <c r="L268" s="156">
        <f t="shared" si="31"/>
        <v>0</v>
      </c>
      <c r="M268" s="155">
        <f t="shared" si="32"/>
        <v>0</v>
      </c>
      <c r="N268" s="156">
        <f t="shared" si="33"/>
        <v>0</v>
      </c>
      <c r="O268" s="157">
        <f t="shared" si="34"/>
        <v>0</v>
      </c>
    </row>
    <row r="269" spans="1:15" s="31" customFormat="1" ht="15" x14ac:dyDescent="0.25">
      <c r="A269" s="158">
        <v>260</v>
      </c>
      <c r="B269" s="159" t="s">
        <v>286</v>
      </c>
      <c r="C269" s="148">
        <v>0</v>
      </c>
      <c r="D269" s="150">
        <v>0</v>
      </c>
      <c r="E269" s="151">
        <f>IF(AND(C269=1,D269=0),distinfo!K269+distinfo!L269,IFERROR(F269/D269,0))</f>
        <v>0</v>
      </c>
      <c r="F269" s="151">
        <v>0</v>
      </c>
      <c r="G269" s="152" t="str">
        <f t="shared" si="28"/>
        <v/>
      </c>
      <c r="H269" s="151">
        <f>distinfo!N269</f>
        <v>0</v>
      </c>
      <c r="I269" s="153">
        <v>0</v>
      </c>
      <c r="J269" s="154">
        <f t="shared" si="29"/>
        <v>0</v>
      </c>
      <c r="K269" s="155">
        <f t="shared" si="30"/>
        <v>0</v>
      </c>
      <c r="L269" s="156">
        <f t="shared" si="31"/>
        <v>0</v>
      </c>
      <c r="M269" s="155">
        <f t="shared" si="32"/>
        <v>0</v>
      </c>
      <c r="N269" s="156">
        <f t="shared" si="33"/>
        <v>0</v>
      </c>
      <c r="O269" s="157">
        <f t="shared" si="34"/>
        <v>0</v>
      </c>
    </row>
    <row r="270" spans="1:15" s="31" customFormat="1" ht="15" x14ac:dyDescent="0.25">
      <c r="A270" s="158">
        <v>261</v>
      </c>
      <c r="B270" s="159" t="s">
        <v>287</v>
      </c>
      <c r="C270" s="148">
        <v>1</v>
      </c>
      <c r="D270" s="150">
        <v>163</v>
      </c>
      <c r="E270" s="151">
        <f>IF(AND(C270=1,D270=0),distinfo!K270+distinfo!L270,IFERROR(F270/D270,0))</f>
        <v>25167.484662576688</v>
      </c>
      <c r="F270" s="151">
        <v>4102300</v>
      </c>
      <c r="G270" s="152">
        <f t="shared" si="28"/>
        <v>7.1638337359531415E-2</v>
      </c>
      <c r="H270" s="151">
        <f>distinfo!N270</f>
        <v>57264031.399999999</v>
      </c>
      <c r="I270" s="153">
        <v>0.09</v>
      </c>
      <c r="J270" s="154">
        <f t="shared" si="29"/>
        <v>1051462.8259999994</v>
      </c>
      <c r="K270" s="155">
        <f t="shared" si="30"/>
        <v>41.778621904297566</v>
      </c>
      <c r="L270" s="156">
        <f t="shared" si="31"/>
        <v>0</v>
      </c>
      <c r="M270" s="155">
        <f t="shared" si="32"/>
        <v>0</v>
      </c>
      <c r="N270" s="156">
        <f t="shared" si="33"/>
        <v>0</v>
      </c>
      <c r="O270" s="157">
        <f t="shared" si="34"/>
        <v>0</v>
      </c>
    </row>
    <row r="271" spans="1:15" s="31" customFormat="1" ht="15" x14ac:dyDescent="0.25">
      <c r="A271" s="158">
        <v>262</v>
      </c>
      <c r="B271" s="159" t="s">
        <v>288</v>
      </c>
      <c r="C271" s="148">
        <v>1</v>
      </c>
      <c r="D271" s="150">
        <v>285</v>
      </c>
      <c r="E271" s="151">
        <f>IF(AND(C271=1,D271=0),distinfo!K271+distinfo!L271,IFERROR(F271/D271,0))</f>
        <v>17061.642105263152</v>
      </c>
      <c r="F271" s="151">
        <v>4862567.9999999981</v>
      </c>
      <c r="G271" s="152">
        <f t="shared" si="28"/>
        <v>9.1865510087803345E-2</v>
      </c>
      <c r="H271" s="151">
        <f>distinfo!N271</f>
        <v>52931377.568713725</v>
      </c>
      <c r="I271" s="153">
        <v>0.09</v>
      </c>
      <c r="J271" s="154">
        <f t="shared" si="29"/>
        <v>-98744.018815763295</v>
      </c>
      <c r="K271" s="155">
        <f t="shared" si="30"/>
        <v>0</v>
      </c>
      <c r="L271" s="156">
        <f t="shared" si="31"/>
        <v>0</v>
      </c>
      <c r="M271" s="155">
        <f t="shared" si="32"/>
        <v>0</v>
      </c>
      <c r="N271" s="156">
        <f t="shared" si="33"/>
        <v>0</v>
      </c>
      <c r="O271" s="157">
        <f t="shared" si="34"/>
        <v>0</v>
      </c>
    </row>
    <row r="272" spans="1:15" s="31" customFormat="1" ht="15" x14ac:dyDescent="0.25">
      <c r="A272" s="158">
        <v>263</v>
      </c>
      <c r="B272" s="159" t="s">
        <v>289</v>
      </c>
      <c r="C272" s="148">
        <v>1</v>
      </c>
      <c r="D272" s="150">
        <v>0</v>
      </c>
      <c r="E272" s="151">
        <f>IF(AND(C272=1,D272=0),distinfo!K272+distinfo!L272,IFERROR(F272/D272,0))</f>
        <v>29224.133055555554</v>
      </c>
      <c r="F272" s="151">
        <v>0</v>
      </c>
      <c r="G272" s="152" t="str">
        <f t="shared" si="28"/>
        <v/>
      </c>
      <c r="H272" s="151">
        <f>distinfo!N272</f>
        <v>1131572.8</v>
      </c>
      <c r="I272" s="153">
        <v>0.09</v>
      </c>
      <c r="J272" s="154">
        <f t="shared" si="29"/>
        <v>101841.552</v>
      </c>
      <c r="K272" s="155">
        <f t="shared" si="30"/>
        <v>3.4848442486351106</v>
      </c>
      <c r="L272" s="156">
        <f t="shared" si="31"/>
        <v>0</v>
      </c>
      <c r="M272" s="155">
        <f t="shared" si="32"/>
        <v>0</v>
      </c>
      <c r="N272" s="156">
        <f t="shared" si="33"/>
        <v>0</v>
      </c>
      <c r="O272" s="157">
        <f t="shared" si="34"/>
        <v>0</v>
      </c>
    </row>
    <row r="273" spans="1:15" s="31" customFormat="1" ht="15" x14ac:dyDescent="0.25">
      <c r="A273" s="158">
        <v>264</v>
      </c>
      <c r="B273" s="159" t="s">
        <v>290</v>
      </c>
      <c r="C273" s="148">
        <v>1</v>
      </c>
      <c r="D273" s="150">
        <v>15</v>
      </c>
      <c r="E273" s="151">
        <f>IF(AND(C273=1,D273=0),distinfo!K273+distinfo!L273,IFERROR(F273/D273,0))</f>
        <v>19570.933333333334</v>
      </c>
      <c r="F273" s="151">
        <v>293564</v>
      </c>
      <c r="G273" s="152">
        <f t="shared" si="28"/>
        <v>5.1379784300288733E-3</v>
      </c>
      <c r="H273" s="151">
        <f>distinfo!N273</f>
        <v>57136090.390000001</v>
      </c>
      <c r="I273" s="153">
        <v>0.09</v>
      </c>
      <c r="J273" s="154">
        <f t="shared" si="29"/>
        <v>4848684.1350999996</v>
      </c>
      <c r="K273" s="155">
        <f t="shared" si="30"/>
        <v>247.74925408599142</v>
      </c>
      <c r="L273" s="156">
        <f t="shared" si="31"/>
        <v>0</v>
      </c>
      <c r="M273" s="155">
        <f t="shared" si="32"/>
        <v>0</v>
      </c>
      <c r="N273" s="156">
        <f t="shared" si="33"/>
        <v>0</v>
      </c>
      <c r="O273" s="157">
        <f t="shared" si="34"/>
        <v>0</v>
      </c>
    </row>
    <row r="274" spans="1:15" s="31" customFormat="1" ht="15" x14ac:dyDescent="0.25">
      <c r="A274" s="158">
        <v>265</v>
      </c>
      <c r="B274" s="159" t="s">
        <v>291</v>
      </c>
      <c r="C274" s="148">
        <v>1</v>
      </c>
      <c r="D274" s="150">
        <v>2</v>
      </c>
      <c r="E274" s="151">
        <f>IF(AND(C274=1,D274=0),distinfo!K274+distinfo!L274,IFERROR(F274/D274,0))</f>
        <v>15759.5</v>
      </c>
      <c r="F274" s="151">
        <v>31519</v>
      </c>
      <c r="G274" s="152">
        <f t="shared" si="28"/>
        <v>8.1648542593331687E-4</v>
      </c>
      <c r="H274" s="151">
        <f>distinfo!N274</f>
        <v>38603261</v>
      </c>
      <c r="I274" s="153">
        <v>0.09</v>
      </c>
      <c r="J274" s="154">
        <f t="shared" si="29"/>
        <v>3442774.4899999998</v>
      </c>
      <c r="K274" s="155">
        <f t="shared" si="30"/>
        <v>218.45708874012499</v>
      </c>
      <c r="L274" s="156">
        <f t="shared" si="31"/>
        <v>0</v>
      </c>
      <c r="M274" s="155">
        <f t="shared" si="32"/>
        <v>0</v>
      </c>
      <c r="N274" s="156">
        <f t="shared" si="33"/>
        <v>0</v>
      </c>
      <c r="O274" s="157">
        <f t="shared" si="34"/>
        <v>0</v>
      </c>
    </row>
    <row r="275" spans="1:15" s="31" customFormat="1" ht="15" x14ac:dyDescent="0.25">
      <c r="A275" s="158">
        <v>266</v>
      </c>
      <c r="B275" s="159" t="s">
        <v>292</v>
      </c>
      <c r="C275" s="148">
        <v>1</v>
      </c>
      <c r="D275" s="150">
        <v>6</v>
      </c>
      <c r="E275" s="151">
        <f>IF(AND(C275=1,D275=0),distinfo!K275+distinfo!L275,IFERROR(F275/D275,0))</f>
        <v>24193</v>
      </c>
      <c r="F275" s="151">
        <v>145158</v>
      </c>
      <c r="G275" s="152">
        <f t="shared" si="28"/>
        <v>2.0096977732206429E-3</v>
      </c>
      <c r="H275" s="151">
        <f>distinfo!N275</f>
        <v>72228770.879999995</v>
      </c>
      <c r="I275" s="153">
        <v>0.09</v>
      </c>
      <c r="J275" s="154">
        <f t="shared" si="29"/>
        <v>6355431.3791999994</v>
      </c>
      <c r="K275" s="155">
        <f t="shared" si="30"/>
        <v>262.69711814161116</v>
      </c>
      <c r="L275" s="156">
        <f t="shared" si="31"/>
        <v>0</v>
      </c>
      <c r="M275" s="155">
        <f t="shared" si="32"/>
        <v>0</v>
      </c>
      <c r="N275" s="156">
        <f t="shared" si="33"/>
        <v>0</v>
      </c>
      <c r="O275" s="157">
        <f t="shared" si="34"/>
        <v>0</v>
      </c>
    </row>
    <row r="276" spans="1:15" s="31" customFormat="1" ht="15" x14ac:dyDescent="0.25">
      <c r="A276" s="158">
        <v>267</v>
      </c>
      <c r="B276" s="159" t="s">
        <v>293</v>
      </c>
      <c r="C276" s="148">
        <v>0</v>
      </c>
      <c r="D276" s="150">
        <v>0</v>
      </c>
      <c r="E276" s="151">
        <f>IF(AND(C276=1,D276=0),distinfo!K276+distinfo!L276,IFERROR(F276/D276,0))</f>
        <v>0</v>
      </c>
      <c r="F276" s="151">
        <v>0</v>
      </c>
      <c r="G276" s="152" t="str">
        <f t="shared" si="28"/>
        <v/>
      </c>
      <c r="H276" s="151">
        <f>distinfo!N276</f>
        <v>86771</v>
      </c>
      <c r="I276" s="153">
        <v>0</v>
      </c>
      <c r="J276" s="154">
        <f t="shared" si="29"/>
        <v>0</v>
      </c>
      <c r="K276" s="155">
        <f t="shared" si="30"/>
        <v>0</v>
      </c>
      <c r="L276" s="156">
        <f t="shared" si="31"/>
        <v>0</v>
      </c>
      <c r="M276" s="155">
        <f t="shared" si="32"/>
        <v>0</v>
      </c>
      <c r="N276" s="156">
        <f t="shared" si="33"/>
        <v>0</v>
      </c>
      <c r="O276" s="157">
        <f t="shared" si="34"/>
        <v>0</v>
      </c>
    </row>
    <row r="277" spans="1:15" s="31" customFormat="1" ht="15" x14ac:dyDescent="0.25">
      <c r="A277" s="158">
        <v>268</v>
      </c>
      <c r="B277" s="159" t="s">
        <v>294</v>
      </c>
      <c r="C277" s="148">
        <v>0</v>
      </c>
      <c r="D277" s="150">
        <v>0</v>
      </c>
      <c r="E277" s="151">
        <f>IF(AND(C277=1,D277=0),distinfo!K277+distinfo!L277,IFERROR(F277/D277,0))</f>
        <v>0</v>
      </c>
      <c r="F277" s="151">
        <v>0</v>
      </c>
      <c r="G277" s="152" t="str">
        <f t="shared" si="28"/>
        <v/>
      </c>
      <c r="H277" s="151">
        <f>distinfo!N277</f>
        <v>0</v>
      </c>
      <c r="I277" s="153">
        <v>0</v>
      </c>
      <c r="J277" s="154">
        <f t="shared" si="29"/>
        <v>0</v>
      </c>
      <c r="K277" s="155">
        <f t="shared" si="30"/>
        <v>0</v>
      </c>
      <c r="L277" s="156">
        <f t="shared" si="31"/>
        <v>0</v>
      </c>
      <c r="M277" s="155">
        <f t="shared" si="32"/>
        <v>0</v>
      </c>
      <c r="N277" s="156">
        <f t="shared" si="33"/>
        <v>0</v>
      </c>
      <c r="O277" s="157">
        <f t="shared" si="34"/>
        <v>0</v>
      </c>
    </row>
    <row r="278" spans="1:15" s="31" customFormat="1" ht="15" x14ac:dyDescent="0.25">
      <c r="A278" s="158">
        <v>269</v>
      </c>
      <c r="B278" s="159" t="s">
        <v>295</v>
      </c>
      <c r="C278" s="148">
        <v>1</v>
      </c>
      <c r="D278" s="150">
        <v>0</v>
      </c>
      <c r="E278" s="151">
        <f>IF(AND(C278=1,D278=0),distinfo!K278+distinfo!L278,IFERROR(F278/D278,0))</f>
        <v>23284.548243668341</v>
      </c>
      <c r="F278" s="151">
        <v>0</v>
      </c>
      <c r="G278" s="152" t="str">
        <f t="shared" si="28"/>
        <v/>
      </c>
      <c r="H278" s="151">
        <f>distinfo!N278</f>
        <v>9744730.1999999993</v>
      </c>
      <c r="I278" s="153">
        <v>0.09</v>
      </c>
      <c r="J278" s="154">
        <f t="shared" si="29"/>
        <v>877025.71799999988</v>
      </c>
      <c r="K278" s="155">
        <f t="shared" si="30"/>
        <v>37.665567260403492</v>
      </c>
      <c r="L278" s="156">
        <f t="shared" si="31"/>
        <v>0</v>
      </c>
      <c r="M278" s="155">
        <f t="shared" si="32"/>
        <v>0</v>
      </c>
      <c r="N278" s="156">
        <f t="shared" si="33"/>
        <v>0</v>
      </c>
      <c r="O278" s="157">
        <f t="shared" si="34"/>
        <v>0</v>
      </c>
    </row>
    <row r="279" spans="1:15" s="31" customFormat="1" ht="15" x14ac:dyDescent="0.25">
      <c r="A279" s="158">
        <v>270</v>
      </c>
      <c r="B279" s="159" t="s">
        <v>296</v>
      </c>
      <c r="C279" s="148">
        <v>0</v>
      </c>
      <c r="D279" s="150">
        <v>0</v>
      </c>
      <c r="E279" s="151">
        <f>IF(AND(C279=1,D279=0),distinfo!K279+distinfo!L279,IFERROR(F279/D279,0))</f>
        <v>0</v>
      </c>
      <c r="F279" s="151">
        <v>0</v>
      </c>
      <c r="G279" s="152" t="str">
        <f t="shared" si="28"/>
        <v/>
      </c>
      <c r="H279" s="151">
        <f>distinfo!N279</f>
        <v>0</v>
      </c>
      <c r="I279" s="153">
        <v>0</v>
      </c>
      <c r="J279" s="154">
        <f t="shared" si="29"/>
        <v>0</v>
      </c>
      <c r="K279" s="155">
        <f t="shared" si="30"/>
        <v>0</v>
      </c>
      <c r="L279" s="156">
        <f t="shared" si="31"/>
        <v>0</v>
      </c>
      <c r="M279" s="155">
        <f t="shared" si="32"/>
        <v>0</v>
      </c>
      <c r="N279" s="156">
        <f t="shared" si="33"/>
        <v>0</v>
      </c>
      <c r="O279" s="157">
        <f t="shared" si="34"/>
        <v>0</v>
      </c>
    </row>
    <row r="280" spans="1:15" s="31" customFormat="1" ht="15" x14ac:dyDescent="0.25">
      <c r="A280" s="158">
        <v>271</v>
      </c>
      <c r="B280" s="159" t="s">
        <v>297</v>
      </c>
      <c r="C280" s="148">
        <v>1</v>
      </c>
      <c r="D280" s="150">
        <v>19</v>
      </c>
      <c r="E280" s="151">
        <f>IF(AND(C280=1,D280=0),distinfo!K280+distinfo!L280,IFERROR(F280/D280,0))</f>
        <v>18818</v>
      </c>
      <c r="F280" s="151">
        <v>357542</v>
      </c>
      <c r="G280" s="152">
        <f t="shared" si="28"/>
        <v>3.3724121852039108E-3</v>
      </c>
      <c r="H280" s="151">
        <f>distinfo!N280</f>
        <v>106019662</v>
      </c>
      <c r="I280" s="153">
        <v>0.09</v>
      </c>
      <c r="J280" s="154">
        <f t="shared" si="29"/>
        <v>9184227.5800000001</v>
      </c>
      <c r="K280" s="155">
        <f t="shared" si="30"/>
        <v>488.05545647784038</v>
      </c>
      <c r="L280" s="156">
        <f t="shared" si="31"/>
        <v>0</v>
      </c>
      <c r="M280" s="155">
        <f t="shared" si="32"/>
        <v>0</v>
      </c>
      <c r="N280" s="156">
        <f t="shared" si="33"/>
        <v>0</v>
      </c>
      <c r="O280" s="157">
        <f t="shared" si="34"/>
        <v>0</v>
      </c>
    </row>
    <row r="281" spans="1:15" s="31" customFormat="1" ht="15" x14ac:dyDescent="0.25">
      <c r="A281" s="158">
        <v>272</v>
      </c>
      <c r="B281" s="159" t="s">
        <v>298</v>
      </c>
      <c r="C281" s="148">
        <v>1</v>
      </c>
      <c r="D281" s="150">
        <v>2</v>
      </c>
      <c r="E281" s="151">
        <f>IF(AND(C281=1,D281=0),distinfo!K281+distinfo!L281,IFERROR(F281/D281,0))</f>
        <v>26757</v>
      </c>
      <c r="F281" s="151">
        <v>53514</v>
      </c>
      <c r="G281" s="152">
        <f t="shared" si="28"/>
        <v>1.6509855841568569E-2</v>
      </c>
      <c r="H281" s="151">
        <f>distinfo!N281</f>
        <v>3241336.6</v>
      </c>
      <c r="I281" s="153">
        <v>0.09</v>
      </c>
      <c r="J281" s="154">
        <f t="shared" si="29"/>
        <v>238206.29399999999</v>
      </c>
      <c r="K281" s="155">
        <f t="shared" si="30"/>
        <v>8.9025785401950888</v>
      </c>
      <c r="L281" s="156">
        <f t="shared" si="31"/>
        <v>0</v>
      </c>
      <c r="M281" s="155">
        <f t="shared" si="32"/>
        <v>0</v>
      </c>
      <c r="N281" s="156">
        <f t="shared" si="33"/>
        <v>0</v>
      </c>
      <c r="O281" s="157">
        <f t="shared" si="34"/>
        <v>0</v>
      </c>
    </row>
    <row r="282" spans="1:15" s="31" customFormat="1" ht="15" x14ac:dyDescent="0.25">
      <c r="A282" s="158">
        <v>273</v>
      </c>
      <c r="B282" s="159" t="s">
        <v>299</v>
      </c>
      <c r="C282" s="148">
        <v>1</v>
      </c>
      <c r="D282" s="150">
        <v>13</v>
      </c>
      <c r="E282" s="151">
        <f>IF(AND(C282=1,D282=0),distinfo!K282+distinfo!L282,IFERROR(F282/D282,0))</f>
        <v>19635.153846153848</v>
      </c>
      <c r="F282" s="151">
        <v>255257</v>
      </c>
      <c r="G282" s="152">
        <f t="shared" si="28"/>
        <v>8.0973502897296826E-3</v>
      </c>
      <c r="H282" s="151">
        <f>distinfo!N282</f>
        <v>31523522</v>
      </c>
      <c r="I282" s="153">
        <v>0.09</v>
      </c>
      <c r="J282" s="154">
        <f t="shared" si="29"/>
        <v>2581859.98</v>
      </c>
      <c r="K282" s="155">
        <f t="shared" si="30"/>
        <v>131.49171125571482</v>
      </c>
      <c r="L282" s="156">
        <f t="shared" si="31"/>
        <v>0</v>
      </c>
      <c r="M282" s="155">
        <f t="shared" si="32"/>
        <v>0</v>
      </c>
      <c r="N282" s="156">
        <f t="shared" si="33"/>
        <v>0</v>
      </c>
      <c r="O282" s="157">
        <f t="shared" si="34"/>
        <v>0</v>
      </c>
    </row>
    <row r="283" spans="1:15" s="31" customFormat="1" ht="15" x14ac:dyDescent="0.25">
      <c r="A283" s="158">
        <v>274</v>
      </c>
      <c r="B283" s="159" t="s">
        <v>300</v>
      </c>
      <c r="C283" s="148">
        <v>1</v>
      </c>
      <c r="D283" s="150">
        <v>292</v>
      </c>
      <c r="E283" s="151">
        <f>IF(AND(C283=1,D283=0),distinfo!K283+distinfo!L283,IFERROR(F283/D283,0))</f>
        <v>27819.839041095889</v>
      </c>
      <c r="F283" s="151">
        <v>8123393</v>
      </c>
      <c r="G283" s="152">
        <f t="shared" si="28"/>
        <v>5.6872199740488884E-2</v>
      </c>
      <c r="H283" s="151">
        <f>distinfo!N283</f>
        <v>142835920.48606366</v>
      </c>
      <c r="I283" s="153">
        <v>0.09</v>
      </c>
      <c r="J283" s="154">
        <f t="shared" si="29"/>
        <v>4731839.843745729</v>
      </c>
      <c r="K283" s="155">
        <f t="shared" si="30"/>
        <v>170.08868515579056</v>
      </c>
      <c r="L283" s="156">
        <f t="shared" si="31"/>
        <v>0</v>
      </c>
      <c r="M283" s="155">
        <f t="shared" si="32"/>
        <v>0</v>
      </c>
      <c r="N283" s="156">
        <f t="shared" si="33"/>
        <v>0</v>
      </c>
      <c r="O283" s="157">
        <f t="shared" si="34"/>
        <v>0</v>
      </c>
    </row>
    <row r="284" spans="1:15" s="31" customFormat="1" ht="15" x14ac:dyDescent="0.25">
      <c r="A284" s="158">
        <v>275</v>
      </c>
      <c r="B284" s="159" t="s">
        <v>301</v>
      </c>
      <c r="C284" s="148">
        <v>1</v>
      </c>
      <c r="D284" s="150">
        <v>14</v>
      </c>
      <c r="E284" s="151">
        <f>IF(AND(C284=1,D284=0),distinfo!K284+distinfo!L284,IFERROR(F284/D284,0))</f>
        <v>19492.714285714286</v>
      </c>
      <c r="F284" s="151">
        <v>272898</v>
      </c>
      <c r="G284" s="152">
        <f t="shared" si="28"/>
        <v>2.880463256405226E-2</v>
      </c>
      <c r="H284" s="151">
        <f>distinfo!N284</f>
        <v>9474101.0631939992</v>
      </c>
      <c r="I284" s="153">
        <v>0.09</v>
      </c>
      <c r="J284" s="154">
        <f t="shared" si="29"/>
        <v>579771.09568745992</v>
      </c>
      <c r="K284" s="155">
        <f t="shared" si="30"/>
        <v>29.74296381660708</v>
      </c>
      <c r="L284" s="156">
        <f t="shared" si="31"/>
        <v>0</v>
      </c>
      <c r="M284" s="155">
        <f t="shared" si="32"/>
        <v>0</v>
      </c>
      <c r="N284" s="156">
        <f t="shared" si="33"/>
        <v>0</v>
      </c>
      <c r="O284" s="157">
        <f t="shared" si="34"/>
        <v>0</v>
      </c>
    </row>
    <row r="285" spans="1:15" s="31" customFormat="1" ht="15" x14ac:dyDescent="0.25">
      <c r="A285" s="158">
        <v>276</v>
      </c>
      <c r="B285" s="159" t="s">
        <v>302</v>
      </c>
      <c r="C285" s="148">
        <v>1</v>
      </c>
      <c r="D285" s="150">
        <v>0</v>
      </c>
      <c r="E285" s="151">
        <f>IF(AND(C285=1,D285=0),distinfo!K285+distinfo!L285,IFERROR(F285/D285,0))</f>
        <v>24348.114264334974</v>
      </c>
      <c r="F285" s="151">
        <v>0</v>
      </c>
      <c r="G285" s="152" t="str">
        <f t="shared" si="28"/>
        <v/>
      </c>
      <c r="H285" s="151">
        <f>distinfo!N285</f>
        <v>30271695.09</v>
      </c>
      <c r="I285" s="153">
        <v>0.09</v>
      </c>
      <c r="J285" s="154">
        <f t="shared" si="29"/>
        <v>2724452.5581</v>
      </c>
      <c r="K285" s="155">
        <f t="shared" si="30"/>
        <v>111.89583425319996</v>
      </c>
      <c r="L285" s="156">
        <f t="shared" si="31"/>
        <v>0</v>
      </c>
      <c r="M285" s="155">
        <f t="shared" si="32"/>
        <v>0</v>
      </c>
      <c r="N285" s="156">
        <f t="shared" si="33"/>
        <v>0</v>
      </c>
      <c r="O285" s="157">
        <f t="shared" si="34"/>
        <v>0</v>
      </c>
    </row>
    <row r="286" spans="1:15" s="31" customFormat="1" ht="15" x14ac:dyDescent="0.25">
      <c r="A286" s="158">
        <v>277</v>
      </c>
      <c r="B286" s="159" t="s">
        <v>303</v>
      </c>
      <c r="C286" s="148">
        <v>1</v>
      </c>
      <c r="D286" s="150">
        <v>177</v>
      </c>
      <c r="E286" s="151">
        <f>IF(AND(C286=1,D286=0),distinfo!K286+distinfo!L286,IFERROR(F286/D286,0))</f>
        <v>18712.711864406781</v>
      </c>
      <c r="F286" s="151">
        <v>3312150</v>
      </c>
      <c r="G286" s="152">
        <f t="shared" si="28"/>
        <v>7.4545614920118866E-2</v>
      </c>
      <c r="H286" s="151">
        <f>distinfo!N286</f>
        <v>44431184.899999999</v>
      </c>
      <c r="I286" s="153">
        <v>0.18</v>
      </c>
      <c r="J286" s="154">
        <f t="shared" si="29"/>
        <v>0</v>
      </c>
      <c r="K286" s="155">
        <f t="shared" si="30"/>
        <v>0</v>
      </c>
      <c r="L286" s="156">
        <f t="shared" si="31"/>
        <v>0</v>
      </c>
      <c r="M286" s="155">
        <f t="shared" si="32"/>
        <v>0</v>
      </c>
      <c r="N286" s="156">
        <f t="shared" si="33"/>
        <v>4685463.2819999997</v>
      </c>
      <c r="O286" s="157">
        <f t="shared" si="34"/>
        <v>250.38932443095871</v>
      </c>
    </row>
    <row r="287" spans="1:15" s="31" customFormat="1" ht="15" x14ac:dyDescent="0.25">
      <c r="A287" s="158">
        <v>278</v>
      </c>
      <c r="B287" s="159" t="s">
        <v>304</v>
      </c>
      <c r="C287" s="148">
        <v>1</v>
      </c>
      <c r="D287" s="150">
        <v>128</v>
      </c>
      <c r="E287" s="151">
        <f>IF(AND(C287=1,D287=0),distinfo!K287+distinfo!L287,IFERROR(F287/D287,0))</f>
        <v>16217.3828125</v>
      </c>
      <c r="F287" s="151">
        <v>2075825</v>
      </c>
      <c r="G287" s="152">
        <f t="shared" si="28"/>
        <v>6.2517248840465986E-2</v>
      </c>
      <c r="H287" s="151">
        <f>distinfo!N287</f>
        <v>33204036.302000001</v>
      </c>
      <c r="I287" s="153">
        <v>0.09</v>
      </c>
      <c r="J287" s="154">
        <f t="shared" si="29"/>
        <v>912538.26717999997</v>
      </c>
      <c r="K287" s="155">
        <f t="shared" si="30"/>
        <v>56.269145134604315</v>
      </c>
      <c r="L287" s="156">
        <f t="shared" si="31"/>
        <v>0</v>
      </c>
      <c r="M287" s="155">
        <f t="shared" si="32"/>
        <v>0</v>
      </c>
      <c r="N287" s="156">
        <f t="shared" si="33"/>
        <v>0</v>
      </c>
      <c r="O287" s="157">
        <f t="shared" si="34"/>
        <v>0</v>
      </c>
    </row>
    <row r="288" spans="1:15" s="31" customFormat="1" ht="15" x14ac:dyDescent="0.25">
      <c r="A288" s="158">
        <v>279</v>
      </c>
      <c r="B288" s="159" t="s">
        <v>305</v>
      </c>
      <c r="C288" s="148">
        <v>0</v>
      </c>
      <c r="D288" s="150">
        <v>0</v>
      </c>
      <c r="E288" s="151">
        <f>IF(AND(C288=1,D288=0),distinfo!K288+distinfo!L288,IFERROR(F288/D288,0))</f>
        <v>0</v>
      </c>
      <c r="F288" s="151">
        <v>0</v>
      </c>
      <c r="G288" s="152" t="str">
        <f t="shared" si="28"/>
        <v/>
      </c>
      <c r="H288" s="151">
        <f>distinfo!N288</f>
        <v>671629</v>
      </c>
      <c r="I288" s="153">
        <v>0</v>
      </c>
      <c r="J288" s="154">
        <f t="shared" si="29"/>
        <v>0</v>
      </c>
      <c r="K288" s="155">
        <f t="shared" si="30"/>
        <v>0</v>
      </c>
      <c r="L288" s="156">
        <f t="shared" si="31"/>
        <v>0</v>
      </c>
      <c r="M288" s="155">
        <f t="shared" si="32"/>
        <v>0</v>
      </c>
      <c r="N288" s="156">
        <f t="shared" si="33"/>
        <v>0</v>
      </c>
      <c r="O288" s="157">
        <f t="shared" si="34"/>
        <v>0</v>
      </c>
    </row>
    <row r="289" spans="1:15" s="31" customFormat="1" ht="15" x14ac:dyDescent="0.25">
      <c r="A289" s="158">
        <v>280</v>
      </c>
      <c r="B289" s="159" t="s">
        <v>306</v>
      </c>
      <c r="C289" s="148">
        <v>0</v>
      </c>
      <c r="D289" s="150">
        <v>0</v>
      </c>
      <c r="E289" s="151">
        <f>IF(AND(C289=1,D289=0),distinfo!K289+distinfo!L289,IFERROR(F289/D289,0))</f>
        <v>0</v>
      </c>
      <c r="F289" s="151">
        <v>0</v>
      </c>
      <c r="G289" s="152" t="str">
        <f t="shared" si="28"/>
        <v/>
      </c>
      <c r="H289" s="151">
        <f>distinfo!N289</f>
        <v>1484194.58</v>
      </c>
      <c r="I289" s="153">
        <v>0</v>
      </c>
      <c r="J289" s="154">
        <f t="shared" si="29"/>
        <v>0</v>
      </c>
      <c r="K289" s="155">
        <f t="shared" si="30"/>
        <v>0</v>
      </c>
      <c r="L289" s="156">
        <f t="shared" si="31"/>
        <v>0</v>
      </c>
      <c r="M289" s="155">
        <f t="shared" si="32"/>
        <v>0</v>
      </c>
      <c r="N289" s="156">
        <f t="shared" si="33"/>
        <v>0</v>
      </c>
      <c r="O289" s="157">
        <f t="shared" si="34"/>
        <v>0</v>
      </c>
    </row>
    <row r="290" spans="1:15" s="31" customFormat="1" ht="15" x14ac:dyDescent="0.25">
      <c r="A290" s="158">
        <v>281</v>
      </c>
      <c r="B290" s="159" t="s">
        <v>307</v>
      </c>
      <c r="C290" s="148">
        <v>1</v>
      </c>
      <c r="D290" s="150">
        <v>5067</v>
      </c>
      <c r="E290" s="151">
        <f>IF(AND(C290=1,D290=0),distinfo!K290+distinfo!L290,IFERROR(F290/D290,0))</f>
        <v>19875.669824353659</v>
      </c>
      <c r="F290" s="151">
        <v>100710019</v>
      </c>
      <c r="G290" s="152">
        <f t="shared" si="28"/>
        <v>0.16780238977150405</v>
      </c>
      <c r="H290" s="151">
        <f>distinfo!N290</f>
        <v>600170350</v>
      </c>
      <c r="I290" s="153">
        <v>0.18</v>
      </c>
      <c r="J290" s="154">
        <f t="shared" si="29"/>
        <v>0</v>
      </c>
      <c r="K290" s="155">
        <f t="shared" si="30"/>
        <v>0</v>
      </c>
      <c r="L290" s="156">
        <f t="shared" si="31"/>
        <v>0</v>
      </c>
      <c r="M290" s="155">
        <f t="shared" si="32"/>
        <v>0</v>
      </c>
      <c r="N290" s="156">
        <f t="shared" si="33"/>
        <v>7320644</v>
      </c>
      <c r="O290" s="157">
        <f t="shared" si="34"/>
        <v>368.3218761779799</v>
      </c>
    </row>
    <row r="291" spans="1:15" s="31" customFormat="1" ht="15" x14ac:dyDescent="0.25">
      <c r="A291" s="158">
        <v>282</v>
      </c>
      <c r="B291" s="159" t="s">
        <v>308</v>
      </c>
      <c r="C291" s="148">
        <v>0</v>
      </c>
      <c r="D291" s="150">
        <v>0</v>
      </c>
      <c r="E291" s="151">
        <f>IF(AND(C291=1,D291=0),distinfo!K291+distinfo!L291,IFERROR(F291/D291,0))</f>
        <v>0</v>
      </c>
      <c r="F291" s="151">
        <v>0</v>
      </c>
      <c r="G291" s="152" t="str">
        <f t="shared" si="28"/>
        <v/>
      </c>
      <c r="H291" s="151">
        <f>distinfo!N291</f>
        <v>15008719</v>
      </c>
      <c r="I291" s="153">
        <v>0</v>
      </c>
      <c r="J291" s="154">
        <f t="shared" si="29"/>
        <v>0</v>
      </c>
      <c r="K291" s="155">
        <f t="shared" si="30"/>
        <v>0</v>
      </c>
      <c r="L291" s="156">
        <f t="shared" si="31"/>
        <v>0</v>
      </c>
      <c r="M291" s="155">
        <f t="shared" si="32"/>
        <v>0</v>
      </c>
      <c r="N291" s="156">
        <f t="shared" si="33"/>
        <v>0</v>
      </c>
      <c r="O291" s="157">
        <f t="shared" si="34"/>
        <v>0</v>
      </c>
    </row>
    <row r="292" spans="1:15" s="31" customFormat="1" ht="15" x14ac:dyDescent="0.25">
      <c r="A292" s="158">
        <v>283</v>
      </c>
      <c r="B292" s="159" t="s">
        <v>309</v>
      </c>
      <c r="C292" s="148">
        <v>0</v>
      </c>
      <c r="D292" s="150">
        <v>0</v>
      </c>
      <c r="E292" s="151">
        <f>IF(AND(C292=1,D292=0),distinfo!K292+distinfo!L292,IFERROR(F292/D292,0))</f>
        <v>0</v>
      </c>
      <c r="F292" s="151">
        <v>0</v>
      </c>
      <c r="G292" s="152" t="str">
        <f t="shared" si="28"/>
        <v/>
      </c>
      <c r="H292" s="151">
        <f>distinfo!N292</f>
        <v>0</v>
      </c>
      <c r="I292" s="153">
        <v>0</v>
      </c>
      <c r="J292" s="154">
        <f t="shared" si="29"/>
        <v>0</v>
      </c>
      <c r="K292" s="155">
        <f t="shared" si="30"/>
        <v>0</v>
      </c>
      <c r="L292" s="156">
        <f t="shared" si="31"/>
        <v>0</v>
      </c>
      <c r="M292" s="155">
        <f t="shared" si="32"/>
        <v>0</v>
      </c>
      <c r="N292" s="156">
        <f t="shared" si="33"/>
        <v>0</v>
      </c>
      <c r="O292" s="157">
        <f t="shared" si="34"/>
        <v>0</v>
      </c>
    </row>
    <row r="293" spans="1:15" s="31" customFormat="1" ht="15" x14ac:dyDescent="0.25">
      <c r="A293" s="158">
        <v>284</v>
      </c>
      <c r="B293" s="159" t="s">
        <v>310</v>
      </c>
      <c r="C293" s="148">
        <v>1</v>
      </c>
      <c r="D293" s="150">
        <v>206</v>
      </c>
      <c r="E293" s="151">
        <f>IF(AND(C293=1,D293=0),distinfo!K293+distinfo!L293,IFERROR(F293/D293,0))</f>
        <v>19140.412621359224</v>
      </c>
      <c r="F293" s="151">
        <v>3942925</v>
      </c>
      <c r="G293" s="152">
        <f t="shared" si="28"/>
        <v>7.7415797377305751E-2</v>
      </c>
      <c r="H293" s="151">
        <f>distinfo!N293</f>
        <v>50931788.259999998</v>
      </c>
      <c r="I293" s="153">
        <v>0.09</v>
      </c>
      <c r="J293" s="154">
        <f t="shared" si="29"/>
        <v>640935.94339999929</v>
      </c>
      <c r="K293" s="155">
        <f t="shared" si="30"/>
        <v>33.486004511980283</v>
      </c>
      <c r="L293" s="156">
        <f t="shared" si="31"/>
        <v>0</v>
      </c>
      <c r="M293" s="155">
        <f t="shared" si="32"/>
        <v>0</v>
      </c>
      <c r="N293" s="156">
        <f t="shared" si="33"/>
        <v>0</v>
      </c>
      <c r="O293" s="157">
        <f t="shared" si="34"/>
        <v>0</v>
      </c>
    </row>
    <row r="294" spans="1:15" s="31" customFormat="1" ht="15" x14ac:dyDescent="0.25">
      <c r="A294" s="158">
        <v>285</v>
      </c>
      <c r="B294" s="159" t="s">
        <v>311</v>
      </c>
      <c r="C294" s="148">
        <v>1</v>
      </c>
      <c r="D294" s="150">
        <v>116</v>
      </c>
      <c r="E294" s="151">
        <f>IF(AND(C294=1,D294=0),distinfo!K294+distinfo!L294,IFERROR(F294/D294,0))</f>
        <v>18621.224137931036</v>
      </c>
      <c r="F294" s="151">
        <v>2160062</v>
      </c>
      <c r="G294" s="152">
        <f t="shared" si="28"/>
        <v>2.7847661368955865E-2</v>
      </c>
      <c r="H294" s="151">
        <f>distinfo!N294</f>
        <v>77567088</v>
      </c>
      <c r="I294" s="153">
        <v>0.09</v>
      </c>
      <c r="J294" s="154">
        <f t="shared" si="29"/>
        <v>4820975.92</v>
      </c>
      <c r="K294" s="155">
        <f t="shared" si="30"/>
        <v>258.89683107244139</v>
      </c>
      <c r="L294" s="156">
        <f t="shared" si="31"/>
        <v>0</v>
      </c>
      <c r="M294" s="155">
        <f t="shared" si="32"/>
        <v>0</v>
      </c>
      <c r="N294" s="156">
        <f t="shared" si="33"/>
        <v>0</v>
      </c>
      <c r="O294" s="157">
        <f t="shared" si="34"/>
        <v>0</v>
      </c>
    </row>
    <row r="295" spans="1:15" s="31" customFormat="1" ht="15" x14ac:dyDescent="0.25">
      <c r="A295" s="158">
        <v>286</v>
      </c>
      <c r="B295" s="159" t="s">
        <v>312</v>
      </c>
      <c r="C295" s="148">
        <v>0</v>
      </c>
      <c r="D295" s="150">
        <v>0</v>
      </c>
      <c r="E295" s="151">
        <f>IF(AND(C295=1,D295=0),distinfo!K295+distinfo!L295,IFERROR(F295/D295,0))</f>
        <v>0</v>
      </c>
      <c r="F295" s="151">
        <v>0</v>
      </c>
      <c r="G295" s="152" t="str">
        <f t="shared" si="28"/>
        <v/>
      </c>
      <c r="H295" s="151">
        <f>distinfo!N295</f>
        <v>0</v>
      </c>
      <c r="I295" s="153">
        <v>0</v>
      </c>
      <c r="J295" s="154">
        <f t="shared" si="29"/>
        <v>0</v>
      </c>
      <c r="K295" s="155">
        <f t="shared" si="30"/>
        <v>0</v>
      </c>
      <c r="L295" s="156">
        <f t="shared" si="31"/>
        <v>0</v>
      </c>
      <c r="M295" s="155">
        <f t="shared" si="32"/>
        <v>0</v>
      </c>
      <c r="N295" s="156">
        <f t="shared" si="33"/>
        <v>0</v>
      </c>
      <c r="O295" s="157">
        <f t="shared" si="34"/>
        <v>0</v>
      </c>
    </row>
    <row r="296" spans="1:15" s="31" customFormat="1" ht="15" x14ac:dyDescent="0.25">
      <c r="A296" s="158">
        <v>287</v>
      </c>
      <c r="B296" s="159" t="s">
        <v>313</v>
      </c>
      <c r="C296" s="148">
        <v>1</v>
      </c>
      <c r="D296" s="150">
        <v>28</v>
      </c>
      <c r="E296" s="151">
        <f>IF(AND(C296=1,D296=0),distinfo!K296+distinfo!L296,IFERROR(F296/D296,0))</f>
        <v>17009</v>
      </c>
      <c r="F296" s="151">
        <v>476252</v>
      </c>
      <c r="G296" s="152">
        <f t="shared" si="28"/>
        <v>2.9686602548944261E-2</v>
      </c>
      <c r="H296" s="151">
        <f>distinfo!N296</f>
        <v>16042657.6</v>
      </c>
      <c r="I296" s="153">
        <v>0.09</v>
      </c>
      <c r="J296" s="154">
        <f t="shared" si="29"/>
        <v>967587.18399999989</v>
      </c>
      <c r="K296" s="155">
        <f t="shared" si="30"/>
        <v>56.886776647657115</v>
      </c>
      <c r="L296" s="156">
        <f t="shared" si="31"/>
        <v>0</v>
      </c>
      <c r="M296" s="155">
        <f t="shared" si="32"/>
        <v>0</v>
      </c>
      <c r="N296" s="156">
        <f t="shared" si="33"/>
        <v>0</v>
      </c>
      <c r="O296" s="157">
        <f t="shared" si="34"/>
        <v>0</v>
      </c>
    </row>
    <row r="297" spans="1:15" s="31" customFormat="1" ht="15" x14ac:dyDescent="0.25">
      <c r="A297" s="158">
        <v>288</v>
      </c>
      <c r="B297" s="159" t="s">
        <v>314</v>
      </c>
      <c r="C297" s="148">
        <v>1</v>
      </c>
      <c r="D297" s="150">
        <v>4</v>
      </c>
      <c r="E297" s="151">
        <f>IF(AND(C297=1,D297=0),distinfo!K297+distinfo!L297,IFERROR(F297/D297,0))</f>
        <v>19593</v>
      </c>
      <c r="F297" s="151">
        <v>78372</v>
      </c>
      <c r="G297" s="152">
        <f t="shared" si="28"/>
        <v>1.4231625165447273E-3</v>
      </c>
      <c r="H297" s="151">
        <f>distinfo!N297</f>
        <v>55068904</v>
      </c>
      <c r="I297" s="153">
        <v>0.09</v>
      </c>
      <c r="J297" s="154">
        <f t="shared" si="29"/>
        <v>4877829.3599999994</v>
      </c>
      <c r="K297" s="155">
        <f t="shared" si="30"/>
        <v>248.95775838309598</v>
      </c>
      <c r="L297" s="156">
        <f t="shared" si="31"/>
        <v>0</v>
      </c>
      <c r="M297" s="155">
        <f t="shared" si="32"/>
        <v>0</v>
      </c>
      <c r="N297" s="156">
        <f t="shared" si="33"/>
        <v>0</v>
      </c>
      <c r="O297" s="157">
        <f t="shared" si="34"/>
        <v>0</v>
      </c>
    </row>
    <row r="298" spans="1:15" s="31" customFormat="1" ht="15" x14ac:dyDescent="0.25">
      <c r="A298" s="158">
        <v>289</v>
      </c>
      <c r="B298" s="159" t="s">
        <v>315</v>
      </c>
      <c r="C298" s="148">
        <v>1</v>
      </c>
      <c r="D298" s="150">
        <v>1</v>
      </c>
      <c r="E298" s="151">
        <f>IF(AND(C298=1,D298=0),distinfo!K298+distinfo!L298,IFERROR(F298/D298,0))</f>
        <v>23468</v>
      </c>
      <c r="F298" s="151">
        <v>23468</v>
      </c>
      <c r="G298" s="152">
        <f t="shared" si="28"/>
        <v>5.1300579985321809E-3</v>
      </c>
      <c r="H298" s="151">
        <f>distinfo!N298</f>
        <v>4574607.1499999994</v>
      </c>
      <c r="I298" s="153">
        <v>0.09</v>
      </c>
      <c r="J298" s="154">
        <f t="shared" si="29"/>
        <v>388246.64349999995</v>
      </c>
      <c r="K298" s="155">
        <f t="shared" si="30"/>
        <v>16.54366130475541</v>
      </c>
      <c r="L298" s="156">
        <f t="shared" si="31"/>
        <v>0</v>
      </c>
      <c r="M298" s="155">
        <f t="shared" si="32"/>
        <v>0</v>
      </c>
      <c r="N298" s="156">
        <f t="shared" si="33"/>
        <v>0</v>
      </c>
      <c r="O298" s="157">
        <f t="shared" si="34"/>
        <v>0</v>
      </c>
    </row>
    <row r="299" spans="1:15" s="31" customFormat="1" ht="15" x14ac:dyDescent="0.25">
      <c r="A299" s="158">
        <v>290</v>
      </c>
      <c r="B299" s="159" t="s">
        <v>316</v>
      </c>
      <c r="C299" s="148">
        <v>1</v>
      </c>
      <c r="D299" s="150">
        <v>2</v>
      </c>
      <c r="E299" s="151">
        <f>IF(AND(C299=1,D299=0),distinfo!K299+distinfo!L299,IFERROR(F299/D299,0))</f>
        <v>18806.5</v>
      </c>
      <c r="F299" s="151">
        <v>37613</v>
      </c>
      <c r="G299" s="152">
        <f t="shared" si="28"/>
        <v>1.5963920339756535E-3</v>
      </c>
      <c r="H299" s="151">
        <f>distinfo!N299</f>
        <v>23561255.129999999</v>
      </c>
      <c r="I299" s="153">
        <v>0.09</v>
      </c>
      <c r="J299" s="154">
        <f t="shared" si="29"/>
        <v>2082899.9616999999</v>
      </c>
      <c r="K299" s="155">
        <f t="shared" si="30"/>
        <v>110.75425845851167</v>
      </c>
      <c r="L299" s="156">
        <f t="shared" si="31"/>
        <v>0</v>
      </c>
      <c r="M299" s="155">
        <f t="shared" si="32"/>
        <v>0</v>
      </c>
      <c r="N299" s="156">
        <f t="shared" si="33"/>
        <v>0</v>
      </c>
      <c r="O299" s="157">
        <f t="shared" si="34"/>
        <v>0</v>
      </c>
    </row>
    <row r="300" spans="1:15" s="31" customFormat="1" ht="15" x14ac:dyDescent="0.25">
      <c r="A300" s="158">
        <v>291</v>
      </c>
      <c r="B300" s="159" t="s">
        <v>317</v>
      </c>
      <c r="C300" s="148">
        <v>1</v>
      </c>
      <c r="D300" s="150">
        <v>55</v>
      </c>
      <c r="E300" s="151">
        <f>IF(AND(C300=1,D300=0),distinfo!K300+distinfo!L300,IFERROR(F300/D300,0))</f>
        <v>18898.2</v>
      </c>
      <c r="F300" s="151">
        <v>1039401</v>
      </c>
      <c r="G300" s="152">
        <f t="shared" si="28"/>
        <v>2.5966005939289709E-2</v>
      </c>
      <c r="H300" s="151">
        <f>distinfo!N300</f>
        <v>40029298.399999999</v>
      </c>
      <c r="I300" s="153">
        <v>0.09</v>
      </c>
      <c r="J300" s="154">
        <f t="shared" si="29"/>
        <v>2563235.8559999997</v>
      </c>
      <c r="K300" s="155">
        <f t="shared" si="30"/>
        <v>135.63386227259736</v>
      </c>
      <c r="L300" s="156">
        <f t="shared" si="31"/>
        <v>0</v>
      </c>
      <c r="M300" s="155">
        <f t="shared" si="32"/>
        <v>0</v>
      </c>
      <c r="N300" s="156">
        <f t="shared" si="33"/>
        <v>0</v>
      </c>
      <c r="O300" s="157">
        <f t="shared" si="34"/>
        <v>0</v>
      </c>
    </row>
    <row r="301" spans="1:15" s="31" customFormat="1" ht="15" x14ac:dyDescent="0.25">
      <c r="A301" s="158">
        <v>292</v>
      </c>
      <c r="B301" s="159" t="s">
        <v>318</v>
      </c>
      <c r="C301" s="148">
        <v>1</v>
      </c>
      <c r="D301" s="150">
        <v>15</v>
      </c>
      <c r="E301" s="151">
        <f>IF(AND(C301=1,D301=0),distinfo!K301+distinfo!L301,IFERROR(F301/D301,0))</f>
        <v>20250.8</v>
      </c>
      <c r="F301" s="151">
        <v>303762</v>
      </c>
      <c r="G301" s="152">
        <f t="shared" si="28"/>
        <v>8.4269340075805426E-3</v>
      </c>
      <c r="H301" s="151">
        <f>distinfo!N301</f>
        <v>36046562.097999997</v>
      </c>
      <c r="I301" s="153">
        <v>0.09</v>
      </c>
      <c r="J301" s="154">
        <f t="shared" si="29"/>
        <v>2940428.5888199997</v>
      </c>
      <c r="K301" s="155">
        <f t="shared" si="30"/>
        <v>145.20061374464217</v>
      </c>
      <c r="L301" s="156">
        <f t="shared" si="31"/>
        <v>0</v>
      </c>
      <c r="M301" s="155">
        <f t="shared" si="32"/>
        <v>0</v>
      </c>
      <c r="N301" s="156">
        <f t="shared" si="33"/>
        <v>0</v>
      </c>
      <c r="O301" s="157">
        <f t="shared" si="34"/>
        <v>0</v>
      </c>
    </row>
    <row r="302" spans="1:15" s="31" customFormat="1" ht="15" x14ac:dyDescent="0.25">
      <c r="A302" s="158">
        <v>293</v>
      </c>
      <c r="B302" s="159" t="s">
        <v>319</v>
      </c>
      <c r="C302" s="148">
        <v>1</v>
      </c>
      <c r="D302" s="150">
        <v>174</v>
      </c>
      <c r="E302" s="151">
        <f>IF(AND(C302=1,D302=0),distinfo!K302+distinfo!L302,IFERROR(F302/D302,0))</f>
        <v>18417.459770114943</v>
      </c>
      <c r="F302" s="151">
        <v>3204638</v>
      </c>
      <c r="G302" s="152">
        <f t="shared" si="28"/>
        <v>2.0780628097878596E-2</v>
      </c>
      <c r="H302" s="151">
        <f>distinfo!N302</f>
        <v>154212759.34999999</v>
      </c>
      <c r="I302" s="153">
        <v>0.18</v>
      </c>
      <c r="J302" s="154">
        <f t="shared" si="29"/>
        <v>0</v>
      </c>
      <c r="K302" s="155">
        <f t="shared" si="30"/>
        <v>0</v>
      </c>
      <c r="L302" s="156">
        <f t="shared" si="31"/>
        <v>0</v>
      </c>
      <c r="M302" s="155">
        <f t="shared" si="32"/>
        <v>0</v>
      </c>
      <c r="N302" s="156">
        <f t="shared" si="33"/>
        <v>24553658.682999998</v>
      </c>
      <c r="O302" s="157">
        <f t="shared" si="34"/>
        <v>1333.1729233822975</v>
      </c>
    </row>
    <row r="303" spans="1:15" s="31" customFormat="1" ht="15" x14ac:dyDescent="0.25">
      <c r="A303" s="158">
        <v>294</v>
      </c>
      <c r="B303" s="159" t="s">
        <v>320</v>
      </c>
      <c r="C303" s="148">
        <v>0</v>
      </c>
      <c r="D303" s="150">
        <v>0</v>
      </c>
      <c r="E303" s="151">
        <f>IF(AND(C303=1,D303=0),distinfo!K303+distinfo!L303,IFERROR(F303/D303,0))</f>
        <v>0</v>
      </c>
      <c r="F303" s="151">
        <v>0</v>
      </c>
      <c r="G303" s="152" t="str">
        <f t="shared" si="28"/>
        <v/>
      </c>
      <c r="H303" s="151">
        <f>distinfo!N303</f>
        <v>17449</v>
      </c>
      <c r="I303" s="153">
        <v>0</v>
      </c>
      <c r="J303" s="154">
        <f t="shared" si="29"/>
        <v>0</v>
      </c>
      <c r="K303" s="155">
        <f t="shared" si="30"/>
        <v>0</v>
      </c>
      <c r="L303" s="156">
        <f t="shared" si="31"/>
        <v>0</v>
      </c>
      <c r="M303" s="155">
        <f t="shared" si="32"/>
        <v>0</v>
      </c>
      <c r="N303" s="156">
        <f t="shared" si="33"/>
        <v>0</v>
      </c>
      <c r="O303" s="157">
        <f t="shared" si="34"/>
        <v>0</v>
      </c>
    </row>
    <row r="304" spans="1:15" s="31" customFormat="1" ht="15" x14ac:dyDescent="0.25">
      <c r="A304" s="158">
        <v>295</v>
      </c>
      <c r="B304" s="159" t="s">
        <v>321</v>
      </c>
      <c r="C304" s="148">
        <v>1</v>
      </c>
      <c r="D304" s="150">
        <v>38</v>
      </c>
      <c r="E304" s="151">
        <f>IF(AND(C304=1,D304=0),distinfo!K304+distinfo!L304,IFERROR(F304/D304,0))</f>
        <v>20529.57894736842</v>
      </c>
      <c r="F304" s="151">
        <v>780124</v>
      </c>
      <c r="G304" s="152">
        <f t="shared" si="28"/>
        <v>1.1434309461809296E-2</v>
      </c>
      <c r="H304" s="151">
        <f>distinfo!N304</f>
        <v>68226594.933924228</v>
      </c>
      <c r="I304" s="153">
        <v>0.09</v>
      </c>
      <c r="J304" s="154">
        <f t="shared" si="29"/>
        <v>5360269.5440531801</v>
      </c>
      <c r="K304" s="155">
        <f t="shared" si="30"/>
        <v>261.09982858368778</v>
      </c>
      <c r="L304" s="156">
        <f t="shared" si="31"/>
        <v>0</v>
      </c>
      <c r="M304" s="155">
        <f t="shared" si="32"/>
        <v>0</v>
      </c>
      <c r="N304" s="156">
        <f t="shared" si="33"/>
        <v>0</v>
      </c>
      <c r="O304" s="157">
        <f t="shared" si="34"/>
        <v>0</v>
      </c>
    </row>
    <row r="305" spans="1:15" s="31" customFormat="1" ht="15" x14ac:dyDescent="0.25">
      <c r="A305" s="158">
        <v>296</v>
      </c>
      <c r="B305" s="159" t="s">
        <v>322</v>
      </c>
      <c r="C305" s="148">
        <v>1</v>
      </c>
      <c r="D305" s="150">
        <v>33</v>
      </c>
      <c r="E305" s="151">
        <f>IF(AND(C305=1,D305=0),distinfo!K305+distinfo!L305,IFERROR(F305/D305,0))</f>
        <v>32451</v>
      </c>
      <c r="F305" s="151">
        <v>1070883</v>
      </c>
      <c r="G305" s="152">
        <f t="shared" si="28"/>
        <v>7.7571320821559792E-2</v>
      </c>
      <c r="H305" s="151">
        <f>distinfo!N305</f>
        <v>13805140.722863186</v>
      </c>
      <c r="I305" s="153">
        <v>0.09</v>
      </c>
      <c r="J305" s="154">
        <f t="shared" si="29"/>
        <v>171579.66505768662</v>
      </c>
      <c r="K305" s="155">
        <f t="shared" si="30"/>
        <v>5.2873460003601318</v>
      </c>
      <c r="L305" s="156">
        <f t="shared" si="31"/>
        <v>0</v>
      </c>
      <c r="M305" s="155">
        <f t="shared" si="32"/>
        <v>0</v>
      </c>
      <c r="N305" s="156">
        <f t="shared" si="33"/>
        <v>0</v>
      </c>
      <c r="O305" s="157">
        <f t="shared" si="34"/>
        <v>0</v>
      </c>
    </row>
    <row r="306" spans="1:15" s="31" customFormat="1" ht="15" x14ac:dyDescent="0.25">
      <c r="A306" s="158">
        <v>297</v>
      </c>
      <c r="B306" s="159" t="s">
        <v>323</v>
      </c>
      <c r="C306" s="148">
        <v>0</v>
      </c>
      <c r="D306" s="150">
        <v>0</v>
      </c>
      <c r="E306" s="151">
        <f>IF(AND(C306=1,D306=0),distinfo!K306+distinfo!L306,IFERROR(F306/D306,0))</f>
        <v>0</v>
      </c>
      <c r="F306" s="151">
        <v>0</v>
      </c>
      <c r="G306" s="152" t="str">
        <f t="shared" si="28"/>
        <v/>
      </c>
      <c r="H306" s="151">
        <f>distinfo!N306</f>
        <v>0</v>
      </c>
      <c r="I306" s="153">
        <v>0</v>
      </c>
      <c r="J306" s="154">
        <f t="shared" si="29"/>
        <v>0</v>
      </c>
      <c r="K306" s="155">
        <f t="shared" si="30"/>
        <v>0</v>
      </c>
      <c r="L306" s="156">
        <f t="shared" si="31"/>
        <v>0</v>
      </c>
      <c r="M306" s="155">
        <f t="shared" si="32"/>
        <v>0</v>
      </c>
      <c r="N306" s="156">
        <f t="shared" si="33"/>
        <v>0</v>
      </c>
      <c r="O306" s="157">
        <f t="shared" si="34"/>
        <v>0</v>
      </c>
    </row>
    <row r="307" spans="1:15" s="31" customFormat="1" ht="15" x14ac:dyDescent="0.25">
      <c r="A307" s="158">
        <v>298</v>
      </c>
      <c r="B307" s="159" t="s">
        <v>324</v>
      </c>
      <c r="C307" s="148">
        <v>1</v>
      </c>
      <c r="D307" s="150">
        <v>0</v>
      </c>
      <c r="E307" s="151">
        <f>IF(AND(C307=1,D307=0),distinfo!K307+distinfo!L307,IFERROR(F307/D307,0))</f>
        <v>22880.250371086957</v>
      </c>
      <c r="F307" s="151">
        <v>0</v>
      </c>
      <c r="G307" s="152" t="str">
        <f t="shared" si="28"/>
        <v/>
      </c>
      <c r="H307" s="151">
        <f>distinfo!N307</f>
        <v>13809091.83</v>
      </c>
      <c r="I307" s="153">
        <v>0.09</v>
      </c>
      <c r="J307" s="154">
        <f t="shared" si="29"/>
        <v>1242818.2646999999</v>
      </c>
      <c r="K307" s="155">
        <f t="shared" si="30"/>
        <v>54.318385705713681</v>
      </c>
      <c r="L307" s="156">
        <f t="shared" si="31"/>
        <v>0</v>
      </c>
      <c r="M307" s="155">
        <f t="shared" si="32"/>
        <v>0</v>
      </c>
      <c r="N307" s="156">
        <f t="shared" si="33"/>
        <v>0</v>
      </c>
      <c r="O307" s="157">
        <f t="shared" si="34"/>
        <v>0</v>
      </c>
    </row>
    <row r="308" spans="1:15" s="31" customFormat="1" ht="15" x14ac:dyDescent="0.25">
      <c r="A308" s="158">
        <v>299</v>
      </c>
      <c r="B308" s="159" t="s">
        <v>325</v>
      </c>
      <c r="C308" s="148">
        <v>0</v>
      </c>
      <c r="D308" s="150">
        <v>0</v>
      </c>
      <c r="E308" s="151">
        <f>IF(AND(C308=1,D308=0),distinfo!K308+distinfo!L308,IFERROR(F308/D308,0))</f>
        <v>0</v>
      </c>
      <c r="F308" s="151">
        <v>0</v>
      </c>
      <c r="G308" s="152" t="str">
        <f t="shared" si="28"/>
        <v/>
      </c>
      <c r="H308" s="151">
        <f>distinfo!N308</f>
        <v>0</v>
      </c>
      <c r="I308" s="153">
        <v>0</v>
      </c>
      <c r="J308" s="154">
        <f t="shared" si="29"/>
        <v>0</v>
      </c>
      <c r="K308" s="155">
        <f t="shared" si="30"/>
        <v>0</v>
      </c>
      <c r="L308" s="156">
        <f t="shared" si="31"/>
        <v>0</v>
      </c>
      <c r="M308" s="155">
        <f t="shared" si="32"/>
        <v>0</v>
      </c>
      <c r="N308" s="156">
        <f t="shared" si="33"/>
        <v>0</v>
      </c>
      <c r="O308" s="157">
        <f t="shared" si="34"/>
        <v>0</v>
      </c>
    </row>
    <row r="309" spans="1:15" s="31" customFormat="1" ht="15" x14ac:dyDescent="0.25">
      <c r="A309" s="158">
        <v>300</v>
      </c>
      <c r="B309" s="159" t="s">
        <v>326</v>
      </c>
      <c r="C309" s="148">
        <v>1</v>
      </c>
      <c r="D309" s="150">
        <v>2</v>
      </c>
      <c r="E309" s="151">
        <f>IF(AND(C309=1,D309=0),distinfo!K309+distinfo!L309,IFERROR(F309/D309,0))</f>
        <v>36074.5</v>
      </c>
      <c r="F309" s="151">
        <v>72149</v>
      </c>
      <c r="G309" s="152">
        <f t="shared" si="28"/>
        <v>9.894561203035359E-3</v>
      </c>
      <c r="H309" s="151">
        <f>distinfo!N309</f>
        <v>7291783.6899999995</v>
      </c>
      <c r="I309" s="153">
        <v>0.09</v>
      </c>
      <c r="J309" s="154">
        <f t="shared" si="29"/>
        <v>584111.53209999995</v>
      </c>
      <c r="K309" s="155">
        <f t="shared" si="30"/>
        <v>16.191812280142482</v>
      </c>
      <c r="L309" s="156">
        <f t="shared" si="31"/>
        <v>0</v>
      </c>
      <c r="M309" s="155">
        <f t="shared" si="32"/>
        <v>0</v>
      </c>
      <c r="N309" s="156">
        <f t="shared" si="33"/>
        <v>0</v>
      </c>
      <c r="O309" s="157">
        <f t="shared" si="34"/>
        <v>0</v>
      </c>
    </row>
    <row r="310" spans="1:15" s="31" customFormat="1" ht="15" x14ac:dyDescent="0.25">
      <c r="A310" s="158">
        <v>301</v>
      </c>
      <c r="B310" s="159" t="s">
        <v>327</v>
      </c>
      <c r="C310" s="148">
        <v>1</v>
      </c>
      <c r="D310" s="150">
        <v>81</v>
      </c>
      <c r="E310" s="151">
        <f>IF(AND(C310=1,D310=0),distinfo!K310+distinfo!L310,IFERROR(F310/D310,0))</f>
        <v>17895.518518518518</v>
      </c>
      <c r="F310" s="151">
        <v>1449537</v>
      </c>
      <c r="G310" s="152">
        <f t="shared" si="28"/>
        <v>4.9264456762483588E-2</v>
      </c>
      <c r="H310" s="151">
        <f>distinfo!N310</f>
        <v>29423586.399999999</v>
      </c>
      <c r="I310" s="153">
        <v>0.09</v>
      </c>
      <c r="J310" s="154">
        <f t="shared" si="29"/>
        <v>1198585.7759999996</v>
      </c>
      <c r="K310" s="155">
        <f t="shared" si="30"/>
        <v>66.976867686716503</v>
      </c>
      <c r="L310" s="156">
        <f t="shared" si="31"/>
        <v>0</v>
      </c>
      <c r="M310" s="155">
        <f t="shared" si="32"/>
        <v>0</v>
      </c>
      <c r="N310" s="156">
        <f t="shared" si="33"/>
        <v>0</v>
      </c>
      <c r="O310" s="157">
        <f t="shared" si="34"/>
        <v>0</v>
      </c>
    </row>
    <row r="311" spans="1:15" s="31" customFormat="1" ht="15" x14ac:dyDescent="0.25">
      <c r="A311" s="158">
        <v>302</v>
      </c>
      <c r="B311" s="159" t="s">
        <v>328</v>
      </c>
      <c r="C311" s="148">
        <v>0</v>
      </c>
      <c r="D311" s="150">
        <v>0</v>
      </c>
      <c r="E311" s="151">
        <f>IF(AND(C311=1,D311=0),distinfo!K311+distinfo!L311,IFERROR(F311/D311,0))</f>
        <v>0</v>
      </c>
      <c r="F311" s="151">
        <v>0</v>
      </c>
      <c r="G311" s="152" t="str">
        <f t="shared" si="28"/>
        <v/>
      </c>
      <c r="H311" s="151">
        <f>distinfo!N311</f>
        <v>415290</v>
      </c>
      <c r="I311" s="153">
        <v>0</v>
      </c>
      <c r="J311" s="154">
        <f t="shared" si="29"/>
        <v>0</v>
      </c>
      <c r="K311" s="155">
        <f t="shared" si="30"/>
        <v>0</v>
      </c>
      <c r="L311" s="156">
        <f t="shared" si="31"/>
        <v>0</v>
      </c>
      <c r="M311" s="155">
        <f t="shared" si="32"/>
        <v>0</v>
      </c>
      <c r="N311" s="156">
        <f t="shared" si="33"/>
        <v>0</v>
      </c>
      <c r="O311" s="157">
        <f t="shared" si="34"/>
        <v>0</v>
      </c>
    </row>
    <row r="312" spans="1:15" s="31" customFormat="1" ht="15" x14ac:dyDescent="0.25">
      <c r="A312" s="158">
        <v>303</v>
      </c>
      <c r="B312" s="159" t="s">
        <v>329</v>
      </c>
      <c r="C312" s="148">
        <v>0</v>
      </c>
      <c r="D312" s="150">
        <v>0</v>
      </c>
      <c r="E312" s="151">
        <f>IF(AND(C312=1,D312=0),distinfo!K312+distinfo!L312,IFERROR(F312/D312,0))</f>
        <v>0</v>
      </c>
      <c r="F312" s="151">
        <v>0</v>
      </c>
      <c r="G312" s="152" t="str">
        <f t="shared" si="28"/>
        <v/>
      </c>
      <c r="H312" s="151">
        <f>distinfo!N312</f>
        <v>165100</v>
      </c>
      <c r="I312" s="153">
        <v>0</v>
      </c>
      <c r="J312" s="154">
        <f t="shared" si="29"/>
        <v>0</v>
      </c>
      <c r="K312" s="155">
        <f t="shared" si="30"/>
        <v>0</v>
      </c>
      <c r="L312" s="156">
        <f t="shared" si="31"/>
        <v>0</v>
      </c>
      <c r="M312" s="155">
        <f t="shared" si="32"/>
        <v>0</v>
      </c>
      <c r="N312" s="156">
        <f t="shared" si="33"/>
        <v>0</v>
      </c>
      <c r="O312" s="157">
        <f t="shared" si="34"/>
        <v>0</v>
      </c>
    </row>
    <row r="313" spans="1:15" s="31" customFormat="1" ht="15" x14ac:dyDescent="0.25">
      <c r="A313" s="158">
        <v>304</v>
      </c>
      <c r="B313" s="159" t="s">
        <v>330</v>
      </c>
      <c r="C313" s="148">
        <v>1</v>
      </c>
      <c r="D313" s="150">
        <v>2</v>
      </c>
      <c r="E313" s="151">
        <f>IF(AND(C313=1,D313=0),distinfo!K313+distinfo!L313,IFERROR(F313/D313,0))</f>
        <v>19232</v>
      </c>
      <c r="F313" s="151">
        <v>38464</v>
      </c>
      <c r="G313" s="152">
        <f t="shared" si="28"/>
        <v>1.2151158465303379E-3</v>
      </c>
      <c r="H313" s="151">
        <f>distinfo!N313</f>
        <v>31654595</v>
      </c>
      <c r="I313" s="153">
        <v>0.09</v>
      </c>
      <c r="J313" s="154">
        <f t="shared" si="29"/>
        <v>2810449.55</v>
      </c>
      <c r="K313" s="155">
        <f t="shared" si="30"/>
        <v>146.13402402246254</v>
      </c>
      <c r="L313" s="156">
        <f t="shared" si="31"/>
        <v>0</v>
      </c>
      <c r="M313" s="155">
        <f t="shared" si="32"/>
        <v>0</v>
      </c>
      <c r="N313" s="156">
        <f t="shared" si="33"/>
        <v>0</v>
      </c>
      <c r="O313" s="157">
        <f t="shared" si="34"/>
        <v>0</v>
      </c>
    </row>
    <row r="314" spans="1:15" s="31" customFormat="1" ht="15" x14ac:dyDescent="0.25">
      <c r="A314" s="158">
        <v>305</v>
      </c>
      <c r="B314" s="159" t="s">
        <v>331</v>
      </c>
      <c r="C314" s="148">
        <v>1</v>
      </c>
      <c r="D314" s="150">
        <v>93</v>
      </c>
      <c r="E314" s="151">
        <f>IF(AND(C314=1,D314=0),distinfo!K314+distinfo!L314,IFERROR(F314/D314,0))</f>
        <v>18881.301075268817</v>
      </c>
      <c r="F314" s="151">
        <v>1755961</v>
      </c>
      <c r="G314" s="152">
        <f t="shared" si="28"/>
        <v>2.57250463559223E-2</v>
      </c>
      <c r="H314" s="151">
        <f>distinfo!N314</f>
        <v>68258808</v>
      </c>
      <c r="I314" s="153">
        <v>0.09</v>
      </c>
      <c r="J314" s="154">
        <f t="shared" si="29"/>
        <v>4387331.72</v>
      </c>
      <c r="K314" s="155">
        <f t="shared" si="30"/>
        <v>232.36384518790564</v>
      </c>
      <c r="L314" s="156">
        <f t="shared" si="31"/>
        <v>0</v>
      </c>
      <c r="M314" s="155">
        <f t="shared" si="32"/>
        <v>0</v>
      </c>
      <c r="N314" s="156">
        <f t="shared" si="33"/>
        <v>0</v>
      </c>
      <c r="O314" s="157">
        <f t="shared" si="34"/>
        <v>0</v>
      </c>
    </row>
    <row r="315" spans="1:15" s="31" customFormat="1" ht="15" x14ac:dyDescent="0.25">
      <c r="A315" s="158">
        <v>306</v>
      </c>
      <c r="B315" s="159" t="s">
        <v>332</v>
      </c>
      <c r="C315" s="148">
        <v>1</v>
      </c>
      <c r="D315" s="150">
        <v>3</v>
      </c>
      <c r="E315" s="151">
        <f>IF(AND(C315=1,D315=0),distinfo!K315+distinfo!L315,IFERROR(F315/D315,0))</f>
        <v>23286</v>
      </c>
      <c r="F315" s="151">
        <v>69858</v>
      </c>
      <c r="G315" s="152">
        <f t="shared" si="28"/>
        <v>2.9556095846527266E-2</v>
      </c>
      <c r="H315" s="151">
        <f>distinfo!N315</f>
        <v>2363573.3339999998</v>
      </c>
      <c r="I315" s="153">
        <v>0.09</v>
      </c>
      <c r="J315" s="154">
        <f t="shared" si="29"/>
        <v>142863.60005999997</v>
      </c>
      <c r="K315" s="155">
        <f t="shared" si="30"/>
        <v>6.1351713501674814</v>
      </c>
      <c r="L315" s="156">
        <f t="shared" si="31"/>
        <v>0</v>
      </c>
      <c r="M315" s="155">
        <f t="shared" si="32"/>
        <v>0</v>
      </c>
      <c r="N315" s="156">
        <f t="shared" si="33"/>
        <v>0</v>
      </c>
      <c r="O315" s="157">
        <f t="shared" si="34"/>
        <v>0</v>
      </c>
    </row>
    <row r="316" spans="1:15" s="31" customFormat="1" ht="15" x14ac:dyDescent="0.25">
      <c r="A316" s="158">
        <v>307</v>
      </c>
      <c r="B316" s="159" t="s">
        <v>333</v>
      </c>
      <c r="C316" s="148">
        <v>1</v>
      </c>
      <c r="D316" s="150">
        <v>22</v>
      </c>
      <c r="E316" s="151">
        <f>IF(AND(C316=1,D316=0),distinfo!K316+distinfo!L316,IFERROR(F316/D316,0))</f>
        <v>18517</v>
      </c>
      <c r="F316" s="151">
        <v>407374</v>
      </c>
      <c r="G316" s="152">
        <f t="shared" si="28"/>
        <v>5.8404487700740963E-3</v>
      </c>
      <c r="H316" s="151">
        <f>distinfo!N316</f>
        <v>69750462</v>
      </c>
      <c r="I316" s="153">
        <v>0.09</v>
      </c>
      <c r="J316" s="154">
        <f t="shared" si="29"/>
        <v>5870167.5800000001</v>
      </c>
      <c r="K316" s="155">
        <f t="shared" si="30"/>
        <v>317.01504455365341</v>
      </c>
      <c r="L316" s="156">
        <f t="shared" si="31"/>
        <v>0</v>
      </c>
      <c r="M316" s="155">
        <f t="shared" si="32"/>
        <v>0</v>
      </c>
      <c r="N316" s="156">
        <f t="shared" si="33"/>
        <v>0</v>
      </c>
      <c r="O316" s="157">
        <f t="shared" si="34"/>
        <v>0</v>
      </c>
    </row>
    <row r="317" spans="1:15" s="31" customFormat="1" ht="15" x14ac:dyDescent="0.25">
      <c r="A317" s="158">
        <v>308</v>
      </c>
      <c r="B317" s="159" t="s">
        <v>334</v>
      </c>
      <c r="C317" s="148">
        <v>1</v>
      </c>
      <c r="D317" s="150">
        <v>6</v>
      </c>
      <c r="E317" s="151">
        <f>IF(AND(C317=1,D317=0),distinfo!K317+distinfo!L317,IFERROR(F317/D317,0))</f>
        <v>28579.166666666668</v>
      </c>
      <c r="F317" s="151">
        <v>171475</v>
      </c>
      <c r="G317" s="152">
        <f t="shared" si="28"/>
        <v>1.1173147373413127E-3</v>
      </c>
      <c r="H317" s="151">
        <f>distinfo!N317</f>
        <v>153470633</v>
      </c>
      <c r="I317" s="153">
        <v>0.09</v>
      </c>
      <c r="J317" s="154">
        <f t="shared" si="29"/>
        <v>13640881.969999999</v>
      </c>
      <c r="K317" s="155">
        <f t="shared" si="30"/>
        <v>477.30159976672979</v>
      </c>
      <c r="L317" s="156">
        <f t="shared" si="31"/>
        <v>0</v>
      </c>
      <c r="M317" s="155">
        <f t="shared" si="32"/>
        <v>0</v>
      </c>
      <c r="N317" s="156">
        <f t="shared" si="33"/>
        <v>0</v>
      </c>
      <c r="O317" s="157">
        <f t="shared" si="34"/>
        <v>0</v>
      </c>
    </row>
    <row r="318" spans="1:15" s="31" customFormat="1" ht="15" x14ac:dyDescent="0.25">
      <c r="A318" s="158">
        <v>309</v>
      </c>
      <c r="B318" s="159" t="s">
        <v>335</v>
      </c>
      <c r="C318" s="148">
        <v>1</v>
      </c>
      <c r="D318" s="150">
        <v>2</v>
      </c>
      <c r="E318" s="151">
        <f>IF(AND(C318=1,D318=0),distinfo!K318+distinfo!L318,IFERROR(F318/D318,0))</f>
        <v>14305.5</v>
      </c>
      <c r="F318" s="151">
        <v>28611</v>
      </c>
      <c r="G318" s="152">
        <f t="shared" si="28"/>
        <v>1.3462619527155309E-3</v>
      </c>
      <c r="H318" s="151">
        <f>distinfo!N318</f>
        <v>21252179</v>
      </c>
      <c r="I318" s="153">
        <v>0.09</v>
      </c>
      <c r="J318" s="154">
        <f t="shared" si="29"/>
        <v>1884085.1099999999</v>
      </c>
      <c r="K318" s="155">
        <f t="shared" si="30"/>
        <v>131.70354828562441</v>
      </c>
      <c r="L318" s="156">
        <f t="shared" si="31"/>
        <v>0</v>
      </c>
      <c r="M318" s="155">
        <f t="shared" si="32"/>
        <v>0</v>
      </c>
      <c r="N318" s="156">
        <f t="shared" si="33"/>
        <v>0</v>
      </c>
      <c r="O318" s="157">
        <f t="shared" si="34"/>
        <v>0</v>
      </c>
    </row>
    <row r="319" spans="1:15" s="31" customFormat="1" ht="15" x14ac:dyDescent="0.25">
      <c r="A319" s="158">
        <v>310</v>
      </c>
      <c r="B319" s="159" t="s">
        <v>336</v>
      </c>
      <c r="C319" s="148">
        <v>1</v>
      </c>
      <c r="D319" s="150">
        <v>150</v>
      </c>
      <c r="E319" s="151">
        <f>IF(AND(C319=1,D319=0),distinfo!K319+distinfo!L319,IFERROR(F319/D319,0))</f>
        <v>20654.439999999999</v>
      </c>
      <c r="F319" s="151">
        <v>3098166</v>
      </c>
      <c r="G319" s="152">
        <f t="shared" si="28"/>
        <v>6.4440245520054756E-2</v>
      </c>
      <c r="H319" s="151">
        <f>distinfo!N319</f>
        <v>48078122.219999999</v>
      </c>
      <c r="I319" s="153">
        <v>0.09</v>
      </c>
      <c r="J319" s="154">
        <f t="shared" si="29"/>
        <v>1228864.9997999994</v>
      </c>
      <c r="K319" s="155">
        <f t="shared" si="30"/>
        <v>59.496408510712442</v>
      </c>
      <c r="L319" s="156">
        <f t="shared" si="31"/>
        <v>0</v>
      </c>
      <c r="M319" s="155">
        <f t="shared" si="32"/>
        <v>0</v>
      </c>
      <c r="N319" s="156">
        <f t="shared" si="33"/>
        <v>0</v>
      </c>
      <c r="O319" s="157">
        <f t="shared" si="34"/>
        <v>0</v>
      </c>
    </row>
    <row r="320" spans="1:15" s="31" customFormat="1" ht="15" x14ac:dyDescent="0.25">
      <c r="A320" s="158">
        <v>311</v>
      </c>
      <c r="B320" s="159" t="s">
        <v>337</v>
      </c>
      <c r="C320" s="148">
        <v>0</v>
      </c>
      <c r="D320" s="150">
        <v>0</v>
      </c>
      <c r="E320" s="151">
        <f>IF(AND(C320=1,D320=0),distinfo!K320+distinfo!L320,IFERROR(F320/D320,0))</f>
        <v>0</v>
      </c>
      <c r="F320" s="151">
        <v>0</v>
      </c>
      <c r="G320" s="152" t="str">
        <f t="shared" si="28"/>
        <v/>
      </c>
      <c r="H320" s="151">
        <f>distinfo!N320</f>
        <v>20732</v>
      </c>
      <c r="I320" s="153">
        <v>0</v>
      </c>
      <c r="J320" s="154">
        <f t="shared" si="29"/>
        <v>0</v>
      </c>
      <c r="K320" s="155">
        <f t="shared" si="30"/>
        <v>0</v>
      </c>
      <c r="L320" s="156">
        <f t="shared" si="31"/>
        <v>0</v>
      </c>
      <c r="M320" s="155">
        <f t="shared" si="32"/>
        <v>0</v>
      </c>
      <c r="N320" s="156">
        <f t="shared" si="33"/>
        <v>0</v>
      </c>
      <c r="O320" s="157">
        <f t="shared" si="34"/>
        <v>0</v>
      </c>
    </row>
    <row r="321" spans="1:15" s="31" customFormat="1" ht="15" x14ac:dyDescent="0.25">
      <c r="A321" s="158">
        <v>312</v>
      </c>
      <c r="B321" s="159" t="s">
        <v>338</v>
      </c>
      <c r="C321" s="148">
        <v>1</v>
      </c>
      <c r="D321" s="150">
        <v>6</v>
      </c>
      <c r="E321" s="151">
        <f>IF(AND(C321=1,D321=0),distinfo!K321+distinfo!L321,IFERROR(F321/D321,0))</f>
        <v>17923.827000000001</v>
      </c>
      <c r="F321" s="151">
        <v>107542.962</v>
      </c>
      <c r="G321" s="152">
        <f t="shared" si="28"/>
        <v>0.09</v>
      </c>
      <c r="H321" s="151">
        <f>distinfo!N321</f>
        <v>1194921.8</v>
      </c>
      <c r="I321" s="153">
        <v>0.09</v>
      </c>
      <c r="J321" s="154">
        <f t="shared" si="29"/>
        <v>0</v>
      </c>
      <c r="K321" s="155">
        <f t="shared" si="30"/>
        <v>0</v>
      </c>
      <c r="L321" s="156">
        <f t="shared" si="31"/>
        <v>0</v>
      </c>
      <c r="M321" s="155">
        <f t="shared" si="32"/>
        <v>0</v>
      </c>
      <c r="N321" s="156">
        <f t="shared" si="33"/>
        <v>0</v>
      </c>
      <c r="O321" s="157">
        <f t="shared" si="34"/>
        <v>0</v>
      </c>
    </row>
    <row r="322" spans="1:15" s="31" customFormat="1" ht="15" x14ac:dyDescent="0.25">
      <c r="A322" s="158">
        <v>313</v>
      </c>
      <c r="B322" s="159" t="s">
        <v>339</v>
      </c>
      <c r="C322" s="148">
        <v>0</v>
      </c>
      <c r="D322" s="150">
        <v>0</v>
      </c>
      <c r="E322" s="151">
        <f>IF(AND(C322=1,D322=0),distinfo!K322+distinfo!L322,IFERROR(F322/D322,0))</f>
        <v>0</v>
      </c>
      <c r="F322" s="151">
        <v>0</v>
      </c>
      <c r="G322" s="152" t="str">
        <f t="shared" si="28"/>
        <v/>
      </c>
      <c r="H322" s="151">
        <f>distinfo!N322</f>
        <v>141841</v>
      </c>
      <c r="I322" s="153">
        <v>0</v>
      </c>
      <c r="J322" s="154">
        <f t="shared" si="29"/>
        <v>0</v>
      </c>
      <c r="K322" s="155">
        <f t="shared" si="30"/>
        <v>0</v>
      </c>
      <c r="L322" s="156">
        <f t="shared" si="31"/>
        <v>0</v>
      </c>
      <c r="M322" s="155">
        <f t="shared" si="32"/>
        <v>0</v>
      </c>
      <c r="N322" s="156">
        <f t="shared" si="33"/>
        <v>0</v>
      </c>
      <c r="O322" s="157">
        <f t="shared" si="34"/>
        <v>0</v>
      </c>
    </row>
    <row r="323" spans="1:15" s="31" customFormat="1" ht="15" x14ac:dyDescent="0.25">
      <c r="A323" s="158">
        <v>314</v>
      </c>
      <c r="B323" s="159" t="s">
        <v>340</v>
      </c>
      <c r="C323" s="148">
        <v>1</v>
      </c>
      <c r="D323" s="150">
        <v>5</v>
      </c>
      <c r="E323" s="151">
        <f>IF(AND(C323=1,D323=0),distinfo!K323+distinfo!L323,IFERROR(F323/D323,0))</f>
        <v>25499</v>
      </c>
      <c r="F323" s="151">
        <v>127495</v>
      </c>
      <c r="G323" s="152">
        <f t="shared" si="28"/>
        <v>1.8017234825433391E-3</v>
      </c>
      <c r="H323" s="151">
        <f>distinfo!N323</f>
        <v>70762800.859999999</v>
      </c>
      <c r="I323" s="153">
        <v>0.09</v>
      </c>
      <c r="J323" s="154">
        <f t="shared" si="29"/>
        <v>6241157.0773999998</v>
      </c>
      <c r="K323" s="155">
        <f t="shared" si="30"/>
        <v>244.76085640221186</v>
      </c>
      <c r="L323" s="156">
        <f t="shared" si="31"/>
        <v>0</v>
      </c>
      <c r="M323" s="155">
        <f t="shared" si="32"/>
        <v>0</v>
      </c>
      <c r="N323" s="156">
        <f t="shared" si="33"/>
        <v>0</v>
      </c>
      <c r="O323" s="157">
        <f t="shared" si="34"/>
        <v>0</v>
      </c>
    </row>
    <row r="324" spans="1:15" s="31" customFormat="1" ht="15" x14ac:dyDescent="0.25">
      <c r="A324" s="158">
        <v>315</v>
      </c>
      <c r="B324" s="159" t="s">
        <v>341</v>
      </c>
      <c r="C324" s="148">
        <v>1</v>
      </c>
      <c r="D324" s="150">
        <v>0</v>
      </c>
      <c r="E324" s="151">
        <f>IF(AND(C324=1,D324=0),distinfo!K324+distinfo!L324,IFERROR(F324/D324,0))</f>
        <v>22633.302847900002</v>
      </c>
      <c r="F324" s="151">
        <v>0</v>
      </c>
      <c r="G324" s="152" t="str">
        <f t="shared" si="28"/>
        <v/>
      </c>
      <c r="H324" s="151">
        <f>distinfo!N324</f>
        <v>61803707.060000002</v>
      </c>
      <c r="I324" s="153">
        <v>0.09</v>
      </c>
      <c r="J324" s="154">
        <f t="shared" si="29"/>
        <v>5562333.6354</v>
      </c>
      <c r="K324" s="155">
        <f t="shared" si="30"/>
        <v>245.75881270090869</v>
      </c>
      <c r="L324" s="156">
        <f t="shared" si="31"/>
        <v>0</v>
      </c>
      <c r="M324" s="155">
        <f t="shared" si="32"/>
        <v>0</v>
      </c>
      <c r="N324" s="156">
        <f t="shared" si="33"/>
        <v>0</v>
      </c>
      <c r="O324" s="157">
        <f t="shared" si="34"/>
        <v>0</v>
      </c>
    </row>
    <row r="325" spans="1:15" s="31" customFormat="1" ht="15" x14ac:dyDescent="0.25">
      <c r="A325" s="158">
        <v>316</v>
      </c>
      <c r="B325" s="159" t="s">
        <v>342</v>
      </c>
      <c r="C325" s="148">
        <v>1</v>
      </c>
      <c r="D325" s="150">
        <v>34</v>
      </c>
      <c r="E325" s="151">
        <f>IF(AND(C325=1,D325=0),distinfo!K325+distinfo!L325,IFERROR(F325/D325,0))</f>
        <v>18902.352941176472</v>
      </c>
      <c r="F325" s="151">
        <v>642680</v>
      </c>
      <c r="G325" s="152">
        <f t="shared" si="28"/>
        <v>1.7464985080030762E-2</v>
      </c>
      <c r="H325" s="151">
        <f>distinfo!N325</f>
        <v>36798199.200000003</v>
      </c>
      <c r="I325" s="153">
        <v>0.18</v>
      </c>
      <c r="J325" s="154">
        <f t="shared" si="29"/>
        <v>0</v>
      </c>
      <c r="K325" s="155">
        <f t="shared" si="30"/>
        <v>0</v>
      </c>
      <c r="L325" s="156">
        <f t="shared" si="31"/>
        <v>0</v>
      </c>
      <c r="M325" s="155">
        <f t="shared" si="32"/>
        <v>0</v>
      </c>
      <c r="N325" s="156">
        <f t="shared" si="33"/>
        <v>5980995.8560000006</v>
      </c>
      <c r="O325" s="157">
        <f t="shared" si="34"/>
        <v>316.41541529843778</v>
      </c>
    </row>
    <row r="326" spans="1:15" s="31" customFormat="1" ht="15" x14ac:dyDescent="0.25">
      <c r="A326" s="158">
        <v>317</v>
      </c>
      <c r="B326" s="159" t="s">
        <v>343</v>
      </c>
      <c r="C326" s="148">
        <v>1</v>
      </c>
      <c r="D326" s="150">
        <v>0</v>
      </c>
      <c r="E326" s="151">
        <f>IF(AND(C326=1,D326=0),distinfo!K326+distinfo!L326,IFERROR(F326/D326,0))</f>
        <v>27450.935646584632</v>
      </c>
      <c r="F326" s="151">
        <v>0</v>
      </c>
      <c r="G326" s="152" t="str">
        <f t="shared" si="28"/>
        <v/>
      </c>
      <c r="H326" s="151">
        <f>distinfo!N326</f>
        <v>116200693</v>
      </c>
      <c r="I326" s="153">
        <v>0.09</v>
      </c>
      <c r="J326" s="154">
        <f t="shared" si="29"/>
        <v>10458062.369999999</v>
      </c>
      <c r="K326" s="155">
        <f t="shared" si="30"/>
        <v>380.97289304239661</v>
      </c>
      <c r="L326" s="156">
        <f t="shared" si="31"/>
        <v>0</v>
      </c>
      <c r="M326" s="155">
        <f t="shared" si="32"/>
        <v>0</v>
      </c>
      <c r="N326" s="156">
        <f t="shared" si="33"/>
        <v>0</v>
      </c>
      <c r="O326" s="157">
        <f t="shared" si="34"/>
        <v>0</v>
      </c>
    </row>
    <row r="327" spans="1:15" s="31" customFormat="1" ht="15" x14ac:dyDescent="0.25">
      <c r="A327" s="158">
        <v>318</v>
      </c>
      <c r="B327" s="159" t="s">
        <v>344</v>
      </c>
      <c r="C327" s="148">
        <v>1</v>
      </c>
      <c r="D327" s="150">
        <v>0</v>
      </c>
      <c r="E327" s="151">
        <f>IF(AND(C327=1,D327=0),distinfo!K327+distinfo!L327,IFERROR(F327/D327,0))</f>
        <v>36012.867052631584</v>
      </c>
      <c r="F327" s="151">
        <v>0</v>
      </c>
      <c r="G327" s="152" t="str">
        <f t="shared" si="28"/>
        <v/>
      </c>
      <c r="H327" s="151">
        <f>distinfo!N327</f>
        <v>3956834</v>
      </c>
      <c r="I327" s="153">
        <v>0.09</v>
      </c>
      <c r="J327" s="154">
        <f t="shared" si="29"/>
        <v>356115.06</v>
      </c>
      <c r="K327" s="155">
        <f t="shared" si="30"/>
        <v>9.88855065273059</v>
      </c>
      <c r="L327" s="156">
        <f t="shared" si="31"/>
        <v>0</v>
      </c>
      <c r="M327" s="155">
        <f t="shared" si="32"/>
        <v>0</v>
      </c>
      <c r="N327" s="156">
        <f t="shared" si="33"/>
        <v>0</v>
      </c>
      <c r="O327" s="157">
        <f t="shared" si="34"/>
        <v>0</v>
      </c>
    </row>
    <row r="328" spans="1:15" s="31" customFormat="1" ht="15" x14ac:dyDescent="0.25">
      <c r="A328" s="158">
        <v>319</v>
      </c>
      <c r="B328" s="159" t="s">
        <v>345</v>
      </c>
      <c r="C328" s="148">
        <v>0</v>
      </c>
      <c r="D328" s="150">
        <v>0</v>
      </c>
      <c r="E328" s="151">
        <f>IF(AND(C328=1,D328=0),distinfo!K328+distinfo!L328,IFERROR(F328/D328,0))</f>
        <v>0</v>
      </c>
      <c r="F328" s="151">
        <v>0</v>
      </c>
      <c r="G328" s="152" t="str">
        <f t="shared" si="28"/>
        <v/>
      </c>
      <c r="H328" s="151">
        <f>distinfo!N328</f>
        <v>0</v>
      </c>
      <c r="I328" s="153">
        <v>0</v>
      </c>
      <c r="J328" s="154">
        <f t="shared" si="29"/>
        <v>0</v>
      </c>
      <c r="K328" s="155">
        <f t="shared" si="30"/>
        <v>0</v>
      </c>
      <c r="L328" s="156">
        <f t="shared" si="31"/>
        <v>0</v>
      </c>
      <c r="M328" s="155">
        <f t="shared" si="32"/>
        <v>0</v>
      </c>
      <c r="N328" s="156">
        <f t="shared" si="33"/>
        <v>0</v>
      </c>
      <c r="O328" s="157">
        <f t="shared" si="34"/>
        <v>0</v>
      </c>
    </row>
    <row r="329" spans="1:15" s="31" customFormat="1" ht="15" x14ac:dyDescent="0.25">
      <c r="A329" s="158">
        <v>320</v>
      </c>
      <c r="B329" s="159" t="s">
        <v>346</v>
      </c>
      <c r="C329" s="148">
        <v>0</v>
      </c>
      <c r="D329" s="150">
        <v>0</v>
      </c>
      <c r="E329" s="151">
        <f>IF(AND(C329=1,D329=0),distinfo!K329+distinfo!L329,IFERROR(F329/D329,0))</f>
        <v>0</v>
      </c>
      <c r="F329" s="151">
        <v>0</v>
      </c>
      <c r="G329" s="152" t="str">
        <f t="shared" si="28"/>
        <v/>
      </c>
      <c r="H329" s="151">
        <f>distinfo!N329</f>
        <v>0</v>
      </c>
      <c r="I329" s="153">
        <v>0</v>
      </c>
      <c r="J329" s="154">
        <f t="shared" si="29"/>
        <v>0</v>
      </c>
      <c r="K329" s="155">
        <f t="shared" si="30"/>
        <v>0</v>
      </c>
      <c r="L329" s="156">
        <f t="shared" si="31"/>
        <v>0</v>
      </c>
      <c r="M329" s="155">
        <f t="shared" si="32"/>
        <v>0</v>
      </c>
      <c r="N329" s="156">
        <f t="shared" si="33"/>
        <v>0</v>
      </c>
      <c r="O329" s="157">
        <f t="shared" si="34"/>
        <v>0</v>
      </c>
    </row>
    <row r="330" spans="1:15" s="31" customFormat="1" ht="15" x14ac:dyDescent="0.25">
      <c r="A330" s="158">
        <v>321</v>
      </c>
      <c r="B330" s="159" t="s">
        <v>347</v>
      </c>
      <c r="C330" s="148">
        <v>1</v>
      </c>
      <c r="D330" s="150">
        <v>12</v>
      </c>
      <c r="E330" s="151">
        <f>IF(AND(C330=1,D330=0),distinfo!K330+distinfo!L330,IFERROR(F330/D330,0))</f>
        <v>20747.583333333332</v>
      </c>
      <c r="F330" s="151">
        <v>248971</v>
      </c>
      <c r="G330" s="152">
        <f t="shared" si="28"/>
        <v>3.1071513586698385E-3</v>
      </c>
      <c r="H330" s="151">
        <f>distinfo!N330</f>
        <v>80128378.459999993</v>
      </c>
      <c r="I330" s="153">
        <v>0.09</v>
      </c>
      <c r="J330" s="154">
        <f t="shared" si="29"/>
        <v>6962583.0613999991</v>
      </c>
      <c r="K330" s="155">
        <f t="shared" si="30"/>
        <v>335.58525586032107</v>
      </c>
      <c r="L330" s="156">
        <f t="shared" si="31"/>
        <v>0</v>
      </c>
      <c r="M330" s="155">
        <f t="shared" si="32"/>
        <v>0</v>
      </c>
      <c r="N330" s="156">
        <f t="shared" si="33"/>
        <v>0</v>
      </c>
      <c r="O330" s="157">
        <f t="shared" si="34"/>
        <v>0</v>
      </c>
    </row>
    <row r="331" spans="1:15" s="31" customFormat="1" ht="15" x14ac:dyDescent="0.25">
      <c r="A331" s="158">
        <v>322</v>
      </c>
      <c r="B331" s="159" t="s">
        <v>348</v>
      </c>
      <c r="C331" s="148">
        <v>1</v>
      </c>
      <c r="D331" s="150">
        <v>4</v>
      </c>
      <c r="E331" s="151">
        <f>IF(AND(C331=1,D331=0),distinfo!K331+distinfo!L331,IFERROR(F331/D331,0))</f>
        <v>19856.5</v>
      </c>
      <c r="F331" s="151">
        <v>79426</v>
      </c>
      <c r="G331" s="152">
        <f t="shared" ref="G331:G394" si="35">IF(D331&gt;0,IFERROR(F331/H331,""),"")</f>
        <v>4.6111202350570821E-3</v>
      </c>
      <c r="H331" s="151">
        <f>distinfo!N331</f>
        <v>17224881.579999998</v>
      </c>
      <c r="I331" s="153">
        <v>0.09</v>
      </c>
      <c r="J331" s="154">
        <f t="shared" ref="J331:J394" si="36">IF(AND($C331=1,$A331&lt;800,$I331=0.09),($H331*$I331)-F331,0)</f>
        <v>1470813.3421999998</v>
      </c>
      <c r="K331" s="155">
        <f t="shared" ref="K331:K394" si="37">IF(AND($A331&lt;800,$C331=1,$H331&gt;0,$J331&gt;0),$J331/$E331,0)</f>
        <v>74.072134676302468</v>
      </c>
      <c r="L331" s="156">
        <f t="shared" ref="L331:L394" si="38">IF(AND($C331=1,$A331&lt;800,$I331&lt;&gt;0.09,$I331&lt;&gt;0.18),($H331*$I331)-F331,0)</f>
        <v>0</v>
      </c>
      <c r="M331" s="155">
        <f t="shared" ref="M331:M394" si="39">IF(AND($A331&lt;800,$C331=1,$H331&gt;0,$L331&gt;0),$L331/$E331,0)</f>
        <v>0</v>
      </c>
      <c r="N331" s="156">
        <f t="shared" ref="N331:N394" si="40">IF(AND($C331=1,$A331&lt;800,$I331=0.18),($H331*$I331)-$F331,0)</f>
        <v>0</v>
      </c>
      <c r="O331" s="157">
        <f t="shared" ref="O331:O394" si="41">IF(AND($A331&lt;800,$C331=1,$H331&gt;0,$N331&gt;0),$N331/$E331,0)</f>
        <v>0</v>
      </c>
    </row>
    <row r="332" spans="1:15" s="31" customFormat="1" ht="15" x14ac:dyDescent="0.25">
      <c r="A332" s="158">
        <v>323</v>
      </c>
      <c r="B332" s="159" t="s">
        <v>349</v>
      </c>
      <c r="C332" s="148">
        <v>1</v>
      </c>
      <c r="D332" s="150">
        <v>6</v>
      </c>
      <c r="E332" s="151">
        <f>IF(AND(C332=1,D332=0),distinfo!K332+distinfo!L332,IFERROR(F332/D332,0))</f>
        <v>15844.5</v>
      </c>
      <c r="F332" s="151">
        <v>95067</v>
      </c>
      <c r="G332" s="152">
        <f t="shared" si="35"/>
        <v>4.395633357376685E-3</v>
      </c>
      <c r="H332" s="151">
        <f>distinfo!N332</f>
        <v>21627600</v>
      </c>
      <c r="I332" s="153">
        <v>0.09</v>
      </c>
      <c r="J332" s="154">
        <f t="shared" si="36"/>
        <v>1851417</v>
      </c>
      <c r="K332" s="155">
        <f t="shared" si="37"/>
        <v>116.84919057086056</v>
      </c>
      <c r="L332" s="156">
        <f t="shared" si="38"/>
        <v>0</v>
      </c>
      <c r="M332" s="155">
        <f t="shared" si="39"/>
        <v>0</v>
      </c>
      <c r="N332" s="156">
        <f t="shared" si="40"/>
        <v>0</v>
      </c>
      <c r="O332" s="157">
        <f t="shared" si="41"/>
        <v>0</v>
      </c>
    </row>
    <row r="333" spans="1:15" s="31" customFormat="1" ht="15" x14ac:dyDescent="0.25">
      <c r="A333" s="158">
        <v>324</v>
      </c>
      <c r="B333" s="159" t="s">
        <v>350</v>
      </c>
      <c r="C333" s="148">
        <v>0</v>
      </c>
      <c r="D333" s="150">
        <v>0</v>
      </c>
      <c r="E333" s="151">
        <f>IF(AND(C333=1,D333=0),distinfo!K333+distinfo!L333,IFERROR(F333/D333,0))</f>
        <v>0</v>
      </c>
      <c r="F333" s="151">
        <v>0</v>
      </c>
      <c r="G333" s="152" t="str">
        <f t="shared" si="35"/>
        <v/>
      </c>
      <c r="H333" s="151">
        <f>distinfo!N333</f>
        <v>620166</v>
      </c>
      <c r="I333" s="153">
        <v>0</v>
      </c>
      <c r="J333" s="154">
        <f t="shared" si="36"/>
        <v>0</v>
      </c>
      <c r="K333" s="155">
        <f t="shared" si="37"/>
        <v>0</v>
      </c>
      <c r="L333" s="156">
        <f t="shared" si="38"/>
        <v>0</v>
      </c>
      <c r="M333" s="155">
        <f t="shared" si="39"/>
        <v>0</v>
      </c>
      <c r="N333" s="156">
        <f t="shared" si="40"/>
        <v>0</v>
      </c>
      <c r="O333" s="157">
        <f t="shared" si="41"/>
        <v>0</v>
      </c>
    </row>
    <row r="334" spans="1:15" s="31" customFormat="1" ht="15" x14ac:dyDescent="0.25">
      <c r="A334" s="158">
        <v>325</v>
      </c>
      <c r="B334" s="159" t="s">
        <v>351</v>
      </c>
      <c r="C334" s="148">
        <v>1</v>
      </c>
      <c r="D334" s="150">
        <v>73</v>
      </c>
      <c r="E334" s="151">
        <f>IF(AND(C334=1,D334=0),distinfo!K334+distinfo!L334,IFERROR(F334/D334,0))</f>
        <v>15323.479452054795</v>
      </c>
      <c r="F334" s="151">
        <v>1118614</v>
      </c>
      <c r="G334" s="152">
        <f t="shared" si="35"/>
        <v>1.3071994044536687E-2</v>
      </c>
      <c r="H334" s="151">
        <f>distinfo!N334</f>
        <v>85573325.400000006</v>
      </c>
      <c r="I334" s="153">
        <v>0.09</v>
      </c>
      <c r="J334" s="154">
        <f t="shared" si="36"/>
        <v>6582985.2860000003</v>
      </c>
      <c r="K334" s="155">
        <f t="shared" si="37"/>
        <v>429.60120817189846</v>
      </c>
      <c r="L334" s="156">
        <f t="shared" si="38"/>
        <v>0</v>
      </c>
      <c r="M334" s="155">
        <f t="shared" si="39"/>
        <v>0</v>
      </c>
      <c r="N334" s="156">
        <f t="shared" si="40"/>
        <v>0</v>
      </c>
      <c r="O334" s="157">
        <f t="shared" si="41"/>
        <v>0</v>
      </c>
    </row>
    <row r="335" spans="1:15" s="31" customFormat="1" ht="15" x14ac:dyDescent="0.25">
      <c r="A335" s="158">
        <v>326</v>
      </c>
      <c r="B335" s="159" t="s">
        <v>352</v>
      </c>
      <c r="C335" s="148">
        <v>1</v>
      </c>
      <c r="D335" s="150">
        <v>16</v>
      </c>
      <c r="E335" s="151">
        <f>IF(AND(C335=1,D335=0),distinfo!K335+distinfo!L335,IFERROR(F335/D335,0))</f>
        <v>16899.5625</v>
      </c>
      <c r="F335" s="151">
        <v>270393</v>
      </c>
      <c r="G335" s="152">
        <f t="shared" si="35"/>
        <v>3.3466301294969476E-3</v>
      </c>
      <c r="H335" s="151">
        <f>distinfo!N335</f>
        <v>80795603.200000003</v>
      </c>
      <c r="I335" s="153">
        <v>0.09</v>
      </c>
      <c r="J335" s="154">
        <f t="shared" si="36"/>
        <v>7001211.2879999997</v>
      </c>
      <c r="K335" s="155">
        <f t="shared" si="37"/>
        <v>414.28358207497973</v>
      </c>
      <c r="L335" s="156">
        <f t="shared" si="38"/>
        <v>0</v>
      </c>
      <c r="M335" s="155">
        <f t="shared" si="39"/>
        <v>0</v>
      </c>
      <c r="N335" s="156">
        <f t="shared" si="40"/>
        <v>0</v>
      </c>
      <c r="O335" s="157">
        <f t="shared" si="41"/>
        <v>0</v>
      </c>
    </row>
    <row r="336" spans="1:15" s="31" customFormat="1" ht="15" x14ac:dyDescent="0.25">
      <c r="A336" s="158">
        <v>327</v>
      </c>
      <c r="B336" s="159" t="s">
        <v>353</v>
      </c>
      <c r="C336" s="148">
        <v>1</v>
      </c>
      <c r="D336" s="150">
        <v>2</v>
      </c>
      <c r="E336" s="151">
        <f>IF(AND(C336=1,D336=0),distinfo!K336+distinfo!L336,IFERROR(F336/D336,0))</f>
        <v>29318</v>
      </c>
      <c r="F336" s="151">
        <v>58636</v>
      </c>
      <c r="G336" s="152">
        <f t="shared" si="35"/>
        <v>1.6279574952657937E-2</v>
      </c>
      <c r="H336" s="151">
        <f>distinfo!N336</f>
        <v>3601813.9398919996</v>
      </c>
      <c r="I336" s="153">
        <v>0.09</v>
      </c>
      <c r="J336" s="154">
        <f t="shared" si="36"/>
        <v>265527.25459027995</v>
      </c>
      <c r="K336" s="155">
        <f t="shared" si="37"/>
        <v>9.0567997336203003</v>
      </c>
      <c r="L336" s="156">
        <f t="shared" si="38"/>
        <v>0</v>
      </c>
      <c r="M336" s="155">
        <f t="shared" si="39"/>
        <v>0</v>
      </c>
      <c r="N336" s="156">
        <f t="shared" si="40"/>
        <v>0</v>
      </c>
      <c r="O336" s="157">
        <f t="shared" si="41"/>
        <v>0</v>
      </c>
    </row>
    <row r="337" spans="1:15" s="31" customFormat="1" ht="15" x14ac:dyDescent="0.25">
      <c r="A337" s="158">
        <v>328</v>
      </c>
      <c r="B337" s="159" t="s">
        <v>354</v>
      </c>
      <c r="C337" s="148">
        <v>0</v>
      </c>
      <c r="D337" s="150">
        <v>0</v>
      </c>
      <c r="E337" s="151">
        <f>IF(AND(C337=1,D337=0),distinfo!K337+distinfo!L337,IFERROR(F337/D337,0))</f>
        <v>0</v>
      </c>
      <c r="F337" s="151">
        <v>0</v>
      </c>
      <c r="G337" s="152" t="str">
        <f t="shared" si="35"/>
        <v/>
      </c>
      <c r="H337" s="151">
        <f>distinfo!N337</f>
        <v>0</v>
      </c>
      <c r="I337" s="153">
        <v>0</v>
      </c>
      <c r="J337" s="154">
        <f t="shared" si="36"/>
        <v>0</v>
      </c>
      <c r="K337" s="155">
        <f t="shared" si="37"/>
        <v>0</v>
      </c>
      <c r="L337" s="156">
        <f t="shared" si="38"/>
        <v>0</v>
      </c>
      <c r="M337" s="155">
        <f t="shared" si="39"/>
        <v>0</v>
      </c>
      <c r="N337" s="156">
        <f t="shared" si="40"/>
        <v>0</v>
      </c>
      <c r="O337" s="157">
        <f t="shared" si="41"/>
        <v>0</v>
      </c>
    </row>
    <row r="338" spans="1:15" s="31" customFormat="1" ht="15" x14ac:dyDescent="0.25">
      <c r="A338" s="158">
        <v>329</v>
      </c>
      <c r="B338" s="159" t="s">
        <v>355</v>
      </c>
      <c r="C338" s="148">
        <v>0</v>
      </c>
      <c r="D338" s="150">
        <v>0</v>
      </c>
      <c r="E338" s="151">
        <f>IF(AND(C338=1,D338=0),distinfo!K338+distinfo!L338,IFERROR(F338/D338,0))</f>
        <v>0</v>
      </c>
      <c r="F338" s="151">
        <v>0</v>
      </c>
      <c r="G338" s="152" t="str">
        <f t="shared" si="35"/>
        <v/>
      </c>
      <c r="H338" s="151">
        <f>distinfo!N338</f>
        <v>69070</v>
      </c>
      <c r="I338" s="153">
        <v>0</v>
      </c>
      <c r="J338" s="154">
        <f t="shared" si="36"/>
        <v>0</v>
      </c>
      <c r="K338" s="155">
        <f t="shared" si="37"/>
        <v>0</v>
      </c>
      <c r="L338" s="156">
        <f t="shared" si="38"/>
        <v>0</v>
      </c>
      <c r="M338" s="155">
        <f t="shared" si="39"/>
        <v>0</v>
      </c>
      <c r="N338" s="156">
        <f t="shared" si="40"/>
        <v>0</v>
      </c>
      <c r="O338" s="157">
        <f t="shared" si="41"/>
        <v>0</v>
      </c>
    </row>
    <row r="339" spans="1:15" s="31" customFormat="1" ht="15" x14ac:dyDescent="0.25">
      <c r="A339" s="158">
        <v>330</v>
      </c>
      <c r="B339" s="159" t="s">
        <v>356</v>
      </c>
      <c r="C339" s="148">
        <v>1</v>
      </c>
      <c r="D339" s="150">
        <v>0</v>
      </c>
      <c r="E339" s="151">
        <f>IF(AND(C339=1,D339=0),distinfo!K339+distinfo!L339,IFERROR(F339/D339,0))</f>
        <v>28488.240696088018</v>
      </c>
      <c r="F339" s="151">
        <v>0</v>
      </c>
      <c r="G339" s="152" t="str">
        <f t="shared" si="35"/>
        <v/>
      </c>
      <c r="H339" s="151">
        <f>distinfo!N339</f>
        <v>60602568.859999999</v>
      </c>
      <c r="I339" s="153">
        <v>0.09</v>
      </c>
      <c r="J339" s="154">
        <f t="shared" si="36"/>
        <v>5454231.1973999999</v>
      </c>
      <c r="K339" s="155">
        <f t="shared" si="37"/>
        <v>191.45552916326525</v>
      </c>
      <c r="L339" s="156">
        <f t="shared" si="38"/>
        <v>0</v>
      </c>
      <c r="M339" s="155">
        <f t="shared" si="39"/>
        <v>0</v>
      </c>
      <c r="N339" s="156">
        <f t="shared" si="40"/>
        <v>0</v>
      </c>
      <c r="O339" s="157">
        <f t="shared" si="41"/>
        <v>0</v>
      </c>
    </row>
    <row r="340" spans="1:15" s="31" customFormat="1" ht="15" x14ac:dyDescent="0.25">
      <c r="A340" s="158">
        <v>331</v>
      </c>
      <c r="B340" s="159" t="s">
        <v>357</v>
      </c>
      <c r="C340" s="148">
        <v>1</v>
      </c>
      <c r="D340" s="150">
        <v>19</v>
      </c>
      <c r="E340" s="151">
        <f>IF(AND(C340=1,D340=0),distinfo!K340+distinfo!L340,IFERROR(F340/D340,0))</f>
        <v>18035.42105263158</v>
      </c>
      <c r="F340" s="151">
        <v>342673</v>
      </c>
      <c r="G340" s="152">
        <f t="shared" si="35"/>
        <v>1.2703358160624114E-2</v>
      </c>
      <c r="H340" s="151">
        <f>distinfo!N340</f>
        <v>26974993.199999999</v>
      </c>
      <c r="I340" s="153">
        <v>0.09</v>
      </c>
      <c r="J340" s="154">
        <f t="shared" si="36"/>
        <v>2085076.3879999998</v>
      </c>
      <c r="K340" s="155">
        <f t="shared" si="37"/>
        <v>115.61007541300305</v>
      </c>
      <c r="L340" s="156">
        <f t="shared" si="38"/>
        <v>0</v>
      </c>
      <c r="M340" s="155">
        <f t="shared" si="39"/>
        <v>0</v>
      </c>
      <c r="N340" s="156">
        <f t="shared" si="40"/>
        <v>0</v>
      </c>
      <c r="O340" s="157">
        <f t="shared" si="41"/>
        <v>0</v>
      </c>
    </row>
    <row r="341" spans="1:15" s="31" customFormat="1" ht="15" x14ac:dyDescent="0.25">
      <c r="A341" s="158">
        <v>332</v>
      </c>
      <c r="B341" s="159" t="s">
        <v>358</v>
      </c>
      <c r="C341" s="148">
        <v>1</v>
      </c>
      <c r="D341" s="150">
        <v>118</v>
      </c>
      <c r="E341" s="151">
        <f>IF(AND(C341=1,D341=0),distinfo!K341+distinfo!L341,IFERROR(F341/D341,0))</f>
        <v>18541.313559322032</v>
      </c>
      <c r="F341" s="151">
        <v>2187875</v>
      </c>
      <c r="G341" s="152">
        <f t="shared" si="35"/>
        <v>2.8965054142715718E-2</v>
      </c>
      <c r="H341" s="151">
        <f>distinfo!N341</f>
        <v>75534987.409999996</v>
      </c>
      <c r="I341" s="153">
        <v>0.09</v>
      </c>
      <c r="J341" s="154">
        <f t="shared" si="36"/>
        <v>4610273.8668999998</v>
      </c>
      <c r="K341" s="155">
        <f t="shared" si="37"/>
        <v>248.64871909693196</v>
      </c>
      <c r="L341" s="156">
        <f t="shared" si="38"/>
        <v>0</v>
      </c>
      <c r="M341" s="155">
        <f t="shared" si="39"/>
        <v>0</v>
      </c>
      <c r="N341" s="156">
        <f t="shared" si="40"/>
        <v>0</v>
      </c>
      <c r="O341" s="157">
        <f t="shared" si="41"/>
        <v>0</v>
      </c>
    </row>
    <row r="342" spans="1:15" s="31" customFormat="1" ht="15" x14ac:dyDescent="0.25">
      <c r="A342" s="158">
        <v>333</v>
      </c>
      <c r="B342" s="159" t="s">
        <v>359</v>
      </c>
      <c r="C342" s="148">
        <v>0</v>
      </c>
      <c r="D342" s="150">
        <v>0</v>
      </c>
      <c r="E342" s="151">
        <f>IF(AND(C342=1,D342=0),distinfo!K342+distinfo!L342,IFERROR(F342/D342,0))</f>
        <v>0</v>
      </c>
      <c r="F342" s="151">
        <v>0</v>
      </c>
      <c r="G342" s="152" t="str">
        <f t="shared" si="35"/>
        <v/>
      </c>
      <c r="H342" s="151">
        <f>distinfo!N342</f>
        <v>0</v>
      </c>
      <c r="I342" s="153">
        <v>0</v>
      </c>
      <c r="J342" s="154">
        <f t="shared" si="36"/>
        <v>0</v>
      </c>
      <c r="K342" s="155">
        <f t="shared" si="37"/>
        <v>0</v>
      </c>
      <c r="L342" s="156">
        <f t="shared" si="38"/>
        <v>0</v>
      </c>
      <c r="M342" s="155">
        <f t="shared" si="39"/>
        <v>0</v>
      </c>
      <c r="N342" s="156">
        <f t="shared" si="40"/>
        <v>0</v>
      </c>
      <c r="O342" s="157">
        <f t="shared" si="41"/>
        <v>0</v>
      </c>
    </row>
    <row r="343" spans="1:15" s="31" customFormat="1" ht="15" x14ac:dyDescent="0.25">
      <c r="A343" s="158">
        <v>334</v>
      </c>
      <c r="B343" s="159" t="s">
        <v>360</v>
      </c>
      <c r="C343" s="148">
        <v>0</v>
      </c>
      <c r="D343" s="150">
        <v>0</v>
      </c>
      <c r="E343" s="151">
        <f>IF(AND(C343=1,D343=0),distinfo!K343+distinfo!L343,IFERROR(F343/D343,0))</f>
        <v>0</v>
      </c>
      <c r="F343" s="151">
        <v>0</v>
      </c>
      <c r="G343" s="152" t="str">
        <f t="shared" si="35"/>
        <v/>
      </c>
      <c r="H343" s="151">
        <f>distinfo!N343</f>
        <v>0</v>
      </c>
      <c r="I343" s="153">
        <v>0</v>
      </c>
      <c r="J343" s="154">
        <f t="shared" si="36"/>
        <v>0</v>
      </c>
      <c r="K343" s="155">
        <f t="shared" si="37"/>
        <v>0</v>
      </c>
      <c r="L343" s="156">
        <f t="shared" si="38"/>
        <v>0</v>
      </c>
      <c r="M343" s="155">
        <f t="shared" si="39"/>
        <v>0</v>
      </c>
      <c r="N343" s="156">
        <f t="shared" si="40"/>
        <v>0</v>
      </c>
      <c r="O343" s="157">
        <f t="shared" si="41"/>
        <v>0</v>
      </c>
    </row>
    <row r="344" spans="1:15" s="31" customFormat="1" ht="15" x14ac:dyDescent="0.25">
      <c r="A344" s="158">
        <v>335</v>
      </c>
      <c r="B344" s="159" t="s">
        <v>361</v>
      </c>
      <c r="C344" s="148">
        <v>1</v>
      </c>
      <c r="D344" s="150">
        <v>0</v>
      </c>
      <c r="E344" s="151">
        <f>IF(AND(C344=1,D344=0),distinfo!K344+distinfo!L344,IFERROR(F344/D344,0))</f>
        <v>23281.418526497888</v>
      </c>
      <c r="F344" s="151">
        <v>0</v>
      </c>
      <c r="G344" s="152" t="str">
        <f t="shared" si="35"/>
        <v/>
      </c>
      <c r="H344" s="151">
        <f>distinfo!N344</f>
        <v>68948168.799999997</v>
      </c>
      <c r="I344" s="153">
        <v>0.09</v>
      </c>
      <c r="J344" s="154">
        <f t="shared" si="36"/>
        <v>6205335.1919999998</v>
      </c>
      <c r="K344" s="155">
        <f t="shared" si="37"/>
        <v>266.53595806189213</v>
      </c>
      <c r="L344" s="156">
        <f t="shared" si="38"/>
        <v>0</v>
      </c>
      <c r="M344" s="155">
        <f t="shared" si="39"/>
        <v>0</v>
      </c>
      <c r="N344" s="156">
        <f t="shared" si="40"/>
        <v>0</v>
      </c>
      <c r="O344" s="157">
        <f t="shared" si="41"/>
        <v>0</v>
      </c>
    </row>
    <row r="345" spans="1:15" s="31" customFormat="1" ht="15" x14ac:dyDescent="0.25">
      <c r="A345" s="158">
        <v>336</v>
      </c>
      <c r="B345" s="159" t="s">
        <v>362</v>
      </c>
      <c r="C345" s="148">
        <v>1</v>
      </c>
      <c r="D345" s="150">
        <v>289</v>
      </c>
      <c r="E345" s="151">
        <f>IF(AND(C345=1,D345=0),distinfo!K345+distinfo!L345,IFERROR(F345/D345,0))</f>
        <v>17630.446366782005</v>
      </c>
      <c r="F345" s="151">
        <v>5095199</v>
      </c>
      <c r="G345" s="152">
        <f t="shared" si="35"/>
        <v>4.2790596234872233E-2</v>
      </c>
      <c r="H345" s="151">
        <f>distinfo!N345</f>
        <v>119072867.59999999</v>
      </c>
      <c r="I345" s="153">
        <v>0.09</v>
      </c>
      <c r="J345" s="154">
        <f t="shared" si="36"/>
        <v>5621359.0839999989</v>
      </c>
      <c r="K345" s="155">
        <f t="shared" si="37"/>
        <v>318.84383225777833</v>
      </c>
      <c r="L345" s="156">
        <f t="shared" si="38"/>
        <v>0</v>
      </c>
      <c r="M345" s="155">
        <f t="shared" si="39"/>
        <v>0</v>
      </c>
      <c r="N345" s="156">
        <f t="shared" si="40"/>
        <v>0</v>
      </c>
      <c r="O345" s="157">
        <f t="shared" si="41"/>
        <v>0</v>
      </c>
    </row>
    <row r="346" spans="1:15" s="31" customFormat="1" ht="15" x14ac:dyDescent="0.25">
      <c r="A346" s="158">
        <v>337</v>
      </c>
      <c r="B346" s="159" t="s">
        <v>363</v>
      </c>
      <c r="C346" s="148">
        <v>1</v>
      </c>
      <c r="D346" s="150">
        <v>0</v>
      </c>
      <c r="E346" s="151">
        <f>IF(AND(C346=1,D346=0),distinfo!K346+distinfo!L346,IFERROR(F346/D346,0))</f>
        <v>28553.444130434786</v>
      </c>
      <c r="F346" s="151">
        <v>0</v>
      </c>
      <c r="G346" s="152" t="str">
        <f t="shared" si="35"/>
        <v/>
      </c>
      <c r="H346" s="151">
        <f>distinfo!N346</f>
        <v>2540438.79</v>
      </c>
      <c r="I346" s="153">
        <v>0.09</v>
      </c>
      <c r="J346" s="154">
        <f t="shared" si="36"/>
        <v>228639.49109999998</v>
      </c>
      <c r="K346" s="155">
        <f t="shared" si="37"/>
        <v>8.0074225041138138</v>
      </c>
      <c r="L346" s="156">
        <f t="shared" si="38"/>
        <v>0</v>
      </c>
      <c r="M346" s="155">
        <f t="shared" si="39"/>
        <v>0</v>
      </c>
      <c r="N346" s="156">
        <f t="shared" si="40"/>
        <v>0</v>
      </c>
      <c r="O346" s="157">
        <f t="shared" si="41"/>
        <v>0</v>
      </c>
    </row>
    <row r="347" spans="1:15" s="31" customFormat="1" ht="15" x14ac:dyDescent="0.25">
      <c r="A347" s="158">
        <v>338</v>
      </c>
      <c r="B347" s="159" t="s">
        <v>364</v>
      </c>
      <c r="C347" s="148">
        <v>0</v>
      </c>
      <c r="D347" s="150">
        <v>0</v>
      </c>
      <c r="E347" s="151">
        <f>IF(AND(C347=1,D347=0),distinfo!K347+distinfo!L347,IFERROR(F347/D347,0))</f>
        <v>0</v>
      </c>
      <c r="F347" s="151">
        <v>0</v>
      </c>
      <c r="G347" s="152" t="str">
        <f t="shared" si="35"/>
        <v/>
      </c>
      <c r="H347" s="151">
        <f>distinfo!N347</f>
        <v>423564</v>
      </c>
      <c r="I347" s="153">
        <v>0</v>
      </c>
      <c r="J347" s="154">
        <f t="shared" si="36"/>
        <v>0</v>
      </c>
      <c r="K347" s="155">
        <f t="shared" si="37"/>
        <v>0</v>
      </c>
      <c r="L347" s="156">
        <f t="shared" si="38"/>
        <v>0</v>
      </c>
      <c r="M347" s="155">
        <f t="shared" si="39"/>
        <v>0</v>
      </c>
      <c r="N347" s="156">
        <f t="shared" si="40"/>
        <v>0</v>
      </c>
      <c r="O347" s="157">
        <f t="shared" si="41"/>
        <v>0</v>
      </c>
    </row>
    <row r="348" spans="1:15" s="31" customFormat="1" ht="15" x14ac:dyDescent="0.25">
      <c r="A348" s="158">
        <v>339</v>
      </c>
      <c r="B348" s="159" t="s">
        <v>365</v>
      </c>
      <c r="C348" s="148">
        <v>0</v>
      </c>
      <c r="D348" s="150">
        <v>0</v>
      </c>
      <c r="E348" s="151">
        <f>IF(AND(C348=1,D348=0),distinfo!K348+distinfo!L348,IFERROR(F348/D348,0))</f>
        <v>0</v>
      </c>
      <c r="F348" s="151">
        <v>0</v>
      </c>
      <c r="G348" s="152" t="str">
        <f t="shared" si="35"/>
        <v/>
      </c>
      <c r="H348" s="151">
        <f>distinfo!N348</f>
        <v>0</v>
      </c>
      <c r="I348" s="153">
        <v>0</v>
      </c>
      <c r="J348" s="154">
        <f t="shared" si="36"/>
        <v>0</v>
      </c>
      <c r="K348" s="155">
        <f t="shared" si="37"/>
        <v>0</v>
      </c>
      <c r="L348" s="156">
        <f t="shared" si="38"/>
        <v>0</v>
      </c>
      <c r="M348" s="155">
        <f t="shared" si="39"/>
        <v>0</v>
      </c>
      <c r="N348" s="156">
        <f t="shared" si="40"/>
        <v>0</v>
      </c>
      <c r="O348" s="157">
        <f t="shared" si="41"/>
        <v>0</v>
      </c>
    </row>
    <row r="349" spans="1:15" s="31" customFormat="1" ht="15" x14ac:dyDescent="0.25">
      <c r="A349" s="158">
        <v>340</v>
      </c>
      <c r="B349" s="159" t="s">
        <v>366</v>
      </c>
      <c r="C349" s="148">
        <v>1</v>
      </c>
      <c r="D349" s="150">
        <v>5</v>
      </c>
      <c r="E349" s="151">
        <f>IF(AND(C349=1,D349=0),distinfo!K349+distinfo!L349,IFERROR(F349/D349,0))</f>
        <v>26054.6</v>
      </c>
      <c r="F349" s="151">
        <v>130273</v>
      </c>
      <c r="G349" s="152">
        <f t="shared" si="35"/>
        <v>3.5364757354256607E-2</v>
      </c>
      <c r="H349" s="151">
        <f>distinfo!N349</f>
        <v>3683695.5700000003</v>
      </c>
      <c r="I349" s="153">
        <v>0.09</v>
      </c>
      <c r="J349" s="154">
        <f t="shared" si="36"/>
        <v>201259.60130000004</v>
      </c>
      <c r="K349" s="155">
        <f t="shared" si="37"/>
        <v>7.7245323781597124</v>
      </c>
      <c r="L349" s="156">
        <f t="shared" si="38"/>
        <v>0</v>
      </c>
      <c r="M349" s="155">
        <f t="shared" si="39"/>
        <v>0</v>
      </c>
      <c r="N349" s="156">
        <f t="shared" si="40"/>
        <v>0</v>
      </c>
      <c r="O349" s="157">
        <f t="shared" si="41"/>
        <v>0</v>
      </c>
    </row>
    <row r="350" spans="1:15" s="31" customFormat="1" ht="15" x14ac:dyDescent="0.25">
      <c r="A350" s="158">
        <v>341</v>
      </c>
      <c r="B350" s="159" t="s">
        <v>367</v>
      </c>
      <c r="C350" s="148">
        <v>0</v>
      </c>
      <c r="D350" s="150">
        <v>0</v>
      </c>
      <c r="E350" s="151">
        <f>IF(AND(C350=1,D350=0),distinfo!K350+distinfo!L350,IFERROR(F350/D350,0))</f>
        <v>0</v>
      </c>
      <c r="F350" s="151">
        <v>0</v>
      </c>
      <c r="G350" s="152" t="str">
        <f t="shared" si="35"/>
        <v/>
      </c>
      <c r="H350" s="151">
        <f>distinfo!N350</f>
        <v>0</v>
      </c>
      <c r="I350" s="153">
        <v>0</v>
      </c>
      <c r="J350" s="154">
        <f t="shared" si="36"/>
        <v>0</v>
      </c>
      <c r="K350" s="155">
        <f t="shared" si="37"/>
        <v>0</v>
      </c>
      <c r="L350" s="156">
        <f t="shared" si="38"/>
        <v>0</v>
      </c>
      <c r="M350" s="155">
        <f t="shared" si="39"/>
        <v>0</v>
      </c>
      <c r="N350" s="156">
        <f t="shared" si="40"/>
        <v>0</v>
      </c>
      <c r="O350" s="157">
        <f t="shared" si="41"/>
        <v>0</v>
      </c>
    </row>
    <row r="351" spans="1:15" s="31" customFormat="1" ht="15" x14ac:dyDescent="0.25">
      <c r="A351" s="158">
        <v>342</v>
      </c>
      <c r="B351" s="159" t="s">
        <v>368</v>
      </c>
      <c r="C351" s="148">
        <v>1</v>
      </c>
      <c r="D351" s="150">
        <v>6</v>
      </c>
      <c r="E351" s="151">
        <f>IF(AND(C351=1,D351=0),distinfo!K351+distinfo!L351,IFERROR(F351/D351,0))</f>
        <v>24664.333333333332</v>
      </c>
      <c r="F351" s="151">
        <v>147986</v>
      </c>
      <c r="G351" s="152">
        <f t="shared" si="35"/>
        <v>2.1280220149403639E-3</v>
      </c>
      <c r="H351" s="151">
        <f>distinfo!N351</f>
        <v>69541573.799999997</v>
      </c>
      <c r="I351" s="153">
        <v>0.09</v>
      </c>
      <c r="J351" s="154">
        <f t="shared" si="36"/>
        <v>6110755.6419999991</v>
      </c>
      <c r="K351" s="155">
        <f t="shared" si="37"/>
        <v>247.75677328936519</v>
      </c>
      <c r="L351" s="156">
        <f t="shared" si="38"/>
        <v>0</v>
      </c>
      <c r="M351" s="155">
        <f t="shared" si="39"/>
        <v>0</v>
      </c>
      <c r="N351" s="156">
        <f t="shared" si="40"/>
        <v>0</v>
      </c>
      <c r="O351" s="157">
        <f t="shared" si="41"/>
        <v>0</v>
      </c>
    </row>
    <row r="352" spans="1:15" s="31" customFormat="1" ht="15" x14ac:dyDescent="0.25">
      <c r="A352" s="158">
        <v>343</v>
      </c>
      <c r="B352" s="159" t="s">
        <v>369</v>
      </c>
      <c r="C352" s="148">
        <v>1</v>
      </c>
      <c r="D352" s="150">
        <v>13</v>
      </c>
      <c r="E352" s="151">
        <f>IF(AND(C352=1,D352=0),distinfo!K352+distinfo!L352,IFERROR(F352/D352,0))</f>
        <v>16852</v>
      </c>
      <c r="F352" s="151">
        <v>219076</v>
      </c>
      <c r="G352" s="152">
        <f t="shared" si="35"/>
        <v>1.0163763780779461E-2</v>
      </c>
      <c r="H352" s="151">
        <f>distinfo!N352</f>
        <v>21554613.5</v>
      </c>
      <c r="I352" s="153">
        <v>0.18</v>
      </c>
      <c r="J352" s="154">
        <f t="shared" si="36"/>
        <v>0</v>
      </c>
      <c r="K352" s="155">
        <f t="shared" si="37"/>
        <v>0</v>
      </c>
      <c r="L352" s="156">
        <f t="shared" si="38"/>
        <v>0</v>
      </c>
      <c r="M352" s="155">
        <f t="shared" si="39"/>
        <v>0</v>
      </c>
      <c r="N352" s="156">
        <f t="shared" si="40"/>
        <v>3660754.4299999997</v>
      </c>
      <c r="O352" s="157">
        <f t="shared" si="41"/>
        <v>217.22967184903868</v>
      </c>
    </row>
    <row r="353" spans="1:15" s="31" customFormat="1" ht="15" x14ac:dyDescent="0.25">
      <c r="A353" s="158">
        <v>344</v>
      </c>
      <c r="B353" s="159" t="s">
        <v>370</v>
      </c>
      <c r="C353" s="148">
        <v>1</v>
      </c>
      <c r="D353" s="150">
        <v>2</v>
      </c>
      <c r="E353" s="151">
        <f>IF(AND(C353=1,D353=0),distinfo!K353+distinfo!L353,IFERROR(F353/D353,0))</f>
        <v>23870</v>
      </c>
      <c r="F353" s="151">
        <v>47740</v>
      </c>
      <c r="G353" s="152">
        <f t="shared" si="35"/>
        <v>5.6761804269946797E-4</v>
      </c>
      <c r="H353" s="151">
        <f>distinfo!N353</f>
        <v>84105853.599999994</v>
      </c>
      <c r="I353" s="153">
        <v>0.09</v>
      </c>
      <c r="J353" s="154">
        <f t="shared" si="36"/>
        <v>7521786.8239999991</v>
      </c>
      <c r="K353" s="155">
        <f t="shared" si="37"/>
        <v>315.11465538332629</v>
      </c>
      <c r="L353" s="156">
        <f t="shared" si="38"/>
        <v>0</v>
      </c>
      <c r="M353" s="155">
        <f t="shared" si="39"/>
        <v>0</v>
      </c>
      <c r="N353" s="156">
        <f t="shared" si="40"/>
        <v>0</v>
      </c>
      <c r="O353" s="157">
        <f t="shared" si="41"/>
        <v>0</v>
      </c>
    </row>
    <row r="354" spans="1:15" s="31" customFormat="1" ht="15" x14ac:dyDescent="0.25">
      <c r="A354" s="158">
        <v>345</v>
      </c>
      <c r="B354" s="159" t="s">
        <v>371</v>
      </c>
      <c r="C354" s="148">
        <v>0</v>
      </c>
      <c r="D354" s="150">
        <v>0</v>
      </c>
      <c r="E354" s="151">
        <f>IF(AND(C354=1,D354=0),distinfo!K354+distinfo!L354,IFERROR(F354/D354,0))</f>
        <v>0</v>
      </c>
      <c r="F354" s="151">
        <v>0</v>
      </c>
      <c r="G354" s="152" t="str">
        <f t="shared" si="35"/>
        <v/>
      </c>
      <c r="H354" s="151">
        <f>distinfo!N354</f>
        <v>121480</v>
      </c>
      <c r="I354" s="153">
        <v>0</v>
      </c>
      <c r="J354" s="154">
        <f t="shared" si="36"/>
        <v>0</v>
      </c>
      <c r="K354" s="155">
        <f t="shared" si="37"/>
        <v>0</v>
      </c>
      <c r="L354" s="156">
        <f t="shared" si="38"/>
        <v>0</v>
      </c>
      <c r="M354" s="155">
        <f t="shared" si="39"/>
        <v>0</v>
      </c>
      <c r="N354" s="156">
        <f t="shared" si="40"/>
        <v>0</v>
      </c>
      <c r="O354" s="157">
        <f t="shared" si="41"/>
        <v>0</v>
      </c>
    </row>
    <row r="355" spans="1:15" s="31" customFormat="1" ht="15" x14ac:dyDescent="0.25">
      <c r="A355" s="158">
        <v>346</v>
      </c>
      <c r="B355" s="159" t="s">
        <v>372</v>
      </c>
      <c r="C355" s="148">
        <v>1</v>
      </c>
      <c r="D355" s="150">
        <v>37</v>
      </c>
      <c r="E355" s="151">
        <f>IF(AND(C355=1,D355=0),distinfo!K355+distinfo!L355,IFERROR(F355/D355,0))</f>
        <v>18179.62162162162</v>
      </c>
      <c r="F355" s="151">
        <v>672646</v>
      </c>
      <c r="G355" s="152">
        <f t="shared" si="35"/>
        <v>1.9663264799799997E-2</v>
      </c>
      <c r="H355" s="151">
        <f>distinfo!N355</f>
        <v>34208256.200000003</v>
      </c>
      <c r="I355" s="153">
        <v>0.09</v>
      </c>
      <c r="J355" s="154">
        <f t="shared" si="36"/>
        <v>2406097.0580000002</v>
      </c>
      <c r="K355" s="155">
        <f t="shared" si="37"/>
        <v>132.35132766120665</v>
      </c>
      <c r="L355" s="156">
        <f t="shared" si="38"/>
        <v>0</v>
      </c>
      <c r="M355" s="155">
        <f t="shared" si="39"/>
        <v>0</v>
      </c>
      <c r="N355" s="156">
        <f t="shared" si="40"/>
        <v>0</v>
      </c>
      <c r="O355" s="157">
        <f t="shared" si="41"/>
        <v>0</v>
      </c>
    </row>
    <row r="356" spans="1:15" s="31" customFormat="1" ht="15" x14ac:dyDescent="0.25">
      <c r="A356" s="158">
        <v>347</v>
      </c>
      <c r="B356" s="159" t="s">
        <v>373</v>
      </c>
      <c r="C356" s="148">
        <v>1</v>
      </c>
      <c r="D356" s="150">
        <v>54</v>
      </c>
      <c r="E356" s="151">
        <f>IF(AND(C356=1,D356=0),distinfo!K356+distinfo!L356,IFERROR(F356/D356,0))</f>
        <v>23498.629629629631</v>
      </c>
      <c r="F356" s="151">
        <v>1268926</v>
      </c>
      <c r="G356" s="152">
        <f t="shared" si="35"/>
        <v>1.1514454695618919E-2</v>
      </c>
      <c r="H356" s="151">
        <f>distinfo!N356</f>
        <v>110202874</v>
      </c>
      <c r="I356" s="153">
        <v>0.09</v>
      </c>
      <c r="J356" s="154">
        <f t="shared" si="36"/>
        <v>8649332.6600000001</v>
      </c>
      <c r="K356" s="155">
        <f t="shared" si="37"/>
        <v>368.07817291158034</v>
      </c>
      <c r="L356" s="156">
        <f t="shared" si="38"/>
        <v>0</v>
      </c>
      <c r="M356" s="155">
        <f t="shared" si="39"/>
        <v>0</v>
      </c>
      <c r="N356" s="156">
        <f t="shared" si="40"/>
        <v>0</v>
      </c>
      <c r="O356" s="157">
        <f t="shared" si="41"/>
        <v>0</v>
      </c>
    </row>
    <row r="357" spans="1:15" s="31" customFormat="1" ht="15" x14ac:dyDescent="0.25">
      <c r="A357" s="158">
        <v>348</v>
      </c>
      <c r="B357" s="159" t="s">
        <v>374</v>
      </c>
      <c r="C357" s="148">
        <v>1</v>
      </c>
      <c r="D357" s="150">
        <v>2209</v>
      </c>
      <c r="E357" s="151">
        <f>IF(AND(C357=1,D357=0),distinfo!K357+distinfo!L357,IFERROR(F357/D357,0))</f>
        <v>19112.623811679492</v>
      </c>
      <c r="F357" s="151">
        <v>42219786</v>
      </c>
      <c r="G357" s="152">
        <f t="shared" si="35"/>
        <v>7.6668889643553048E-2</v>
      </c>
      <c r="H357" s="151">
        <f>distinfo!N357</f>
        <v>550676893.7999115</v>
      </c>
      <c r="I357" s="153">
        <v>0.09</v>
      </c>
      <c r="J357" s="154">
        <f t="shared" si="36"/>
        <v>7341134.4419920295</v>
      </c>
      <c r="K357" s="155">
        <f t="shared" si="37"/>
        <v>384.09872523656077</v>
      </c>
      <c r="L357" s="156">
        <f t="shared" si="38"/>
        <v>0</v>
      </c>
      <c r="M357" s="155">
        <f t="shared" si="39"/>
        <v>0</v>
      </c>
      <c r="N357" s="156">
        <f t="shared" si="40"/>
        <v>0</v>
      </c>
      <c r="O357" s="157">
        <f t="shared" si="41"/>
        <v>0</v>
      </c>
    </row>
    <row r="358" spans="1:15" s="31" customFormat="1" ht="15" x14ac:dyDescent="0.25">
      <c r="A358" s="158">
        <v>349</v>
      </c>
      <c r="B358" s="159" t="s">
        <v>375</v>
      </c>
      <c r="C358" s="148">
        <v>1</v>
      </c>
      <c r="D358" s="150">
        <v>3</v>
      </c>
      <c r="E358" s="151">
        <f>IF(AND(C358=1,D358=0),distinfo!K358+distinfo!L358,IFERROR(F358/D358,0))</f>
        <v>17200</v>
      </c>
      <c r="F358" s="151">
        <v>51600</v>
      </c>
      <c r="G358" s="152">
        <f t="shared" si="35"/>
        <v>2.5592432575595632E-2</v>
      </c>
      <c r="H358" s="151">
        <f>distinfo!N358</f>
        <v>2016221</v>
      </c>
      <c r="I358" s="153">
        <v>0.09</v>
      </c>
      <c r="J358" s="154">
        <f t="shared" si="36"/>
        <v>129859.88999999998</v>
      </c>
      <c r="K358" s="155">
        <f t="shared" si="37"/>
        <v>7.5499936046511618</v>
      </c>
      <c r="L358" s="156">
        <f t="shared" si="38"/>
        <v>0</v>
      </c>
      <c r="M358" s="155">
        <f t="shared" si="39"/>
        <v>0</v>
      </c>
      <c r="N358" s="156">
        <f t="shared" si="40"/>
        <v>0</v>
      </c>
      <c r="O358" s="157">
        <f t="shared" si="41"/>
        <v>0</v>
      </c>
    </row>
    <row r="359" spans="1:15" s="31" customFormat="1" ht="15" x14ac:dyDescent="0.25">
      <c r="A359" s="158">
        <v>350</v>
      </c>
      <c r="B359" s="159" t="s">
        <v>376</v>
      </c>
      <c r="C359" s="148">
        <v>1</v>
      </c>
      <c r="D359" s="150">
        <v>48</v>
      </c>
      <c r="E359" s="151">
        <f>IF(AND(C359=1,D359=0),distinfo!K359+distinfo!L359,IFERROR(F359/D359,0))</f>
        <v>19584.270833333332</v>
      </c>
      <c r="F359" s="151">
        <v>940045</v>
      </c>
      <c r="G359" s="152">
        <f t="shared" si="35"/>
        <v>5.0760005600612501E-2</v>
      </c>
      <c r="H359" s="151">
        <f>distinfo!N359</f>
        <v>18519403</v>
      </c>
      <c r="I359" s="153">
        <v>0.09</v>
      </c>
      <c r="J359" s="154">
        <f t="shared" si="36"/>
        <v>726701.27</v>
      </c>
      <c r="K359" s="155">
        <f t="shared" si="37"/>
        <v>37.106373588498428</v>
      </c>
      <c r="L359" s="156">
        <f t="shared" si="38"/>
        <v>0</v>
      </c>
      <c r="M359" s="155">
        <f t="shared" si="39"/>
        <v>0</v>
      </c>
      <c r="N359" s="156">
        <f t="shared" si="40"/>
        <v>0</v>
      </c>
      <c r="O359" s="157">
        <f t="shared" si="41"/>
        <v>0</v>
      </c>
    </row>
    <row r="360" spans="1:15" s="31" customFormat="1" ht="15" x14ac:dyDescent="0.25">
      <c r="A360" s="158">
        <v>351</v>
      </c>
      <c r="B360" s="159" t="s">
        <v>377</v>
      </c>
      <c r="C360" s="148">
        <v>0</v>
      </c>
      <c r="D360" s="150">
        <v>0</v>
      </c>
      <c r="E360" s="151">
        <f>IF(AND(C360=1,D360=0),distinfo!K360+distinfo!L360,IFERROR(F360/D360,0))</f>
        <v>0</v>
      </c>
      <c r="F360" s="151">
        <v>0</v>
      </c>
      <c r="G360" s="152" t="str">
        <f t="shared" si="35"/>
        <v/>
      </c>
      <c r="H360" s="151">
        <f>distinfo!N360</f>
        <v>0</v>
      </c>
      <c r="I360" s="153">
        <v>0</v>
      </c>
      <c r="J360" s="154">
        <f t="shared" si="36"/>
        <v>0</v>
      </c>
      <c r="K360" s="155">
        <f t="shared" si="37"/>
        <v>0</v>
      </c>
      <c r="L360" s="156">
        <f t="shared" si="38"/>
        <v>0</v>
      </c>
      <c r="M360" s="155">
        <f t="shared" si="39"/>
        <v>0</v>
      </c>
      <c r="N360" s="156">
        <f t="shared" si="40"/>
        <v>0</v>
      </c>
      <c r="O360" s="157">
        <f t="shared" si="41"/>
        <v>0</v>
      </c>
    </row>
    <row r="361" spans="1:15" s="31" customFormat="1" ht="15" x14ac:dyDescent="0.25">
      <c r="A361" s="158">
        <v>352</v>
      </c>
      <c r="B361" s="159" t="s">
        <v>378</v>
      </c>
      <c r="C361" s="148">
        <v>0</v>
      </c>
      <c r="D361" s="150">
        <v>6</v>
      </c>
      <c r="E361" s="151">
        <f>IF(AND(C361=1,D361=0),distinfo!K361+distinfo!L361,IFERROR(F361/D361,0))</f>
        <v>9396.3333333333339</v>
      </c>
      <c r="F361" s="151">
        <v>56378</v>
      </c>
      <c r="G361" s="152" t="str">
        <f t="shared" si="35"/>
        <v/>
      </c>
      <c r="H361" s="151">
        <f>distinfo!N361</f>
        <v>0</v>
      </c>
      <c r="I361" s="153">
        <v>0.09</v>
      </c>
      <c r="J361" s="154">
        <f>IF(AND($C361=1,$A361&lt;800,$I361=0.09),($H361*$I361)-F361,0)</f>
        <v>0</v>
      </c>
      <c r="K361" s="155">
        <f t="shared" si="37"/>
        <v>0</v>
      </c>
      <c r="L361" s="156">
        <f t="shared" si="38"/>
        <v>0</v>
      </c>
      <c r="M361" s="155">
        <f t="shared" si="39"/>
        <v>0</v>
      </c>
      <c r="N361" s="156">
        <f t="shared" si="40"/>
        <v>0</v>
      </c>
      <c r="O361" s="157">
        <f t="shared" si="41"/>
        <v>0</v>
      </c>
    </row>
    <row r="362" spans="1:15" s="31" customFormat="1" ht="15" x14ac:dyDescent="0.25">
      <c r="A362" s="158">
        <v>406</v>
      </c>
      <c r="B362" s="159" t="s">
        <v>379</v>
      </c>
      <c r="C362" s="148">
        <v>1</v>
      </c>
      <c r="D362" s="150">
        <v>0</v>
      </c>
      <c r="E362" s="151">
        <f>IF(AND(C362=1,D362=0),distinfo!K362+distinfo!L362,IFERROR(F362/D362,0))</f>
        <v>36537.223812949655</v>
      </c>
      <c r="F362" s="151">
        <v>0</v>
      </c>
      <c r="G362" s="152" t="str">
        <f t="shared" si="35"/>
        <v/>
      </c>
      <c r="H362" s="151">
        <f>distinfo!N362</f>
        <v>4540275</v>
      </c>
      <c r="I362" s="153">
        <v>0.09</v>
      </c>
      <c r="J362" s="154">
        <f t="shared" si="36"/>
        <v>408624.75</v>
      </c>
      <c r="K362" s="155">
        <f t="shared" si="37"/>
        <v>11.183793056963834</v>
      </c>
      <c r="L362" s="156">
        <f t="shared" si="38"/>
        <v>0</v>
      </c>
      <c r="M362" s="155">
        <f t="shared" si="39"/>
        <v>0</v>
      </c>
      <c r="N362" s="156">
        <f t="shared" si="40"/>
        <v>0</v>
      </c>
      <c r="O362" s="157">
        <f t="shared" si="41"/>
        <v>0</v>
      </c>
    </row>
    <row r="363" spans="1:15" s="31" customFormat="1" ht="15" x14ac:dyDescent="0.25">
      <c r="A363" s="158">
        <v>600</v>
      </c>
      <c r="B363" s="159" t="s">
        <v>380</v>
      </c>
      <c r="C363" s="148">
        <v>1</v>
      </c>
      <c r="D363" s="150">
        <v>32</v>
      </c>
      <c r="E363" s="151">
        <f>IF(AND(C363=1,D363=0),distinfo!K363+distinfo!L363,IFERROR(F363/D363,0))</f>
        <v>19620.1875</v>
      </c>
      <c r="F363" s="151">
        <v>627846</v>
      </c>
      <c r="G363" s="152">
        <f t="shared" si="35"/>
        <v>5.9584889638847217E-3</v>
      </c>
      <c r="H363" s="151">
        <f>distinfo!N363</f>
        <v>105370003</v>
      </c>
      <c r="I363" s="153">
        <v>0.09</v>
      </c>
      <c r="J363" s="154">
        <f t="shared" si="36"/>
        <v>8855454.2699999996</v>
      </c>
      <c r="K363" s="155">
        <f t="shared" si="37"/>
        <v>451.3440185013522</v>
      </c>
      <c r="L363" s="156">
        <f t="shared" si="38"/>
        <v>0</v>
      </c>
      <c r="M363" s="155">
        <f t="shared" si="39"/>
        <v>0</v>
      </c>
      <c r="N363" s="156">
        <f t="shared" si="40"/>
        <v>0</v>
      </c>
      <c r="O363" s="157">
        <f t="shared" si="41"/>
        <v>0</v>
      </c>
    </row>
    <row r="364" spans="1:15" s="31" customFormat="1" ht="15" x14ac:dyDescent="0.25">
      <c r="A364" s="158">
        <v>603</v>
      </c>
      <c r="B364" s="159" t="s">
        <v>381</v>
      </c>
      <c r="C364" s="148">
        <v>1</v>
      </c>
      <c r="D364" s="150">
        <v>77</v>
      </c>
      <c r="E364" s="151">
        <f>IF(AND(C364=1,D364=0),distinfo!K364+distinfo!L364,IFERROR(F364/D364,0))</f>
        <v>18487</v>
      </c>
      <c r="F364" s="151">
        <v>1423499</v>
      </c>
      <c r="G364" s="152">
        <f t="shared" si="35"/>
        <v>6.7658510550671264E-2</v>
      </c>
      <c r="H364" s="151">
        <f>distinfo!N364</f>
        <v>21039467</v>
      </c>
      <c r="I364" s="153">
        <v>0.18</v>
      </c>
      <c r="J364" s="154">
        <f t="shared" si="36"/>
        <v>0</v>
      </c>
      <c r="K364" s="155">
        <f t="shared" si="37"/>
        <v>0</v>
      </c>
      <c r="L364" s="156">
        <f t="shared" si="38"/>
        <v>0</v>
      </c>
      <c r="M364" s="155">
        <f t="shared" si="39"/>
        <v>0</v>
      </c>
      <c r="N364" s="156">
        <f t="shared" si="40"/>
        <v>2363605.06</v>
      </c>
      <c r="O364" s="157">
        <f t="shared" si="41"/>
        <v>127.85227781684428</v>
      </c>
    </row>
    <row r="365" spans="1:15" s="31" customFormat="1" ht="15" x14ac:dyDescent="0.25">
      <c r="A365" s="158">
        <v>605</v>
      </c>
      <c r="B365" s="159" t="s">
        <v>382</v>
      </c>
      <c r="C365" s="148">
        <v>1</v>
      </c>
      <c r="D365" s="150">
        <v>103</v>
      </c>
      <c r="E365" s="151">
        <f>IF(AND(C365=1,D365=0),distinfo!K365+distinfo!L365,IFERROR(F365/D365,0))</f>
        <v>25357.165048543688</v>
      </c>
      <c r="F365" s="151">
        <v>2611788</v>
      </c>
      <c r="G365" s="152">
        <f t="shared" si="35"/>
        <v>7.4661997683289141E-2</v>
      </c>
      <c r="H365" s="151">
        <f>distinfo!N365</f>
        <v>34981491</v>
      </c>
      <c r="I365" s="153">
        <v>0.09</v>
      </c>
      <c r="J365" s="154">
        <f t="shared" si="36"/>
        <v>536546.18999999994</v>
      </c>
      <c r="K365" s="155">
        <f t="shared" si="37"/>
        <v>21.159549538477087</v>
      </c>
      <c r="L365" s="156">
        <f t="shared" si="38"/>
        <v>0</v>
      </c>
      <c r="M365" s="155">
        <f t="shared" si="39"/>
        <v>0</v>
      </c>
      <c r="N365" s="156">
        <f t="shared" si="40"/>
        <v>0</v>
      </c>
      <c r="O365" s="157">
        <f t="shared" si="41"/>
        <v>0</v>
      </c>
    </row>
    <row r="366" spans="1:15" s="31" customFormat="1" ht="15" x14ac:dyDescent="0.25">
      <c r="A366" s="158">
        <v>610</v>
      </c>
      <c r="B366" s="159" t="s">
        <v>383</v>
      </c>
      <c r="C366" s="148">
        <v>1</v>
      </c>
      <c r="D366" s="150">
        <v>19</v>
      </c>
      <c r="E366" s="151">
        <f>IF(AND(C366=1,D366=0),distinfo!K366+distinfo!L366,IFERROR(F366/D366,0))</f>
        <v>15893.263157894737</v>
      </c>
      <c r="F366" s="151">
        <v>301972</v>
      </c>
      <c r="G366" s="152">
        <f t="shared" si="35"/>
        <v>8.4896630455177542E-3</v>
      </c>
      <c r="H366" s="151">
        <f>distinfo!N366</f>
        <v>35569374</v>
      </c>
      <c r="I366" s="153">
        <v>0.09</v>
      </c>
      <c r="J366" s="154">
        <f t="shared" si="36"/>
        <v>2899271.6599999997</v>
      </c>
      <c r="K366" s="155">
        <f t="shared" si="37"/>
        <v>182.42142165498785</v>
      </c>
      <c r="L366" s="156">
        <f t="shared" si="38"/>
        <v>0</v>
      </c>
      <c r="M366" s="155">
        <f t="shared" si="39"/>
        <v>0</v>
      </c>
      <c r="N366" s="156">
        <f t="shared" si="40"/>
        <v>0</v>
      </c>
      <c r="O366" s="157">
        <f t="shared" si="41"/>
        <v>0</v>
      </c>
    </row>
    <row r="367" spans="1:15" s="31" customFormat="1" ht="15" x14ac:dyDescent="0.25">
      <c r="A367" s="158">
        <v>615</v>
      </c>
      <c r="B367" s="159" t="s">
        <v>384</v>
      </c>
      <c r="C367" s="148">
        <v>1</v>
      </c>
      <c r="D367" s="150">
        <v>4</v>
      </c>
      <c r="E367" s="151">
        <f>IF(AND(C367=1,D367=0),distinfo!K367+distinfo!L367,IFERROR(F367/D367,0))</f>
        <v>20980</v>
      </c>
      <c r="F367" s="151">
        <v>83920</v>
      </c>
      <c r="G367" s="152">
        <f t="shared" si="35"/>
        <v>2.6195431088551577E-3</v>
      </c>
      <c r="H367" s="151">
        <f>distinfo!N367</f>
        <v>32036121</v>
      </c>
      <c r="I367" s="153">
        <v>0.18</v>
      </c>
      <c r="J367" s="154">
        <f t="shared" si="36"/>
        <v>0</v>
      </c>
      <c r="K367" s="155">
        <f t="shared" si="37"/>
        <v>0</v>
      </c>
      <c r="L367" s="156">
        <f t="shared" si="38"/>
        <v>0</v>
      </c>
      <c r="M367" s="155">
        <f t="shared" si="39"/>
        <v>0</v>
      </c>
      <c r="N367" s="156">
        <f t="shared" si="40"/>
        <v>5682581.7799999993</v>
      </c>
      <c r="O367" s="157">
        <f t="shared" si="41"/>
        <v>270.85709151572922</v>
      </c>
    </row>
    <row r="368" spans="1:15" s="31" customFormat="1" ht="15" x14ac:dyDescent="0.25">
      <c r="A368" s="158">
        <v>616</v>
      </c>
      <c r="B368" s="159" t="s">
        <v>385</v>
      </c>
      <c r="C368" s="148">
        <v>1</v>
      </c>
      <c r="D368" s="150">
        <v>58</v>
      </c>
      <c r="E368" s="151">
        <f>IF(AND(C368=1,D368=0),distinfo!K368+distinfo!L368,IFERROR(F368/D368,0))</f>
        <v>16894.603448275862</v>
      </c>
      <c r="F368" s="151">
        <v>979887</v>
      </c>
      <c r="G368" s="152">
        <f t="shared" si="35"/>
        <v>3.2152924732950686E-2</v>
      </c>
      <c r="H368" s="151">
        <f>distinfo!N368</f>
        <v>30475827.879999999</v>
      </c>
      <c r="I368" s="153">
        <v>0.09</v>
      </c>
      <c r="J368" s="154">
        <f t="shared" si="36"/>
        <v>1762937.5091999997</v>
      </c>
      <c r="K368" s="155">
        <f t="shared" si="37"/>
        <v>104.34914998729444</v>
      </c>
      <c r="L368" s="156">
        <f t="shared" si="38"/>
        <v>0</v>
      </c>
      <c r="M368" s="155">
        <f t="shared" si="39"/>
        <v>0</v>
      </c>
      <c r="N368" s="156">
        <f t="shared" si="40"/>
        <v>0</v>
      </c>
      <c r="O368" s="157">
        <f t="shared" si="41"/>
        <v>0</v>
      </c>
    </row>
    <row r="369" spans="1:15" s="31" customFormat="1" ht="15" x14ac:dyDescent="0.25">
      <c r="A369" s="158">
        <v>618</v>
      </c>
      <c r="B369" s="159" t="s">
        <v>386</v>
      </c>
      <c r="C369" s="148">
        <v>1</v>
      </c>
      <c r="D369" s="150">
        <v>0</v>
      </c>
      <c r="E369" s="151">
        <f>IF(AND(C369=1,D369=0),distinfo!K369+distinfo!L369,IFERROR(F369/D369,0))</f>
        <v>31525.544293598232</v>
      </c>
      <c r="F369" s="151">
        <v>0</v>
      </c>
      <c r="G369" s="152" t="str">
        <f t="shared" si="35"/>
        <v/>
      </c>
      <c r="H369" s="151">
        <f>distinfo!N369</f>
        <v>30298118.99999864</v>
      </c>
      <c r="I369" s="153">
        <v>0.09</v>
      </c>
      <c r="J369" s="154">
        <f t="shared" si="36"/>
        <v>2726830.7099998775</v>
      </c>
      <c r="K369" s="155">
        <f t="shared" si="37"/>
        <v>86.495912159512002</v>
      </c>
      <c r="L369" s="156">
        <f t="shared" si="38"/>
        <v>0</v>
      </c>
      <c r="M369" s="155">
        <f t="shared" si="39"/>
        <v>0</v>
      </c>
      <c r="N369" s="156">
        <f t="shared" si="40"/>
        <v>0</v>
      </c>
      <c r="O369" s="157">
        <f t="shared" si="41"/>
        <v>0</v>
      </c>
    </row>
    <row r="370" spans="1:15" s="31" customFormat="1" ht="15" x14ac:dyDescent="0.25">
      <c r="A370" s="158">
        <v>620</v>
      </c>
      <c r="B370" s="159" t="s">
        <v>387</v>
      </c>
      <c r="C370" s="148">
        <v>1</v>
      </c>
      <c r="D370" s="150">
        <v>10</v>
      </c>
      <c r="E370" s="151">
        <f>IF(AND(C370=1,D370=0),distinfo!K370+distinfo!L370,IFERROR(F370/D370,0))</f>
        <v>25209.7</v>
      </c>
      <c r="F370" s="151">
        <v>252097</v>
      </c>
      <c r="G370" s="152">
        <f t="shared" si="35"/>
        <v>1.0545717551501384E-2</v>
      </c>
      <c r="H370" s="151">
        <f>distinfo!N370</f>
        <v>23905153.800000001</v>
      </c>
      <c r="I370" s="153">
        <v>0.09</v>
      </c>
      <c r="J370" s="154">
        <f t="shared" si="36"/>
        <v>1899366.8420000002</v>
      </c>
      <c r="K370" s="155">
        <f t="shared" si="37"/>
        <v>75.342699119783262</v>
      </c>
      <c r="L370" s="156">
        <f t="shared" si="38"/>
        <v>0</v>
      </c>
      <c r="M370" s="155">
        <f t="shared" si="39"/>
        <v>0</v>
      </c>
      <c r="N370" s="156">
        <f t="shared" si="40"/>
        <v>0</v>
      </c>
      <c r="O370" s="157">
        <f t="shared" si="41"/>
        <v>0</v>
      </c>
    </row>
    <row r="371" spans="1:15" s="31" customFormat="1" ht="15" x14ac:dyDescent="0.25">
      <c r="A371" s="158">
        <v>622</v>
      </c>
      <c r="B371" s="159" t="s">
        <v>388</v>
      </c>
      <c r="C371" s="148">
        <v>1</v>
      </c>
      <c r="D371" s="150">
        <v>78</v>
      </c>
      <c r="E371" s="151">
        <f>IF(AND(C371=1,D371=0),distinfo!K371+distinfo!L371,IFERROR(F371/D371,0))</f>
        <v>14817</v>
      </c>
      <c r="F371" s="151">
        <v>1155726</v>
      </c>
      <c r="G371" s="152">
        <f t="shared" si="35"/>
        <v>4.3082563562499308E-2</v>
      </c>
      <c r="H371" s="151">
        <f>distinfo!N371</f>
        <v>26825841</v>
      </c>
      <c r="I371" s="153">
        <v>0.09</v>
      </c>
      <c r="J371" s="154">
        <f t="shared" si="36"/>
        <v>1258599.69</v>
      </c>
      <c r="K371" s="155">
        <f t="shared" si="37"/>
        <v>84.942949989876496</v>
      </c>
      <c r="L371" s="156">
        <f t="shared" si="38"/>
        <v>0</v>
      </c>
      <c r="M371" s="155">
        <f t="shared" si="39"/>
        <v>0</v>
      </c>
      <c r="N371" s="156">
        <f t="shared" si="40"/>
        <v>0</v>
      </c>
      <c r="O371" s="157">
        <f t="shared" si="41"/>
        <v>0</v>
      </c>
    </row>
    <row r="372" spans="1:15" s="31" customFormat="1" ht="15" x14ac:dyDescent="0.25">
      <c r="A372" s="158">
        <v>625</v>
      </c>
      <c r="B372" s="159" t="s">
        <v>389</v>
      </c>
      <c r="C372" s="148">
        <v>1</v>
      </c>
      <c r="D372" s="150">
        <v>35</v>
      </c>
      <c r="E372" s="151">
        <f>IF(AND(C372=1,D372=0),distinfo!K372+distinfo!L372,IFERROR(F372/D372,0))</f>
        <v>16027.257142857143</v>
      </c>
      <c r="F372" s="151">
        <v>560954</v>
      </c>
      <c r="G372" s="152">
        <f t="shared" si="35"/>
        <v>6.6234104788082948E-3</v>
      </c>
      <c r="H372" s="151">
        <f>distinfo!N372</f>
        <v>84692621.995085627</v>
      </c>
      <c r="I372" s="153">
        <v>0.09</v>
      </c>
      <c r="J372" s="154">
        <f t="shared" si="36"/>
        <v>7061381.979557706</v>
      </c>
      <c r="K372" s="155">
        <f t="shared" si="37"/>
        <v>440.58580433425863</v>
      </c>
      <c r="L372" s="156">
        <f t="shared" si="38"/>
        <v>0</v>
      </c>
      <c r="M372" s="155">
        <f t="shared" si="39"/>
        <v>0</v>
      </c>
      <c r="N372" s="156">
        <f t="shared" si="40"/>
        <v>0</v>
      </c>
      <c r="O372" s="157">
        <f t="shared" si="41"/>
        <v>0</v>
      </c>
    </row>
    <row r="373" spans="1:15" s="31" customFormat="1" ht="15" x14ac:dyDescent="0.25">
      <c r="A373" s="158">
        <v>632</v>
      </c>
      <c r="B373" s="159" t="s">
        <v>390</v>
      </c>
      <c r="C373" s="148">
        <v>1</v>
      </c>
      <c r="D373" s="150">
        <v>1</v>
      </c>
      <c r="E373" s="151">
        <f>IF(AND(C373=1,D373=0),distinfo!K373+distinfo!L373,IFERROR(F373/D373,0))</f>
        <v>21265</v>
      </c>
      <c r="F373" s="151">
        <v>21265</v>
      </c>
      <c r="G373" s="152">
        <f t="shared" si="35"/>
        <v>7.0332117087678172E-3</v>
      </c>
      <c r="H373" s="151">
        <f>distinfo!N373</f>
        <v>3023512</v>
      </c>
      <c r="I373" s="153">
        <v>0.09</v>
      </c>
      <c r="J373" s="154">
        <f t="shared" si="36"/>
        <v>250851.08000000002</v>
      </c>
      <c r="K373" s="155">
        <f t="shared" si="37"/>
        <v>11.796429814248766</v>
      </c>
      <c r="L373" s="156">
        <f t="shared" si="38"/>
        <v>0</v>
      </c>
      <c r="M373" s="155">
        <f t="shared" si="39"/>
        <v>0</v>
      </c>
      <c r="N373" s="156">
        <f t="shared" si="40"/>
        <v>0</v>
      </c>
      <c r="O373" s="157">
        <f t="shared" si="41"/>
        <v>0</v>
      </c>
    </row>
    <row r="374" spans="1:15" s="31" customFormat="1" ht="15" x14ac:dyDescent="0.25">
      <c r="A374" s="158">
        <v>635</v>
      </c>
      <c r="B374" s="159" t="s">
        <v>391</v>
      </c>
      <c r="C374" s="148">
        <v>1</v>
      </c>
      <c r="D374" s="150">
        <v>23</v>
      </c>
      <c r="E374" s="151">
        <f>IF(AND(C374=1,D374=0),distinfo!K374+distinfo!L374,IFERROR(F374/D374,0))</f>
        <v>17904</v>
      </c>
      <c r="F374" s="151">
        <v>411792</v>
      </c>
      <c r="G374" s="152">
        <f t="shared" si="35"/>
        <v>1.3800459707002305E-2</v>
      </c>
      <c r="H374" s="151">
        <f>distinfo!N374</f>
        <v>29839006</v>
      </c>
      <c r="I374" s="153">
        <v>0.09</v>
      </c>
      <c r="J374" s="154">
        <f t="shared" si="36"/>
        <v>2273718.54</v>
      </c>
      <c r="K374" s="155">
        <f t="shared" si="37"/>
        <v>126.99500335120644</v>
      </c>
      <c r="L374" s="156">
        <f t="shared" si="38"/>
        <v>0</v>
      </c>
      <c r="M374" s="155">
        <f t="shared" si="39"/>
        <v>0</v>
      </c>
      <c r="N374" s="156">
        <f t="shared" si="40"/>
        <v>0</v>
      </c>
      <c r="O374" s="157">
        <f t="shared" si="41"/>
        <v>0</v>
      </c>
    </row>
    <row r="375" spans="1:15" s="31" customFormat="1" ht="15" x14ac:dyDescent="0.25">
      <c r="A375" s="158">
        <v>640</v>
      </c>
      <c r="B375" s="159" t="s">
        <v>392</v>
      </c>
      <c r="C375" s="148">
        <v>1</v>
      </c>
      <c r="D375" s="150">
        <v>6</v>
      </c>
      <c r="E375" s="151">
        <f>IF(AND(C375=1,D375=0),distinfo!K375+distinfo!L375,IFERROR(F375/D375,0))</f>
        <v>23330</v>
      </c>
      <c r="F375" s="151">
        <v>139980</v>
      </c>
      <c r="G375" s="152">
        <f t="shared" si="35"/>
        <v>4.12525522032806E-3</v>
      </c>
      <c r="H375" s="151">
        <f>distinfo!N375</f>
        <v>33932446</v>
      </c>
      <c r="I375" s="153">
        <v>0.09</v>
      </c>
      <c r="J375" s="154">
        <f t="shared" si="36"/>
        <v>2913940.1399999997</v>
      </c>
      <c r="K375" s="155">
        <f t="shared" si="37"/>
        <v>124.90099185597941</v>
      </c>
      <c r="L375" s="156">
        <f t="shared" si="38"/>
        <v>0</v>
      </c>
      <c r="M375" s="155">
        <f t="shared" si="39"/>
        <v>0</v>
      </c>
      <c r="N375" s="156">
        <f t="shared" si="40"/>
        <v>0</v>
      </c>
      <c r="O375" s="157">
        <f t="shared" si="41"/>
        <v>0</v>
      </c>
    </row>
    <row r="376" spans="1:15" s="31" customFormat="1" ht="15" x14ac:dyDescent="0.25">
      <c r="A376" s="158">
        <v>645</v>
      </c>
      <c r="B376" s="159" t="s">
        <v>393</v>
      </c>
      <c r="C376" s="148">
        <v>1</v>
      </c>
      <c r="D376" s="150">
        <v>137</v>
      </c>
      <c r="E376" s="151">
        <f>IF(AND(C376=1,D376=0),distinfo!K376+distinfo!L376,IFERROR(F376/D376,0))</f>
        <v>19355.072992700731</v>
      </c>
      <c r="F376" s="151">
        <v>2651645</v>
      </c>
      <c r="G376" s="152">
        <f t="shared" si="35"/>
        <v>3.5961690085038273E-2</v>
      </c>
      <c r="H376" s="151">
        <f>distinfo!N376</f>
        <v>73735272</v>
      </c>
      <c r="I376" s="153">
        <v>0.09</v>
      </c>
      <c r="J376" s="154">
        <f t="shared" si="36"/>
        <v>3984529.4799999995</v>
      </c>
      <c r="K376" s="155">
        <f t="shared" si="37"/>
        <v>205.86486455011885</v>
      </c>
      <c r="L376" s="156">
        <f t="shared" si="38"/>
        <v>0</v>
      </c>
      <c r="M376" s="155">
        <f t="shared" si="39"/>
        <v>0</v>
      </c>
      <c r="N376" s="156">
        <f t="shared" si="40"/>
        <v>0</v>
      </c>
      <c r="O376" s="157">
        <f t="shared" si="41"/>
        <v>0</v>
      </c>
    </row>
    <row r="377" spans="1:15" s="31" customFormat="1" ht="15" x14ac:dyDescent="0.25">
      <c r="A377" s="158">
        <v>650</v>
      </c>
      <c r="B377" s="159" t="s">
        <v>394</v>
      </c>
      <c r="C377" s="148">
        <v>1</v>
      </c>
      <c r="D377" s="150">
        <v>0</v>
      </c>
      <c r="E377" s="151">
        <f>IF(AND(C377=1,D377=0),distinfo!K377+distinfo!L377,IFERROR(F377/D377,0))</f>
        <v>18091.120240403256</v>
      </c>
      <c r="F377" s="151">
        <v>0</v>
      </c>
      <c r="G377" s="152" t="str">
        <f t="shared" si="35"/>
        <v/>
      </c>
      <c r="H377" s="151">
        <f>distinfo!N377</f>
        <v>47869874</v>
      </c>
      <c r="I377" s="153">
        <v>0.09</v>
      </c>
      <c r="J377" s="154">
        <f t="shared" si="36"/>
        <v>4308288.66</v>
      </c>
      <c r="K377" s="155">
        <f t="shared" si="37"/>
        <v>238.14382983195335</v>
      </c>
      <c r="L377" s="156">
        <f t="shared" si="38"/>
        <v>0</v>
      </c>
      <c r="M377" s="155">
        <f t="shared" si="39"/>
        <v>0</v>
      </c>
      <c r="N377" s="156">
        <f t="shared" si="40"/>
        <v>0</v>
      </c>
      <c r="O377" s="157">
        <f t="shared" si="41"/>
        <v>0</v>
      </c>
    </row>
    <row r="378" spans="1:15" s="31" customFormat="1" ht="15" x14ac:dyDescent="0.25">
      <c r="A378" s="158">
        <v>655</v>
      </c>
      <c r="B378" s="159" t="s">
        <v>395</v>
      </c>
      <c r="C378" s="148">
        <v>1</v>
      </c>
      <c r="D378" s="150">
        <v>0</v>
      </c>
      <c r="E378" s="151">
        <f>IF(AND(C378=1,D378=0),distinfo!K378+distinfo!L378,IFERROR(F378/D378,0))</f>
        <v>23599.770979759571</v>
      </c>
      <c r="F378" s="151">
        <v>0</v>
      </c>
      <c r="G378" s="152" t="str">
        <f t="shared" si="35"/>
        <v/>
      </c>
      <c r="H378" s="151">
        <f>distinfo!N378</f>
        <v>27404342</v>
      </c>
      <c r="I378" s="153">
        <v>0.09</v>
      </c>
      <c r="J378" s="154">
        <f t="shared" si="36"/>
        <v>2466390.7799999998</v>
      </c>
      <c r="K378" s="155">
        <f t="shared" si="37"/>
        <v>104.50909808045633</v>
      </c>
      <c r="L378" s="156">
        <f t="shared" si="38"/>
        <v>0</v>
      </c>
      <c r="M378" s="155">
        <f t="shared" si="39"/>
        <v>0</v>
      </c>
      <c r="N378" s="156">
        <f t="shared" si="40"/>
        <v>0</v>
      </c>
      <c r="O378" s="157">
        <f t="shared" si="41"/>
        <v>0</v>
      </c>
    </row>
    <row r="379" spans="1:15" s="31" customFormat="1" ht="15" x14ac:dyDescent="0.25">
      <c r="A379" s="158">
        <v>658</v>
      </c>
      <c r="B379" s="159" t="s">
        <v>396</v>
      </c>
      <c r="C379" s="148">
        <v>1</v>
      </c>
      <c r="D379" s="150">
        <v>6</v>
      </c>
      <c r="E379" s="151">
        <f>IF(AND(C379=1,D379=0),distinfo!K379+distinfo!L379,IFERROR(F379/D379,0))</f>
        <v>18491.5</v>
      </c>
      <c r="F379" s="151">
        <v>110949</v>
      </c>
      <c r="G379" s="152">
        <f t="shared" si="35"/>
        <v>1.9831129484250681E-3</v>
      </c>
      <c r="H379" s="151">
        <f>distinfo!N379</f>
        <v>55946889</v>
      </c>
      <c r="I379" s="153">
        <v>0.09</v>
      </c>
      <c r="J379" s="154">
        <f t="shared" si="36"/>
        <v>4924271.01</v>
      </c>
      <c r="K379" s="155">
        <f t="shared" si="37"/>
        <v>266.29916502176673</v>
      </c>
      <c r="L379" s="156">
        <f t="shared" si="38"/>
        <v>0</v>
      </c>
      <c r="M379" s="155">
        <f t="shared" si="39"/>
        <v>0</v>
      </c>
      <c r="N379" s="156">
        <f t="shared" si="40"/>
        <v>0</v>
      </c>
      <c r="O379" s="157">
        <f t="shared" si="41"/>
        <v>0</v>
      </c>
    </row>
    <row r="380" spans="1:15" s="31" customFormat="1" ht="15" x14ac:dyDescent="0.25">
      <c r="A380" s="158">
        <v>660</v>
      </c>
      <c r="B380" s="159" t="s">
        <v>397</v>
      </c>
      <c r="C380" s="148">
        <v>1</v>
      </c>
      <c r="D380" s="150">
        <v>121</v>
      </c>
      <c r="E380" s="151">
        <f>IF(AND(C380=1,D380=0),distinfo!K380+distinfo!L380,IFERROR(F380/D380,0))</f>
        <v>25388.85123966942</v>
      </c>
      <c r="F380" s="151">
        <v>3072051</v>
      </c>
      <c r="G380" s="152">
        <f t="shared" si="35"/>
        <v>8.9522196091222278E-2</v>
      </c>
      <c r="H380" s="151">
        <f>distinfo!N380</f>
        <v>34316081.755519144</v>
      </c>
      <c r="I380" s="153">
        <v>0.09</v>
      </c>
      <c r="J380" s="154">
        <f t="shared" si="36"/>
        <v>16396.357996722683</v>
      </c>
      <c r="K380" s="155">
        <f t="shared" si="37"/>
        <v>0.64580936892110341</v>
      </c>
      <c r="L380" s="156">
        <f t="shared" si="38"/>
        <v>0</v>
      </c>
      <c r="M380" s="155">
        <f t="shared" si="39"/>
        <v>0</v>
      </c>
      <c r="N380" s="156">
        <f t="shared" si="40"/>
        <v>0</v>
      </c>
      <c r="O380" s="157">
        <f t="shared" si="41"/>
        <v>0</v>
      </c>
    </row>
    <row r="381" spans="1:15" s="31" customFormat="1" ht="15" x14ac:dyDescent="0.25">
      <c r="A381" s="158">
        <v>662</v>
      </c>
      <c r="B381" s="159" t="s">
        <v>398</v>
      </c>
      <c r="C381" s="148">
        <v>1</v>
      </c>
      <c r="D381" s="150">
        <v>0</v>
      </c>
      <c r="E381" s="151">
        <f>IF(AND(C381=1,D381=0),distinfo!K381+distinfo!L381,IFERROR(F381/D381,0))</f>
        <v>19135.262986425339</v>
      </c>
      <c r="F381" s="151">
        <v>0</v>
      </c>
      <c r="G381" s="152" t="str">
        <f t="shared" si="35"/>
        <v/>
      </c>
      <c r="H381" s="151">
        <f>distinfo!N381</f>
        <v>4363339.4000000004</v>
      </c>
      <c r="I381" s="153">
        <v>0.09</v>
      </c>
      <c r="J381" s="154">
        <f t="shared" si="36"/>
        <v>392700.54600000003</v>
      </c>
      <c r="K381" s="155">
        <f t="shared" si="37"/>
        <v>20.522349041065386</v>
      </c>
      <c r="L381" s="156">
        <f t="shared" si="38"/>
        <v>0</v>
      </c>
      <c r="M381" s="155">
        <f t="shared" si="39"/>
        <v>0</v>
      </c>
      <c r="N381" s="156">
        <f t="shared" si="40"/>
        <v>0</v>
      </c>
      <c r="O381" s="157">
        <f t="shared" si="41"/>
        <v>0</v>
      </c>
    </row>
    <row r="382" spans="1:15" s="31" customFormat="1" ht="15" x14ac:dyDescent="0.25">
      <c r="A382" s="158">
        <v>665</v>
      </c>
      <c r="B382" s="159" t="s">
        <v>399</v>
      </c>
      <c r="C382" s="148">
        <v>1</v>
      </c>
      <c r="D382" s="150">
        <v>20</v>
      </c>
      <c r="E382" s="151">
        <f>IF(AND(C382=1,D382=0),distinfo!K382+distinfo!L382,IFERROR(F382/D382,0))</f>
        <v>15776.95</v>
      </c>
      <c r="F382" s="151">
        <v>315539</v>
      </c>
      <c r="G382" s="152">
        <f t="shared" si="35"/>
        <v>7.6634461422377901E-3</v>
      </c>
      <c r="H382" s="151">
        <f>distinfo!N382</f>
        <v>41174557</v>
      </c>
      <c r="I382" s="153">
        <v>0.09</v>
      </c>
      <c r="J382" s="154">
        <f t="shared" si="36"/>
        <v>3390171.13</v>
      </c>
      <c r="K382" s="155">
        <f t="shared" si="37"/>
        <v>214.88127489787314</v>
      </c>
      <c r="L382" s="156">
        <f t="shared" si="38"/>
        <v>0</v>
      </c>
      <c r="M382" s="155">
        <f t="shared" si="39"/>
        <v>0</v>
      </c>
      <c r="N382" s="156">
        <f t="shared" si="40"/>
        <v>0</v>
      </c>
      <c r="O382" s="157">
        <f t="shared" si="41"/>
        <v>0</v>
      </c>
    </row>
    <row r="383" spans="1:15" s="31" customFormat="1" ht="15" x14ac:dyDescent="0.25">
      <c r="A383" s="158">
        <v>670</v>
      </c>
      <c r="B383" s="159" t="s">
        <v>400</v>
      </c>
      <c r="C383" s="148">
        <v>1</v>
      </c>
      <c r="D383" s="150">
        <v>16</v>
      </c>
      <c r="E383" s="151">
        <f>IF(AND(C383=1,D383=0),distinfo!K383+distinfo!L383,IFERROR(F383/D383,0))</f>
        <v>24043.125</v>
      </c>
      <c r="F383" s="151">
        <v>384690</v>
      </c>
      <c r="G383" s="152">
        <f t="shared" si="35"/>
        <v>3.0094703382270927E-2</v>
      </c>
      <c r="H383" s="151">
        <f>distinfo!N383</f>
        <v>12782648.000000708</v>
      </c>
      <c r="I383" s="153">
        <v>0.09</v>
      </c>
      <c r="J383" s="154">
        <f t="shared" si="36"/>
        <v>765748.32000006363</v>
      </c>
      <c r="K383" s="155">
        <f t="shared" si="37"/>
        <v>31.848951415428054</v>
      </c>
      <c r="L383" s="156">
        <f t="shared" si="38"/>
        <v>0</v>
      </c>
      <c r="M383" s="155">
        <f t="shared" si="39"/>
        <v>0</v>
      </c>
      <c r="N383" s="156">
        <f t="shared" si="40"/>
        <v>0</v>
      </c>
      <c r="O383" s="157">
        <f t="shared" si="41"/>
        <v>0</v>
      </c>
    </row>
    <row r="384" spans="1:15" s="31" customFormat="1" ht="15" x14ac:dyDescent="0.25">
      <c r="A384" s="158">
        <v>672</v>
      </c>
      <c r="B384" s="159" t="s">
        <v>401</v>
      </c>
      <c r="C384" s="148">
        <v>1</v>
      </c>
      <c r="D384" s="150">
        <v>5</v>
      </c>
      <c r="E384" s="151">
        <f>IF(AND(C384=1,D384=0),distinfo!K384+distinfo!L384,IFERROR(F384/D384,0))</f>
        <v>20130.8</v>
      </c>
      <c r="F384" s="151">
        <v>100654</v>
      </c>
      <c r="G384" s="152">
        <f t="shared" si="35"/>
        <v>6.6604493473397895E-3</v>
      </c>
      <c r="H384" s="151">
        <f>distinfo!N384</f>
        <v>15112193.600001119</v>
      </c>
      <c r="I384" s="153">
        <v>0.09</v>
      </c>
      <c r="J384" s="154">
        <f t="shared" si="36"/>
        <v>1259443.4240001007</v>
      </c>
      <c r="K384" s="155">
        <f t="shared" si="37"/>
        <v>62.563009120357897</v>
      </c>
      <c r="L384" s="156">
        <f t="shared" si="38"/>
        <v>0</v>
      </c>
      <c r="M384" s="155">
        <f t="shared" si="39"/>
        <v>0</v>
      </c>
      <c r="N384" s="156">
        <f t="shared" si="40"/>
        <v>0</v>
      </c>
      <c r="O384" s="157">
        <f t="shared" si="41"/>
        <v>0</v>
      </c>
    </row>
    <row r="385" spans="1:15" s="31" customFormat="1" ht="15" x14ac:dyDescent="0.25">
      <c r="A385" s="158">
        <v>673</v>
      </c>
      <c r="B385" s="159" t="s">
        <v>402</v>
      </c>
      <c r="C385" s="148">
        <v>1</v>
      </c>
      <c r="D385" s="150">
        <v>42</v>
      </c>
      <c r="E385" s="151">
        <f>IF(AND(C385=1,D385=0),distinfo!K385+distinfo!L385,IFERROR(F385/D385,0))</f>
        <v>19863.5</v>
      </c>
      <c r="F385" s="151">
        <v>834267</v>
      </c>
      <c r="G385" s="152">
        <f t="shared" si="35"/>
        <v>1.7971413529879684E-2</v>
      </c>
      <c r="H385" s="151">
        <f>distinfo!N385</f>
        <v>46421891</v>
      </c>
      <c r="I385" s="153">
        <v>0.09</v>
      </c>
      <c r="J385" s="154">
        <f t="shared" si="36"/>
        <v>3343703.19</v>
      </c>
      <c r="K385" s="155">
        <f t="shared" si="37"/>
        <v>168.33403931834772</v>
      </c>
      <c r="L385" s="156">
        <f t="shared" si="38"/>
        <v>0</v>
      </c>
      <c r="M385" s="155">
        <f t="shared" si="39"/>
        <v>0</v>
      </c>
      <c r="N385" s="156">
        <f t="shared" si="40"/>
        <v>0</v>
      </c>
      <c r="O385" s="157">
        <f t="shared" si="41"/>
        <v>0</v>
      </c>
    </row>
    <row r="386" spans="1:15" s="31" customFormat="1" ht="15" x14ac:dyDescent="0.25">
      <c r="A386" s="158">
        <v>674</v>
      </c>
      <c r="B386" s="159" t="s">
        <v>403</v>
      </c>
      <c r="C386" s="148">
        <v>1</v>
      </c>
      <c r="D386" s="150">
        <v>56</v>
      </c>
      <c r="E386" s="151">
        <f>IF(AND(C386=1,D386=0),distinfo!K386+distinfo!L386,IFERROR(F386/D386,0))</f>
        <v>22944.821428571428</v>
      </c>
      <c r="F386" s="151">
        <v>1284910</v>
      </c>
      <c r="G386" s="152">
        <f t="shared" si="35"/>
        <v>5.6728889519548367E-2</v>
      </c>
      <c r="H386" s="151">
        <f>distinfo!N386</f>
        <v>22650011.5</v>
      </c>
      <c r="I386" s="153">
        <v>0.09</v>
      </c>
      <c r="J386" s="154">
        <f t="shared" si="36"/>
        <v>753591.03499999992</v>
      </c>
      <c r="K386" s="155">
        <f t="shared" si="37"/>
        <v>32.843621701130814</v>
      </c>
      <c r="L386" s="156">
        <f t="shared" si="38"/>
        <v>0</v>
      </c>
      <c r="M386" s="155">
        <f t="shared" si="39"/>
        <v>0</v>
      </c>
      <c r="N386" s="156">
        <f t="shared" si="40"/>
        <v>0</v>
      </c>
      <c r="O386" s="157">
        <f t="shared" si="41"/>
        <v>0</v>
      </c>
    </row>
    <row r="387" spans="1:15" s="31" customFormat="1" ht="15" x14ac:dyDescent="0.25">
      <c r="A387" s="158">
        <v>675</v>
      </c>
      <c r="B387" s="159" t="s">
        <v>404</v>
      </c>
      <c r="C387" s="148">
        <v>1</v>
      </c>
      <c r="D387" s="150">
        <v>0</v>
      </c>
      <c r="E387" s="151">
        <f>IF(AND(C387=1,D387=0),distinfo!K387+distinfo!L387,IFERROR(F387/D387,0))</f>
        <v>23124.122760810154</v>
      </c>
      <c r="F387" s="151">
        <v>0</v>
      </c>
      <c r="G387" s="152" t="str">
        <f t="shared" si="35"/>
        <v/>
      </c>
      <c r="H387" s="151">
        <f>distinfo!N387</f>
        <v>39653440.839999996</v>
      </c>
      <c r="I387" s="153">
        <v>0.09</v>
      </c>
      <c r="J387" s="154">
        <f t="shared" si="36"/>
        <v>3568809.6755999997</v>
      </c>
      <c r="K387" s="155">
        <f t="shared" si="37"/>
        <v>154.33275945275108</v>
      </c>
      <c r="L387" s="156">
        <f t="shared" si="38"/>
        <v>0</v>
      </c>
      <c r="M387" s="155">
        <f t="shared" si="39"/>
        <v>0</v>
      </c>
      <c r="N387" s="156">
        <f t="shared" si="40"/>
        <v>0</v>
      </c>
      <c r="O387" s="157">
        <f t="shared" si="41"/>
        <v>0</v>
      </c>
    </row>
    <row r="388" spans="1:15" s="31" customFormat="1" ht="15" x14ac:dyDescent="0.25">
      <c r="A388" s="158">
        <v>680</v>
      </c>
      <c r="B388" s="159" t="s">
        <v>405</v>
      </c>
      <c r="C388" s="148">
        <v>1</v>
      </c>
      <c r="D388" s="150">
        <v>18</v>
      </c>
      <c r="E388" s="151">
        <f>IF(AND(C388=1,D388=0),distinfo!K388+distinfo!L388,IFERROR(F388/D388,0))</f>
        <v>16894.944444444445</v>
      </c>
      <c r="F388" s="151">
        <v>304109</v>
      </c>
      <c r="G388" s="152">
        <f t="shared" si="35"/>
        <v>6.0650789035236246E-3</v>
      </c>
      <c r="H388" s="151">
        <f>distinfo!N388</f>
        <v>50140980</v>
      </c>
      <c r="I388" s="153">
        <v>0.09</v>
      </c>
      <c r="J388" s="154">
        <f t="shared" si="36"/>
        <v>4208579.2</v>
      </c>
      <c r="K388" s="155">
        <f t="shared" si="37"/>
        <v>249.10287298304226</v>
      </c>
      <c r="L388" s="156">
        <f t="shared" si="38"/>
        <v>0</v>
      </c>
      <c r="M388" s="155">
        <f t="shared" si="39"/>
        <v>0</v>
      </c>
      <c r="N388" s="156">
        <f t="shared" si="40"/>
        <v>0</v>
      </c>
      <c r="O388" s="157">
        <f t="shared" si="41"/>
        <v>0</v>
      </c>
    </row>
    <row r="389" spans="1:15" s="31" customFormat="1" ht="15" x14ac:dyDescent="0.25">
      <c r="A389" s="158">
        <v>683</v>
      </c>
      <c r="B389" s="159" t="s">
        <v>406</v>
      </c>
      <c r="C389" s="148">
        <v>1</v>
      </c>
      <c r="D389" s="150">
        <v>12</v>
      </c>
      <c r="E389" s="151">
        <f>IF(AND(C389=1,D389=0),distinfo!K389+distinfo!L389,IFERROR(F389/D389,0))</f>
        <v>24094.416666666668</v>
      </c>
      <c r="F389" s="151">
        <v>289133</v>
      </c>
      <c r="G389" s="152">
        <f t="shared" si="35"/>
        <v>1.8072179208552648E-2</v>
      </c>
      <c r="H389" s="151">
        <f>distinfo!N389</f>
        <v>15998790</v>
      </c>
      <c r="I389" s="153">
        <v>0.09</v>
      </c>
      <c r="J389" s="154">
        <f t="shared" si="36"/>
        <v>1150758.0999999999</v>
      </c>
      <c r="K389" s="155">
        <f t="shared" si="37"/>
        <v>47.760363569706669</v>
      </c>
      <c r="L389" s="156">
        <f t="shared" si="38"/>
        <v>0</v>
      </c>
      <c r="M389" s="155">
        <f t="shared" si="39"/>
        <v>0</v>
      </c>
      <c r="N389" s="156">
        <f t="shared" si="40"/>
        <v>0</v>
      </c>
      <c r="O389" s="157">
        <f t="shared" si="41"/>
        <v>0</v>
      </c>
    </row>
    <row r="390" spans="1:15" s="31" customFormat="1" ht="15" x14ac:dyDescent="0.25">
      <c r="A390" s="158">
        <v>685</v>
      </c>
      <c r="B390" s="159" t="s">
        <v>407</v>
      </c>
      <c r="C390" s="148">
        <v>1</v>
      </c>
      <c r="D390" s="150">
        <v>0</v>
      </c>
      <c r="E390" s="151">
        <f>IF(AND(C390=1,D390=0),distinfo!K390+distinfo!L390,IFERROR(F390/D390,0))</f>
        <v>26426.413176470589</v>
      </c>
      <c r="F390" s="151">
        <v>0</v>
      </c>
      <c r="G390" s="152" t="str">
        <f t="shared" si="35"/>
        <v/>
      </c>
      <c r="H390" s="151">
        <f>distinfo!N390</f>
        <v>2184699.9164600736</v>
      </c>
      <c r="I390" s="153">
        <v>0.18</v>
      </c>
      <c r="J390" s="154">
        <f t="shared" si="36"/>
        <v>0</v>
      </c>
      <c r="K390" s="155">
        <f t="shared" si="37"/>
        <v>0</v>
      </c>
      <c r="L390" s="156">
        <f t="shared" si="38"/>
        <v>0</v>
      </c>
      <c r="M390" s="155">
        <f t="shared" si="39"/>
        <v>0</v>
      </c>
      <c r="N390" s="156">
        <f t="shared" si="40"/>
        <v>393245.98496281321</v>
      </c>
      <c r="O390" s="157">
        <f t="shared" si="41"/>
        <v>14.880793028429204</v>
      </c>
    </row>
    <row r="391" spans="1:15" s="31" customFormat="1" ht="15" x14ac:dyDescent="0.25">
      <c r="A391" s="158">
        <v>690</v>
      </c>
      <c r="B391" s="159" t="s">
        <v>408</v>
      </c>
      <c r="C391" s="148">
        <v>1</v>
      </c>
      <c r="D391" s="150">
        <v>29</v>
      </c>
      <c r="E391" s="151">
        <f>IF(AND(C391=1,D391=0),distinfo!K391+distinfo!L391,IFERROR(F391/D391,0))</f>
        <v>18592.275862068964</v>
      </c>
      <c r="F391" s="151">
        <v>539176</v>
      </c>
      <c r="G391" s="152">
        <f t="shared" si="35"/>
        <v>1.3896394104056395E-2</v>
      </c>
      <c r="H391" s="151">
        <f>distinfo!N391</f>
        <v>38799705.590000004</v>
      </c>
      <c r="I391" s="153">
        <v>0.09</v>
      </c>
      <c r="J391" s="154">
        <f t="shared" si="36"/>
        <v>2952797.5031000003</v>
      </c>
      <c r="K391" s="155">
        <f t="shared" si="37"/>
        <v>158.81850748160159</v>
      </c>
      <c r="L391" s="156">
        <f t="shared" si="38"/>
        <v>0</v>
      </c>
      <c r="M391" s="155">
        <f t="shared" si="39"/>
        <v>0</v>
      </c>
      <c r="N391" s="156">
        <f t="shared" si="40"/>
        <v>0</v>
      </c>
      <c r="O391" s="157">
        <f t="shared" si="41"/>
        <v>0</v>
      </c>
    </row>
    <row r="392" spans="1:15" s="31" customFormat="1" ht="15" x14ac:dyDescent="0.25">
      <c r="A392" s="158">
        <v>695</v>
      </c>
      <c r="B392" s="159" t="s">
        <v>409</v>
      </c>
      <c r="C392" s="148">
        <v>1</v>
      </c>
      <c r="D392" s="150">
        <v>5</v>
      </c>
      <c r="E392" s="151">
        <f>IF(AND(C392=1,D392=0),distinfo!K392+distinfo!L392,IFERROR(F392/D392,0))</f>
        <v>21746.2</v>
      </c>
      <c r="F392" s="151">
        <v>108731</v>
      </c>
      <c r="G392" s="152">
        <f t="shared" si="35"/>
        <v>2.9400371512580989E-3</v>
      </c>
      <c r="H392" s="151">
        <f>distinfo!N392</f>
        <v>36982866</v>
      </c>
      <c r="I392" s="153">
        <v>0.09</v>
      </c>
      <c r="J392" s="154">
        <f t="shared" si="36"/>
        <v>3219726.94</v>
      </c>
      <c r="K392" s="155">
        <f t="shared" si="37"/>
        <v>148.05929035877531</v>
      </c>
      <c r="L392" s="156">
        <f t="shared" si="38"/>
        <v>0</v>
      </c>
      <c r="M392" s="155">
        <f t="shared" si="39"/>
        <v>0</v>
      </c>
      <c r="N392" s="156">
        <f t="shared" si="40"/>
        <v>0</v>
      </c>
      <c r="O392" s="157">
        <f t="shared" si="41"/>
        <v>0</v>
      </c>
    </row>
    <row r="393" spans="1:15" s="31" customFormat="1" ht="15" x14ac:dyDescent="0.25">
      <c r="A393" s="158">
        <v>698</v>
      </c>
      <c r="B393" s="159" t="s">
        <v>410</v>
      </c>
      <c r="C393" s="148">
        <v>1</v>
      </c>
      <c r="D393" s="150">
        <v>0</v>
      </c>
      <c r="E393" s="151">
        <f>IF(AND(C393=1,D393=0),distinfo!K393+distinfo!L393,IFERROR(F393/D393,0))</f>
        <v>25447.143916425994</v>
      </c>
      <c r="F393" s="151">
        <v>0</v>
      </c>
      <c r="G393" s="152" t="str">
        <f t="shared" si="35"/>
        <v/>
      </c>
      <c r="H393" s="151">
        <f>distinfo!N393</f>
        <v>30267959</v>
      </c>
      <c r="I393" s="153">
        <v>0.09</v>
      </c>
      <c r="J393" s="154">
        <f t="shared" si="36"/>
        <v>2724116.31</v>
      </c>
      <c r="K393" s="155">
        <f t="shared" si="37"/>
        <v>107.04998246351717</v>
      </c>
      <c r="L393" s="156">
        <f t="shared" si="38"/>
        <v>0</v>
      </c>
      <c r="M393" s="155">
        <f t="shared" si="39"/>
        <v>0</v>
      </c>
      <c r="N393" s="156">
        <f t="shared" si="40"/>
        <v>0</v>
      </c>
      <c r="O393" s="157">
        <f t="shared" si="41"/>
        <v>0</v>
      </c>
    </row>
    <row r="394" spans="1:15" s="31" customFormat="1" ht="15" x14ac:dyDescent="0.25">
      <c r="A394" s="158">
        <v>700</v>
      </c>
      <c r="B394" s="159" t="s">
        <v>411</v>
      </c>
      <c r="C394" s="148">
        <v>1</v>
      </c>
      <c r="D394" s="150">
        <v>34</v>
      </c>
      <c r="E394" s="151">
        <f>IF(AND(C394=1,D394=0),distinfo!K394+distinfo!L394,IFERROR(F394/D394,0))</f>
        <v>29422</v>
      </c>
      <c r="F394" s="151">
        <v>1000348</v>
      </c>
      <c r="G394" s="152">
        <f t="shared" si="35"/>
        <v>3.8479569928987038E-2</v>
      </c>
      <c r="H394" s="151">
        <f>distinfo!N394</f>
        <v>25996860.199999999</v>
      </c>
      <c r="I394" s="153">
        <v>0.09</v>
      </c>
      <c r="J394" s="154">
        <f t="shared" si="36"/>
        <v>1339369.4180000001</v>
      </c>
      <c r="K394" s="155">
        <f t="shared" si="37"/>
        <v>45.522718306029503</v>
      </c>
      <c r="L394" s="156">
        <f t="shared" si="38"/>
        <v>0</v>
      </c>
      <c r="M394" s="155">
        <f t="shared" si="39"/>
        <v>0</v>
      </c>
      <c r="N394" s="156">
        <f t="shared" si="40"/>
        <v>0</v>
      </c>
      <c r="O394" s="157">
        <f t="shared" si="41"/>
        <v>0</v>
      </c>
    </row>
    <row r="395" spans="1:15" s="31" customFormat="1" ht="15" x14ac:dyDescent="0.25">
      <c r="A395" s="158">
        <v>705</v>
      </c>
      <c r="B395" s="159" t="s">
        <v>412</v>
      </c>
      <c r="C395" s="148">
        <v>1</v>
      </c>
      <c r="D395" s="150">
        <v>3</v>
      </c>
      <c r="E395" s="151">
        <f>IF(AND(C395=1,D395=0),distinfo!K395+distinfo!L395,IFERROR(F395/D395,0))</f>
        <v>21827</v>
      </c>
      <c r="F395" s="151">
        <v>65481</v>
      </c>
      <c r="G395" s="152">
        <f t="shared" ref="G395:G448" si="42">IF(D395&gt;0,IFERROR(F395/H395,""),"")</f>
        <v>1.6472047666378476E-3</v>
      </c>
      <c r="H395" s="151">
        <f>distinfo!N395</f>
        <v>39752799.000002272</v>
      </c>
      <c r="I395" s="153">
        <v>0.09</v>
      </c>
      <c r="J395" s="154">
        <f t="shared" ref="J395:J448" si="43">IF(AND($C395=1,$A395&lt;800,$I395=0.09),($H395*$I395)-F395,0)</f>
        <v>3512270.9100002046</v>
      </c>
      <c r="K395" s="155">
        <f t="shared" ref="K395:K448" si="44">IF(AND($A395&lt;800,$C395=1,$H395&gt;0,$J395&gt;0),$J395/$E395,0)</f>
        <v>160.91404728090001</v>
      </c>
      <c r="L395" s="156">
        <f t="shared" ref="L395:L448" si="45">IF(AND($C395=1,$A395&lt;800,$I395&lt;&gt;0.09,$I395&lt;&gt;0.18),($H395*$I395)-F395,0)</f>
        <v>0</v>
      </c>
      <c r="M395" s="155">
        <f t="shared" ref="M395:M448" si="46">IF(AND($A395&lt;800,$C395=1,$H395&gt;0,$L395&gt;0),$L395/$E395,0)</f>
        <v>0</v>
      </c>
      <c r="N395" s="156">
        <f t="shared" ref="N395:N448" si="47">IF(AND($C395=1,$A395&lt;800,$I395=0.18),($H395*$I395)-$F395,0)</f>
        <v>0</v>
      </c>
      <c r="O395" s="157">
        <f t="shared" ref="O395:O448" si="48">IF(AND($A395&lt;800,$C395=1,$H395&gt;0,$N395&gt;0),$N395/$E395,0)</f>
        <v>0</v>
      </c>
    </row>
    <row r="396" spans="1:15" s="31" customFormat="1" ht="15" x14ac:dyDescent="0.25">
      <c r="A396" s="158">
        <v>710</v>
      </c>
      <c r="B396" s="159" t="s">
        <v>413</v>
      </c>
      <c r="C396" s="148">
        <v>1</v>
      </c>
      <c r="D396" s="150">
        <v>19</v>
      </c>
      <c r="E396" s="151">
        <f>IF(AND(C396=1,D396=0),distinfo!K396+distinfo!L396,IFERROR(F396/D396,0))</f>
        <v>18329.105263157893</v>
      </c>
      <c r="F396" s="151">
        <v>348253</v>
      </c>
      <c r="G396" s="152">
        <f t="shared" si="42"/>
        <v>9.0649200948168165E-3</v>
      </c>
      <c r="H396" s="151">
        <f>distinfo!N396</f>
        <v>38417658</v>
      </c>
      <c r="I396" s="153">
        <v>0.09</v>
      </c>
      <c r="J396" s="154">
        <f t="shared" si="43"/>
        <v>3109336.2199999997</v>
      </c>
      <c r="K396" s="155">
        <f t="shared" si="44"/>
        <v>169.6392800062024</v>
      </c>
      <c r="L396" s="156">
        <f t="shared" si="45"/>
        <v>0</v>
      </c>
      <c r="M396" s="155">
        <f t="shared" si="46"/>
        <v>0</v>
      </c>
      <c r="N396" s="156">
        <f t="shared" si="47"/>
        <v>0</v>
      </c>
      <c r="O396" s="157">
        <f t="shared" si="48"/>
        <v>0</v>
      </c>
    </row>
    <row r="397" spans="1:15" s="31" customFormat="1" ht="15" x14ac:dyDescent="0.25">
      <c r="A397" s="158">
        <v>712</v>
      </c>
      <c r="B397" s="160" t="s">
        <v>414</v>
      </c>
      <c r="C397" s="148">
        <v>1</v>
      </c>
      <c r="D397" s="150">
        <v>39</v>
      </c>
      <c r="E397" s="151">
        <f>IF(AND(C397=1,D397=0),distinfo!K397+distinfo!L397,IFERROR(F397/D397,0))</f>
        <v>24299.205128205129</v>
      </c>
      <c r="F397" s="151">
        <v>947669</v>
      </c>
      <c r="G397" s="152">
        <f t="shared" si="42"/>
        <v>2.1855872004660763E-2</v>
      </c>
      <c r="H397" s="151">
        <f>distinfo!N397</f>
        <v>43359926.329999998</v>
      </c>
      <c r="I397" s="153">
        <v>0.09</v>
      </c>
      <c r="J397" s="154">
        <f t="shared" si="43"/>
        <v>2954724.3696999997</v>
      </c>
      <c r="K397" s="155">
        <f t="shared" si="44"/>
        <v>121.59757301156837</v>
      </c>
      <c r="L397" s="156">
        <f t="shared" si="45"/>
        <v>0</v>
      </c>
      <c r="M397" s="155">
        <f t="shared" si="46"/>
        <v>0</v>
      </c>
      <c r="N397" s="156">
        <f t="shared" si="47"/>
        <v>0</v>
      </c>
      <c r="O397" s="157">
        <f t="shared" si="48"/>
        <v>0</v>
      </c>
    </row>
    <row r="398" spans="1:15" s="31" customFormat="1" ht="15" x14ac:dyDescent="0.25">
      <c r="A398" s="158">
        <v>715</v>
      </c>
      <c r="B398" s="159" t="s">
        <v>415</v>
      </c>
      <c r="C398" s="148">
        <v>1</v>
      </c>
      <c r="D398" s="150">
        <v>8</v>
      </c>
      <c r="E398" s="151">
        <f>IF(AND(C398=1,D398=0),distinfo!K398+distinfo!L398,IFERROR(F398/D398,0))</f>
        <v>22861</v>
      </c>
      <c r="F398" s="151">
        <v>182888</v>
      </c>
      <c r="G398" s="152">
        <f t="shared" si="42"/>
        <v>7.7206532498040898E-3</v>
      </c>
      <c r="H398" s="151">
        <f>distinfo!N398</f>
        <v>23688151</v>
      </c>
      <c r="I398" s="153">
        <v>0.09</v>
      </c>
      <c r="J398" s="154">
        <f t="shared" si="43"/>
        <v>1949045.5899999999</v>
      </c>
      <c r="K398" s="155">
        <f t="shared" si="44"/>
        <v>85.256357552163067</v>
      </c>
      <c r="L398" s="156">
        <f t="shared" si="45"/>
        <v>0</v>
      </c>
      <c r="M398" s="155">
        <f t="shared" si="46"/>
        <v>0</v>
      </c>
      <c r="N398" s="156">
        <f t="shared" si="47"/>
        <v>0</v>
      </c>
      <c r="O398" s="157">
        <f t="shared" si="48"/>
        <v>0</v>
      </c>
    </row>
    <row r="399" spans="1:15" s="31" customFormat="1" ht="15" x14ac:dyDescent="0.25">
      <c r="A399" s="158">
        <v>717</v>
      </c>
      <c r="B399" s="159" t="s">
        <v>416</v>
      </c>
      <c r="C399" s="148">
        <v>1</v>
      </c>
      <c r="D399" s="150">
        <v>22</v>
      </c>
      <c r="E399" s="151">
        <f>IF(AND(C399=1,D399=0),distinfo!K399+distinfo!L399,IFERROR(F399/D399,0))</f>
        <v>25818.409090909092</v>
      </c>
      <c r="F399" s="151">
        <v>568005</v>
      </c>
      <c r="G399" s="152">
        <f t="shared" si="42"/>
        <v>2.8740180200618679E-2</v>
      </c>
      <c r="H399" s="151">
        <f>distinfo!N399</f>
        <v>19763446.02</v>
      </c>
      <c r="I399" s="153">
        <v>0.09</v>
      </c>
      <c r="J399" s="154">
        <f t="shared" si="43"/>
        <v>1210705.1417999999</v>
      </c>
      <c r="K399" s="155">
        <f t="shared" si="44"/>
        <v>46.893096222040292</v>
      </c>
      <c r="L399" s="156">
        <f t="shared" si="45"/>
        <v>0</v>
      </c>
      <c r="M399" s="155">
        <f t="shared" si="46"/>
        <v>0</v>
      </c>
      <c r="N399" s="156">
        <f t="shared" si="47"/>
        <v>0</v>
      </c>
      <c r="O399" s="157">
        <f t="shared" si="48"/>
        <v>0</v>
      </c>
    </row>
    <row r="400" spans="1:15" s="31" customFormat="1" ht="15" x14ac:dyDescent="0.25">
      <c r="A400" s="158">
        <v>720</v>
      </c>
      <c r="B400" s="159" t="s">
        <v>417</v>
      </c>
      <c r="C400" s="148">
        <v>1</v>
      </c>
      <c r="D400" s="150">
        <v>5</v>
      </c>
      <c r="E400" s="151">
        <f>IF(AND(C400=1,D400=0),distinfo!K400+distinfo!L400,IFERROR(F400/D400,0))</f>
        <v>20835.599999999999</v>
      </c>
      <c r="F400" s="151">
        <v>104178</v>
      </c>
      <c r="G400" s="152">
        <f t="shared" si="42"/>
        <v>4.4527606791372578E-3</v>
      </c>
      <c r="H400" s="151">
        <f>distinfo!N400</f>
        <v>23396272</v>
      </c>
      <c r="I400" s="153">
        <v>0.09</v>
      </c>
      <c r="J400" s="154">
        <f t="shared" si="43"/>
        <v>2001486.48</v>
      </c>
      <c r="K400" s="155">
        <f t="shared" si="44"/>
        <v>96.060899614121993</v>
      </c>
      <c r="L400" s="156">
        <f t="shared" si="45"/>
        <v>0</v>
      </c>
      <c r="M400" s="155">
        <f t="shared" si="46"/>
        <v>0</v>
      </c>
      <c r="N400" s="156">
        <f t="shared" si="47"/>
        <v>0</v>
      </c>
      <c r="O400" s="157">
        <f t="shared" si="48"/>
        <v>0</v>
      </c>
    </row>
    <row r="401" spans="1:15" s="31" customFormat="1" ht="15" x14ac:dyDescent="0.25">
      <c r="A401" s="158">
        <v>725</v>
      </c>
      <c r="B401" s="159" t="s">
        <v>418</v>
      </c>
      <c r="C401" s="148">
        <v>1</v>
      </c>
      <c r="D401" s="150">
        <v>38</v>
      </c>
      <c r="E401" s="151">
        <f>IF(AND(C401=1,D401=0),distinfo!K401+distinfo!L401,IFERROR(F401/D401,0))</f>
        <v>16660.63157894737</v>
      </c>
      <c r="F401" s="151">
        <v>633104</v>
      </c>
      <c r="G401" s="152">
        <f t="shared" si="42"/>
        <v>1.1710049682036521E-2</v>
      </c>
      <c r="H401" s="151">
        <f>distinfo!N401</f>
        <v>54065013.999999993</v>
      </c>
      <c r="I401" s="153">
        <v>0.09</v>
      </c>
      <c r="J401" s="154">
        <f t="shared" si="43"/>
        <v>4232747.2599999988</v>
      </c>
      <c r="K401" s="155">
        <f t="shared" si="44"/>
        <v>254.05683091561568</v>
      </c>
      <c r="L401" s="156">
        <f t="shared" si="45"/>
        <v>0</v>
      </c>
      <c r="M401" s="155">
        <f t="shared" si="46"/>
        <v>0</v>
      </c>
      <c r="N401" s="156">
        <f t="shared" si="47"/>
        <v>0</v>
      </c>
      <c r="O401" s="157">
        <f t="shared" si="48"/>
        <v>0</v>
      </c>
    </row>
    <row r="402" spans="1:15" s="31" customFormat="1" ht="15" x14ac:dyDescent="0.25">
      <c r="A402" s="158">
        <v>728</v>
      </c>
      <c r="B402" s="159" t="s">
        <v>419</v>
      </c>
      <c r="C402" s="148">
        <v>1</v>
      </c>
      <c r="D402" s="150">
        <v>0</v>
      </c>
      <c r="E402" s="151">
        <f>IF(AND(C402=1,D402=0),distinfo!K402+distinfo!L402,IFERROR(F402/D402,0))</f>
        <v>34619.453163265309</v>
      </c>
      <c r="F402" s="151">
        <v>0</v>
      </c>
      <c r="G402" s="152" t="str">
        <f t="shared" si="42"/>
        <v/>
      </c>
      <c r="H402" s="151">
        <f>distinfo!N402</f>
        <v>3660450.2</v>
      </c>
      <c r="I402" s="153">
        <v>0.09</v>
      </c>
      <c r="J402" s="154">
        <f t="shared" si="43"/>
        <v>329440.51799999998</v>
      </c>
      <c r="K402" s="155">
        <f t="shared" si="44"/>
        <v>9.5160520429470328</v>
      </c>
      <c r="L402" s="156">
        <f t="shared" si="45"/>
        <v>0</v>
      </c>
      <c r="M402" s="155">
        <f t="shared" si="46"/>
        <v>0</v>
      </c>
      <c r="N402" s="156">
        <f t="shared" si="47"/>
        <v>0</v>
      </c>
      <c r="O402" s="157">
        <f t="shared" si="48"/>
        <v>0</v>
      </c>
    </row>
    <row r="403" spans="1:15" s="31" customFormat="1" ht="15" x14ac:dyDescent="0.25">
      <c r="A403" s="158">
        <v>730</v>
      </c>
      <c r="B403" s="159" t="s">
        <v>420</v>
      </c>
      <c r="C403" s="148">
        <v>1</v>
      </c>
      <c r="D403" s="150">
        <v>2</v>
      </c>
      <c r="E403" s="151">
        <f>IF(AND(C403=1,D403=0),distinfo!K403+distinfo!L403,IFERROR(F403/D403,0))</f>
        <v>20026</v>
      </c>
      <c r="F403" s="151">
        <v>40052</v>
      </c>
      <c r="G403" s="152">
        <f t="shared" si="42"/>
        <v>1.4960466187430228E-3</v>
      </c>
      <c r="H403" s="151">
        <f>distinfo!N403</f>
        <v>26771893</v>
      </c>
      <c r="I403" s="153">
        <v>0.09</v>
      </c>
      <c r="J403" s="154">
        <f t="shared" si="43"/>
        <v>2369418.37</v>
      </c>
      <c r="K403" s="155">
        <f t="shared" si="44"/>
        <v>118.31710626185959</v>
      </c>
      <c r="L403" s="156">
        <f t="shared" si="45"/>
        <v>0</v>
      </c>
      <c r="M403" s="155">
        <f t="shared" si="46"/>
        <v>0</v>
      </c>
      <c r="N403" s="156">
        <f t="shared" si="47"/>
        <v>0</v>
      </c>
      <c r="O403" s="157">
        <f t="shared" si="48"/>
        <v>0</v>
      </c>
    </row>
    <row r="404" spans="1:15" s="31" customFormat="1" ht="15" x14ac:dyDescent="0.25">
      <c r="A404" s="158">
        <v>735</v>
      </c>
      <c r="B404" s="159" t="s">
        <v>421</v>
      </c>
      <c r="C404" s="148">
        <v>1</v>
      </c>
      <c r="D404" s="150">
        <v>57</v>
      </c>
      <c r="E404" s="151">
        <f>IF(AND(C404=1,D404=0),distinfo!K404+distinfo!L404,IFERROR(F404/D404,0))</f>
        <v>18743.982456140351</v>
      </c>
      <c r="F404" s="151">
        <v>1068407</v>
      </c>
      <c r="G404" s="152">
        <f t="shared" si="42"/>
        <v>1.8330150513874252E-2</v>
      </c>
      <c r="H404" s="151">
        <f>distinfo!N404</f>
        <v>58286864.539999999</v>
      </c>
      <c r="I404" s="153">
        <v>0.09</v>
      </c>
      <c r="J404" s="154">
        <f t="shared" si="43"/>
        <v>4177410.8086000001</v>
      </c>
      <c r="K404" s="155">
        <f t="shared" si="44"/>
        <v>222.86676902173048</v>
      </c>
      <c r="L404" s="156">
        <f t="shared" si="45"/>
        <v>0</v>
      </c>
      <c r="M404" s="155">
        <f t="shared" si="46"/>
        <v>0</v>
      </c>
      <c r="N404" s="156">
        <f t="shared" si="47"/>
        <v>0</v>
      </c>
      <c r="O404" s="157">
        <f t="shared" si="48"/>
        <v>0</v>
      </c>
    </row>
    <row r="405" spans="1:15" s="31" customFormat="1" ht="15" x14ac:dyDescent="0.25">
      <c r="A405" s="158">
        <v>740</v>
      </c>
      <c r="B405" s="159" t="s">
        <v>422</v>
      </c>
      <c r="C405" s="148">
        <v>1</v>
      </c>
      <c r="D405" s="150">
        <v>18</v>
      </c>
      <c r="E405" s="151">
        <f>IF(AND(C405=1,D405=0),distinfo!K405+distinfo!L405,IFERROR(F405/D405,0))</f>
        <v>22048</v>
      </c>
      <c r="F405" s="151">
        <v>396864</v>
      </c>
      <c r="G405" s="152">
        <f t="shared" si="42"/>
        <v>1.884598541248373E-2</v>
      </c>
      <c r="H405" s="151">
        <f>distinfo!N405</f>
        <v>21058277.999998562</v>
      </c>
      <c r="I405" s="153">
        <v>0.09</v>
      </c>
      <c r="J405" s="154">
        <f t="shared" si="43"/>
        <v>1498381.0199998706</v>
      </c>
      <c r="K405" s="155">
        <f t="shared" si="44"/>
        <v>67.959951923071046</v>
      </c>
      <c r="L405" s="156">
        <f t="shared" si="45"/>
        <v>0</v>
      </c>
      <c r="M405" s="155">
        <f t="shared" si="46"/>
        <v>0</v>
      </c>
      <c r="N405" s="156">
        <f t="shared" si="47"/>
        <v>0</v>
      </c>
      <c r="O405" s="157">
        <f t="shared" si="48"/>
        <v>0</v>
      </c>
    </row>
    <row r="406" spans="1:15" s="31" customFormat="1" ht="15" x14ac:dyDescent="0.25">
      <c r="A406" s="158">
        <v>745</v>
      </c>
      <c r="B406" s="159" t="s">
        <v>423</v>
      </c>
      <c r="C406" s="148">
        <v>1</v>
      </c>
      <c r="D406" s="150">
        <v>38</v>
      </c>
      <c r="E406" s="151">
        <f>IF(AND(C406=1,D406=0),distinfo!K406+distinfo!L406,IFERROR(F406/D406,0))</f>
        <v>17050.71052631579</v>
      </c>
      <c r="F406" s="151">
        <v>647927</v>
      </c>
      <c r="G406" s="152">
        <f t="shared" si="42"/>
        <v>1.4912227076131303E-2</v>
      </c>
      <c r="H406" s="151">
        <f>distinfo!N406</f>
        <v>43449378.600000001</v>
      </c>
      <c r="I406" s="153">
        <v>0.09</v>
      </c>
      <c r="J406" s="154">
        <f t="shared" si="43"/>
        <v>3262517.074</v>
      </c>
      <c r="K406" s="155">
        <f t="shared" si="44"/>
        <v>191.34200120075255</v>
      </c>
      <c r="L406" s="156">
        <f t="shared" si="45"/>
        <v>0</v>
      </c>
      <c r="M406" s="155">
        <f t="shared" si="46"/>
        <v>0</v>
      </c>
      <c r="N406" s="156">
        <f t="shared" si="47"/>
        <v>0</v>
      </c>
      <c r="O406" s="157">
        <f t="shared" si="48"/>
        <v>0</v>
      </c>
    </row>
    <row r="407" spans="1:15" s="31" customFormat="1" ht="15" x14ac:dyDescent="0.25">
      <c r="A407" s="158">
        <v>750</v>
      </c>
      <c r="B407" s="159" t="s">
        <v>424</v>
      </c>
      <c r="C407" s="148">
        <v>1</v>
      </c>
      <c r="D407" s="150">
        <v>17</v>
      </c>
      <c r="E407" s="151">
        <f>IF(AND(C407=1,D407=0),distinfo!K407+distinfo!L407,IFERROR(F407/D407,0))</f>
        <v>23374.823529411766</v>
      </c>
      <c r="F407" s="151">
        <v>397372</v>
      </c>
      <c r="G407" s="152">
        <f t="shared" si="42"/>
        <v>2.9518908178064004E-2</v>
      </c>
      <c r="H407" s="151">
        <f>distinfo!N407</f>
        <v>13461609</v>
      </c>
      <c r="I407" s="153">
        <v>0.18</v>
      </c>
      <c r="J407" s="154">
        <f t="shared" si="43"/>
        <v>0</v>
      </c>
      <c r="K407" s="155">
        <f t="shared" si="44"/>
        <v>0</v>
      </c>
      <c r="L407" s="156">
        <f t="shared" si="45"/>
        <v>0</v>
      </c>
      <c r="M407" s="155">
        <f t="shared" si="46"/>
        <v>0</v>
      </c>
      <c r="N407" s="156">
        <f t="shared" si="47"/>
        <v>2025717.62</v>
      </c>
      <c r="O407" s="157">
        <f t="shared" si="48"/>
        <v>86.66237062500629</v>
      </c>
    </row>
    <row r="408" spans="1:15" s="31" customFormat="1" ht="15" x14ac:dyDescent="0.25">
      <c r="A408" s="158">
        <v>753</v>
      </c>
      <c r="B408" s="159" t="s">
        <v>425</v>
      </c>
      <c r="C408" s="148">
        <v>1</v>
      </c>
      <c r="D408" s="150">
        <v>7</v>
      </c>
      <c r="E408" s="151">
        <f>IF(AND(C408=1,D408=0),distinfo!K408+distinfo!L408,IFERROR(F408/D408,0))</f>
        <v>16664.142857142859</v>
      </c>
      <c r="F408" s="151">
        <v>116649</v>
      </c>
      <c r="G408" s="152">
        <f t="shared" si="42"/>
        <v>3.190324671253643E-3</v>
      </c>
      <c r="H408" s="151">
        <f>distinfo!N408</f>
        <v>36563363.299999997</v>
      </c>
      <c r="I408" s="153">
        <v>0.09</v>
      </c>
      <c r="J408" s="154">
        <f t="shared" si="43"/>
        <v>3174053.6969999997</v>
      </c>
      <c r="K408" s="155">
        <f t="shared" si="44"/>
        <v>190.47206473265948</v>
      </c>
      <c r="L408" s="156">
        <f t="shared" si="45"/>
        <v>0</v>
      </c>
      <c r="M408" s="155">
        <f t="shared" si="46"/>
        <v>0</v>
      </c>
      <c r="N408" s="156">
        <f t="shared" si="47"/>
        <v>0</v>
      </c>
      <c r="O408" s="157">
        <f t="shared" si="48"/>
        <v>0</v>
      </c>
    </row>
    <row r="409" spans="1:15" s="31" customFormat="1" ht="15" x14ac:dyDescent="0.25">
      <c r="A409" s="158">
        <v>755</v>
      </c>
      <c r="B409" s="159" t="s">
        <v>426</v>
      </c>
      <c r="C409" s="148">
        <v>1</v>
      </c>
      <c r="D409" s="150">
        <v>24</v>
      </c>
      <c r="E409" s="151">
        <f>IF(AND(C409=1,D409=0),distinfo!K409+distinfo!L409,IFERROR(F409/D409,0))</f>
        <v>20792.291666666668</v>
      </c>
      <c r="F409" s="151">
        <v>499015</v>
      </c>
      <c r="G409" s="152">
        <f t="shared" si="42"/>
        <v>3.6941173283021808E-2</v>
      </c>
      <c r="H409" s="151">
        <f>distinfo!N409</f>
        <v>13508369</v>
      </c>
      <c r="I409" s="153">
        <v>0.09</v>
      </c>
      <c r="J409" s="154">
        <f t="shared" si="43"/>
        <v>716738.21</v>
      </c>
      <c r="K409" s="155">
        <f t="shared" si="44"/>
        <v>34.471342624971193</v>
      </c>
      <c r="L409" s="156">
        <f t="shared" si="45"/>
        <v>0</v>
      </c>
      <c r="M409" s="155">
        <f t="shared" si="46"/>
        <v>0</v>
      </c>
      <c r="N409" s="156">
        <f t="shared" si="47"/>
        <v>0</v>
      </c>
      <c r="O409" s="157">
        <f t="shared" si="48"/>
        <v>0</v>
      </c>
    </row>
    <row r="410" spans="1:15" s="31" customFormat="1" ht="15" x14ac:dyDescent="0.25">
      <c r="A410" s="158">
        <v>760</v>
      </c>
      <c r="B410" s="159" t="s">
        <v>427</v>
      </c>
      <c r="C410" s="148">
        <v>1</v>
      </c>
      <c r="D410" s="150">
        <v>94</v>
      </c>
      <c r="E410" s="151">
        <f>IF(AND(C410=1,D410=0),distinfo!K410+distinfo!L410,IFERROR(F410/D410,0))</f>
        <v>19521.202127659573</v>
      </c>
      <c r="F410" s="151">
        <v>1834993</v>
      </c>
      <c r="G410" s="152">
        <f t="shared" si="42"/>
        <v>4.7887165820030525E-2</v>
      </c>
      <c r="H410" s="151">
        <f>distinfo!N410</f>
        <v>38319098</v>
      </c>
      <c r="I410" s="153">
        <v>0.09</v>
      </c>
      <c r="J410" s="154">
        <f t="shared" si="43"/>
        <v>1613725.8199999998</v>
      </c>
      <c r="K410" s="155">
        <f t="shared" si="44"/>
        <v>82.665289229986158</v>
      </c>
      <c r="L410" s="156">
        <f t="shared" si="45"/>
        <v>0</v>
      </c>
      <c r="M410" s="155">
        <f t="shared" si="46"/>
        <v>0</v>
      </c>
      <c r="N410" s="156">
        <f t="shared" si="47"/>
        <v>0</v>
      </c>
      <c r="O410" s="157">
        <f t="shared" si="48"/>
        <v>0</v>
      </c>
    </row>
    <row r="411" spans="1:15" s="31" customFormat="1" ht="15" x14ac:dyDescent="0.25">
      <c r="A411" s="158">
        <v>763</v>
      </c>
      <c r="B411" s="159" t="s">
        <v>428</v>
      </c>
      <c r="C411" s="148">
        <v>1</v>
      </c>
      <c r="D411" s="150">
        <v>6</v>
      </c>
      <c r="E411" s="151">
        <f>IF(AND(C411=1,D411=0),distinfo!K411+distinfo!L411,IFERROR(F411/D411,0))</f>
        <v>20411.166666666668</v>
      </c>
      <c r="F411" s="151">
        <v>122467</v>
      </c>
      <c r="G411" s="152">
        <f t="shared" si="42"/>
        <v>6.5743394994350179E-3</v>
      </c>
      <c r="H411" s="151">
        <f>distinfo!N411</f>
        <v>18628031</v>
      </c>
      <c r="I411" s="153">
        <v>0.09</v>
      </c>
      <c r="J411" s="154">
        <f t="shared" si="43"/>
        <v>1554055.79</v>
      </c>
      <c r="K411" s="155">
        <f t="shared" si="44"/>
        <v>76.137528803677725</v>
      </c>
      <c r="L411" s="156">
        <f t="shared" si="45"/>
        <v>0</v>
      </c>
      <c r="M411" s="155">
        <f t="shared" si="46"/>
        <v>0</v>
      </c>
      <c r="N411" s="156">
        <f t="shared" si="47"/>
        <v>0</v>
      </c>
      <c r="O411" s="157">
        <f t="shared" si="48"/>
        <v>0</v>
      </c>
    </row>
    <row r="412" spans="1:15" s="31" customFormat="1" ht="15" x14ac:dyDescent="0.25">
      <c r="A412" s="158">
        <v>765</v>
      </c>
      <c r="B412" s="159" t="s">
        <v>429</v>
      </c>
      <c r="C412" s="148">
        <v>1</v>
      </c>
      <c r="D412" s="150">
        <v>0</v>
      </c>
      <c r="E412" s="151">
        <f>IF(AND(C412=1,D412=0),distinfo!K412+distinfo!L412,IFERROR(F412/D412,0))</f>
        <v>26978.491597444092</v>
      </c>
      <c r="F412" s="151">
        <v>0</v>
      </c>
      <c r="G412" s="152" t="str">
        <f t="shared" si="42"/>
        <v/>
      </c>
      <c r="H412" s="151">
        <f>distinfo!N412</f>
        <v>17250224</v>
      </c>
      <c r="I412" s="153">
        <v>0.09</v>
      </c>
      <c r="J412" s="154">
        <f t="shared" si="43"/>
        <v>1552520.16</v>
      </c>
      <c r="K412" s="155">
        <f t="shared" si="44"/>
        <v>57.546588710952385</v>
      </c>
      <c r="L412" s="156">
        <f t="shared" si="45"/>
        <v>0</v>
      </c>
      <c r="M412" s="155">
        <f t="shared" si="46"/>
        <v>0</v>
      </c>
      <c r="N412" s="156">
        <f t="shared" si="47"/>
        <v>0</v>
      </c>
      <c r="O412" s="157">
        <f t="shared" si="48"/>
        <v>0</v>
      </c>
    </row>
    <row r="413" spans="1:15" s="31" customFormat="1" ht="15" x14ac:dyDescent="0.25">
      <c r="A413" s="158">
        <v>766</v>
      </c>
      <c r="B413" s="159" t="s">
        <v>430</v>
      </c>
      <c r="C413" s="148">
        <v>1</v>
      </c>
      <c r="D413" s="150">
        <v>6</v>
      </c>
      <c r="E413" s="151">
        <f>IF(AND(C413=1,D413=0),distinfo!K413+distinfo!L413,IFERROR(F413/D413,0))</f>
        <v>19846</v>
      </c>
      <c r="F413" s="151">
        <v>119076</v>
      </c>
      <c r="G413" s="152">
        <f t="shared" si="42"/>
        <v>4.8642695350099669E-3</v>
      </c>
      <c r="H413" s="151">
        <f>distinfo!N413</f>
        <v>24479729</v>
      </c>
      <c r="I413" s="153">
        <v>0.09</v>
      </c>
      <c r="J413" s="154">
        <f t="shared" si="43"/>
        <v>2084099.6099999999</v>
      </c>
      <c r="K413" s="155">
        <f t="shared" si="44"/>
        <v>105.01358510531088</v>
      </c>
      <c r="L413" s="156">
        <f t="shared" si="45"/>
        <v>0</v>
      </c>
      <c r="M413" s="155">
        <f t="shared" si="46"/>
        <v>0</v>
      </c>
      <c r="N413" s="156">
        <f t="shared" si="47"/>
        <v>0</v>
      </c>
      <c r="O413" s="157">
        <f t="shared" si="48"/>
        <v>0</v>
      </c>
    </row>
    <row r="414" spans="1:15" s="31" customFormat="1" ht="15" x14ac:dyDescent="0.25">
      <c r="A414" s="158">
        <v>767</v>
      </c>
      <c r="B414" s="159" t="s">
        <v>431</v>
      </c>
      <c r="C414" s="148">
        <v>1</v>
      </c>
      <c r="D414" s="150">
        <v>55</v>
      </c>
      <c r="E414" s="151">
        <f>IF(AND(C414=1,D414=0),distinfo!K414+distinfo!L414,IFERROR(F414/D414,0))</f>
        <v>15479.145454545454</v>
      </c>
      <c r="F414" s="151">
        <v>851353</v>
      </c>
      <c r="G414" s="152">
        <f t="shared" si="42"/>
        <v>3.2111916773869459E-2</v>
      </c>
      <c r="H414" s="151">
        <f>distinfo!N414</f>
        <v>26512058</v>
      </c>
      <c r="I414" s="153">
        <v>0.18</v>
      </c>
      <c r="J414" s="154">
        <f t="shared" si="43"/>
        <v>0</v>
      </c>
      <c r="K414" s="155">
        <f t="shared" si="44"/>
        <v>0</v>
      </c>
      <c r="L414" s="156">
        <f t="shared" si="45"/>
        <v>0</v>
      </c>
      <c r="M414" s="155">
        <f t="shared" si="46"/>
        <v>0</v>
      </c>
      <c r="N414" s="156">
        <f t="shared" si="47"/>
        <v>3920817.4399999995</v>
      </c>
      <c r="O414" s="157">
        <f t="shared" si="48"/>
        <v>253.29676315229989</v>
      </c>
    </row>
    <row r="415" spans="1:15" s="31" customFormat="1" ht="15" x14ac:dyDescent="0.25">
      <c r="A415" s="158">
        <v>770</v>
      </c>
      <c r="B415" s="159" t="s">
        <v>432</v>
      </c>
      <c r="C415" s="148">
        <v>1</v>
      </c>
      <c r="D415" s="150">
        <v>6</v>
      </c>
      <c r="E415" s="151">
        <f>IF(AND(C415=1,D415=0),distinfo!K415+distinfo!L415,IFERROR(F415/D415,0))</f>
        <v>16192.166666666666</v>
      </c>
      <c r="F415" s="151">
        <v>97153</v>
      </c>
      <c r="G415" s="152">
        <f t="shared" si="42"/>
        <v>3.4670820061016901E-3</v>
      </c>
      <c r="H415" s="151">
        <f>distinfo!N415</f>
        <v>28021546.600000001</v>
      </c>
      <c r="I415" s="153">
        <v>0.09</v>
      </c>
      <c r="J415" s="154">
        <f t="shared" si="43"/>
        <v>2424786.1940000001</v>
      </c>
      <c r="K415" s="155">
        <f t="shared" si="44"/>
        <v>149.75057037868106</v>
      </c>
      <c r="L415" s="156">
        <f t="shared" si="45"/>
        <v>0</v>
      </c>
      <c r="M415" s="155">
        <f t="shared" si="46"/>
        <v>0</v>
      </c>
      <c r="N415" s="156">
        <f t="shared" si="47"/>
        <v>0</v>
      </c>
      <c r="O415" s="157">
        <f t="shared" si="48"/>
        <v>0</v>
      </c>
    </row>
    <row r="416" spans="1:15" s="31" customFormat="1" ht="15" x14ac:dyDescent="0.25">
      <c r="A416" s="158">
        <v>773</v>
      </c>
      <c r="B416" s="159" t="s">
        <v>433</v>
      </c>
      <c r="C416" s="148">
        <v>1</v>
      </c>
      <c r="D416" s="150">
        <v>51</v>
      </c>
      <c r="E416" s="151">
        <f>IF(AND(C416=1,D416=0),distinfo!K416+distinfo!L416,IFERROR(F416/D416,0))</f>
        <v>19657.411764705881</v>
      </c>
      <c r="F416" s="151">
        <v>1002528</v>
      </c>
      <c r="G416" s="152">
        <f t="shared" si="42"/>
        <v>1.9932582631270384E-2</v>
      </c>
      <c r="H416" s="151">
        <f>distinfo!N416</f>
        <v>50295941</v>
      </c>
      <c r="I416" s="153">
        <v>0.09</v>
      </c>
      <c r="J416" s="154">
        <f t="shared" si="43"/>
        <v>3524106.6899999995</v>
      </c>
      <c r="K416" s="155">
        <f t="shared" si="44"/>
        <v>179.27623087833953</v>
      </c>
      <c r="L416" s="156">
        <f t="shared" si="45"/>
        <v>0</v>
      </c>
      <c r="M416" s="155">
        <f t="shared" si="46"/>
        <v>0</v>
      </c>
      <c r="N416" s="156">
        <f t="shared" si="47"/>
        <v>0</v>
      </c>
      <c r="O416" s="157">
        <f t="shared" si="48"/>
        <v>0</v>
      </c>
    </row>
    <row r="417" spans="1:15" s="31" customFormat="1" ht="15" x14ac:dyDescent="0.25">
      <c r="A417" s="158">
        <v>774</v>
      </c>
      <c r="B417" s="159" t="s">
        <v>434</v>
      </c>
      <c r="C417" s="148">
        <v>1</v>
      </c>
      <c r="D417" s="150">
        <v>51</v>
      </c>
      <c r="E417" s="151">
        <f>IF(AND(C417=1,D417=0),distinfo!K417+distinfo!L417,IFERROR(F417/D417,0))</f>
        <v>42765.647058823532</v>
      </c>
      <c r="F417" s="151">
        <v>2181048</v>
      </c>
      <c r="G417" s="152">
        <f t="shared" si="42"/>
        <v>0.13262791320289394</v>
      </c>
      <c r="H417" s="151">
        <f>distinfo!N417</f>
        <v>16444864.036</v>
      </c>
      <c r="I417" s="153">
        <v>0.09</v>
      </c>
      <c r="J417" s="154">
        <f t="shared" si="43"/>
        <v>-701010.23676</v>
      </c>
      <c r="K417" s="155">
        <f t="shared" si="44"/>
        <v>0</v>
      </c>
      <c r="L417" s="156">
        <f t="shared" si="45"/>
        <v>0</v>
      </c>
      <c r="M417" s="155">
        <f t="shared" si="46"/>
        <v>0</v>
      </c>
      <c r="N417" s="156">
        <f t="shared" si="47"/>
        <v>0</v>
      </c>
      <c r="O417" s="157">
        <f t="shared" si="48"/>
        <v>0</v>
      </c>
    </row>
    <row r="418" spans="1:15" s="31" customFormat="1" ht="15" x14ac:dyDescent="0.25">
      <c r="A418" s="158">
        <v>775</v>
      </c>
      <c r="B418" s="159" t="s">
        <v>435</v>
      </c>
      <c r="C418" s="148">
        <v>1</v>
      </c>
      <c r="D418" s="150">
        <v>32</v>
      </c>
      <c r="E418" s="151">
        <f>IF(AND(C418=1,D418=0),distinfo!K418+distinfo!L418,IFERROR(F418/D418,0))</f>
        <v>16810.78125</v>
      </c>
      <c r="F418" s="151">
        <v>537945</v>
      </c>
      <c r="G418" s="152">
        <f t="shared" si="42"/>
        <v>4.7262789155496174E-3</v>
      </c>
      <c r="H418" s="151">
        <f>distinfo!N418</f>
        <v>113819986.00001003</v>
      </c>
      <c r="I418" s="153">
        <v>0.09</v>
      </c>
      <c r="J418" s="154">
        <f t="shared" si="43"/>
        <v>9705853.7400009017</v>
      </c>
      <c r="K418" s="155">
        <f t="shared" si="44"/>
        <v>577.3588743831225</v>
      </c>
      <c r="L418" s="156">
        <f t="shared" si="45"/>
        <v>0</v>
      </c>
      <c r="M418" s="155">
        <f t="shared" si="46"/>
        <v>0</v>
      </c>
      <c r="N418" s="156">
        <f t="shared" si="47"/>
        <v>0</v>
      </c>
      <c r="O418" s="157">
        <f t="shared" si="48"/>
        <v>0</v>
      </c>
    </row>
    <row r="419" spans="1:15" s="31" customFormat="1" ht="15" x14ac:dyDescent="0.25">
      <c r="A419" s="158">
        <v>778</v>
      </c>
      <c r="B419" s="159" t="s">
        <v>436</v>
      </c>
      <c r="C419" s="148">
        <v>1</v>
      </c>
      <c r="D419" s="150">
        <v>8</v>
      </c>
      <c r="E419" s="151">
        <f>IF(AND(C419=1,D419=0),distinfo!K419+distinfo!L419,IFERROR(F419/D419,0))</f>
        <v>18468</v>
      </c>
      <c r="F419" s="151">
        <v>147744</v>
      </c>
      <c r="G419" s="152">
        <f t="shared" si="42"/>
        <v>7.74211728382471E-3</v>
      </c>
      <c r="H419" s="151">
        <f>distinfo!N419</f>
        <v>19083151.879999999</v>
      </c>
      <c r="I419" s="153">
        <v>0.09</v>
      </c>
      <c r="J419" s="154">
        <f t="shared" si="43"/>
        <v>1569739.6691999999</v>
      </c>
      <c r="K419" s="155">
        <f t="shared" si="44"/>
        <v>84.997816179337221</v>
      </c>
      <c r="L419" s="156">
        <f t="shared" si="45"/>
        <v>0</v>
      </c>
      <c r="M419" s="155">
        <f t="shared" si="46"/>
        <v>0</v>
      </c>
      <c r="N419" s="156">
        <f t="shared" si="47"/>
        <v>0</v>
      </c>
      <c r="O419" s="157">
        <f t="shared" si="48"/>
        <v>0</v>
      </c>
    </row>
    <row r="420" spans="1:15" s="31" customFormat="1" ht="15" x14ac:dyDescent="0.25">
      <c r="A420" s="158">
        <v>780</v>
      </c>
      <c r="B420" s="159" t="s">
        <v>437</v>
      </c>
      <c r="C420" s="148">
        <v>1</v>
      </c>
      <c r="D420" s="150">
        <v>84</v>
      </c>
      <c r="E420" s="151">
        <f>IF(AND(C420=1,D420=0),distinfo!K420+distinfo!L420,IFERROR(F420/D420,0))</f>
        <v>16789</v>
      </c>
      <c r="F420" s="151">
        <v>1410276</v>
      </c>
      <c r="G420" s="152">
        <f t="shared" si="42"/>
        <v>2.3476390378048564E-2</v>
      </c>
      <c r="H420" s="151">
        <f>distinfo!N420</f>
        <v>60072097</v>
      </c>
      <c r="I420" s="153">
        <v>0.09</v>
      </c>
      <c r="J420" s="154">
        <f t="shared" si="43"/>
        <v>3996212.7299999995</v>
      </c>
      <c r="K420" s="155">
        <f t="shared" si="44"/>
        <v>238.02565548871283</v>
      </c>
      <c r="L420" s="156">
        <f t="shared" si="45"/>
        <v>0</v>
      </c>
      <c r="M420" s="155">
        <f t="shared" si="46"/>
        <v>0</v>
      </c>
      <c r="N420" s="156">
        <f t="shared" si="47"/>
        <v>0</v>
      </c>
      <c r="O420" s="157">
        <f t="shared" si="48"/>
        <v>0</v>
      </c>
    </row>
    <row r="421" spans="1:15" s="31" customFormat="1" ht="15" x14ac:dyDescent="0.25">
      <c r="A421" s="158">
        <v>801</v>
      </c>
      <c r="B421" s="159" t="s">
        <v>438</v>
      </c>
      <c r="C421" s="148">
        <v>1</v>
      </c>
      <c r="D421" s="150">
        <v>0</v>
      </c>
      <c r="E421" s="151">
        <f>IF(AND(C421=1,D421=0),distinfo!K421+distinfo!L421,IFERROR(F421/D421,0))</f>
        <v>24538.09377085873</v>
      </c>
      <c r="F421" s="151">
        <v>0</v>
      </c>
      <c r="G421" s="152" t="str">
        <f t="shared" si="42"/>
        <v/>
      </c>
      <c r="H421" s="151">
        <f>distinfo!N421</f>
        <v>25966110</v>
      </c>
      <c r="I421" s="153">
        <v>0.09</v>
      </c>
      <c r="J421" s="154">
        <f t="shared" si="43"/>
        <v>0</v>
      </c>
      <c r="K421" s="155">
        <f t="shared" si="44"/>
        <v>0</v>
      </c>
      <c r="L421" s="156">
        <f t="shared" si="45"/>
        <v>0</v>
      </c>
      <c r="M421" s="155">
        <f t="shared" si="46"/>
        <v>0</v>
      </c>
      <c r="N421" s="156">
        <f t="shared" si="47"/>
        <v>0</v>
      </c>
      <c r="O421" s="157">
        <f t="shared" si="48"/>
        <v>0</v>
      </c>
    </row>
    <row r="422" spans="1:15" s="31" customFormat="1" ht="15" x14ac:dyDescent="0.25">
      <c r="A422" s="158">
        <v>805</v>
      </c>
      <c r="B422" s="159" t="s">
        <v>439</v>
      </c>
      <c r="C422" s="148">
        <v>1</v>
      </c>
      <c r="D422" s="150">
        <v>0</v>
      </c>
      <c r="E422" s="151">
        <f>IF(AND(C422=1,D422=0),distinfo!K422+distinfo!L422,IFERROR(F422/D422,0))</f>
        <v>22220.463293556088</v>
      </c>
      <c r="F422" s="151">
        <v>0</v>
      </c>
      <c r="G422" s="152" t="str">
        <f t="shared" si="42"/>
        <v/>
      </c>
      <c r="H422" s="151">
        <f>distinfo!N422</f>
        <v>27881197.999998115</v>
      </c>
      <c r="I422" s="153">
        <v>0.09</v>
      </c>
      <c r="J422" s="154">
        <f t="shared" si="43"/>
        <v>0</v>
      </c>
      <c r="K422" s="155">
        <f t="shared" si="44"/>
        <v>0</v>
      </c>
      <c r="L422" s="156">
        <f t="shared" si="45"/>
        <v>0</v>
      </c>
      <c r="M422" s="155">
        <f t="shared" si="46"/>
        <v>0</v>
      </c>
      <c r="N422" s="156">
        <f t="shared" si="47"/>
        <v>0</v>
      </c>
      <c r="O422" s="157">
        <f t="shared" si="48"/>
        <v>0</v>
      </c>
    </row>
    <row r="423" spans="1:15" s="31" customFormat="1" ht="15" x14ac:dyDescent="0.25">
      <c r="A423" s="158">
        <v>806</v>
      </c>
      <c r="B423" s="159" t="s">
        <v>440</v>
      </c>
      <c r="C423" s="148">
        <v>1</v>
      </c>
      <c r="D423" s="150">
        <v>0</v>
      </c>
      <c r="E423" s="151">
        <f>IF(AND(C423=1,D423=0),distinfo!K423+distinfo!L423,IFERROR(F423/D423,0))</f>
        <v>24899.440204923081</v>
      </c>
      <c r="F423" s="151">
        <v>0</v>
      </c>
      <c r="G423" s="152" t="str">
        <f t="shared" si="42"/>
        <v/>
      </c>
      <c r="H423" s="151">
        <f>distinfo!N423</f>
        <v>23410617</v>
      </c>
      <c r="I423" s="153">
        <v>0.09</v>
      </c>
      <c r="J423" s="154">
        <f t="shared" si="43"/>
        <v>0</v>
      </c>
      <c r="K423" s="155">
        <f t="shared" si="44"/>
        <v>0</v>
      </c>
      <c r="L423" s="156">
        <f t="shared" si="45"/>
        <v>0</v>
      </c>
      <c r="M423" s="155">
        <f t="shared" si="46"/>
        <v>0</v>
      </c>
      <c r="N423" s="156">
        <f t="shared" si="47"/>
        <v>0</v>
      </c>
      <c r="O423" s="157">
        <f t="shared" si="48"/>
        <v>0</v>
      </c>
    </row>
    <row r="424" spans="1:15" s="31" customFormat="1" ht="15" x14ac:dyDescent="0.25">
      <c r="A424" s="158">
        <v>810</v>
      </c>
      <c r="B424" s="159" t="s">
        <v>441</v>
      </c>
      <c r="C424" s="148">
        <v>1</v>
      </c>
      <c r="D424" s="150">
        <v>0</v>
      </c>
      <c r="E424" s="151">
        <f>IF(AND(C424=1,D424=0),distinfo!K424+distinfo!L424,IFERROR(F424/D424,0))</f>
        <v>21089.146033478897</v>
      </c>
      <c r="F424" s="151">
        <v>0</v>
      </c>
      <c r="G424" s="152" t="str">
        <f t="shared" si="42"/>
        <v/>
      </c>
      <c r="H424" s="151">
        <f>distinfo!N424</f>
        <v>28839784.000001416</v>
      </c>
      <c r="I424" s="153">
        <v>0.09</v>
      </c>
      <c r="J424" s="154">
        <f t="shared" si="43"/>
        <v>0</v>
      </c>
      <c r="K424" s="155">
        <f t="shared" si="44"/>
        <v>0</v>
      </c>
      <c r="L424" s="156">
        <f t="shared" si="45"/>
        <v>0</v>
      </c>
      <c r="M424" s="155">
        <f t="shared" si="46"/>
        <v>0</v>
      </c>
      <c r="N424" s="156">
        <f t="shared" si="47"/>
        <v>0</v>
      </c>
      <c r="O424" s="157">
        <f t="shared" si="48"/>
        <v>0</v>
      </c>
    </row>
    <row r="425" spans="1:15" s="31" customFormat="1" ht="15" x14ac:dyDescent="0.25">
      <c r="A425" s="158">
        <v>815</v>
      </c>
      <c r="B425" s="159" t="s">
        <v>442</v>
      </c>
      <c r="C425" s="148">
        <v>1</v>
      </c>
      <c r="D425" s="150">
        <v>0</v>
      </c>
      <c r="E425" s="151">
        <f>IF(AND(C425=1,D425=0),distinfo!K425+distinfo!L425,IFERROR(F425/D425,0))</f>
        <v>24074.839562043795</v>
      </c>
      <c r="F425" s="151">
        <v>0</v>
      </c>
      <c r="G425" s="152" t="str">
        <f t="shared" si="42"/>
        <v/>
      </c>
      <c r="H425" s="151">
        <f>distinfo!N425</f>
        <v>16548323.000001028</v>
      </c>
      <c r="I425" s="153">
        <v>0.09</v>
      </c>
      <c r="J425" s="154">
        <f t="shared" si="43"/>
        <v>0</v>
      </c>
      <c r="K425" s="155">
        <f t="shared" si="44"/>
        <v>0</v>
      </c>
      <c r="L425" s="156">
        <f t="shared" si="45"/>
        <v>0</v>
      </c>
      <c r="M425" s="155">
        <f t="shared" si="46"/>
        <v>0</v>
      </c>
      <c r="N425" s="156">
        <f t="shared" si="47"/>
        <v>0</v>
      </c>
      <c r="O425" s="157">
        <f t="shared" si="48"/>
        <v>0</v>
      </c>
    </row>
    <row r="426" spans="1:15" s="31" customFormat="1" ht="15" x14ac:dyDescent="0.25">
      <c r="A426" s="158">
        <v>817</v>
      </c>
      <c r="B426" s="161" t="s">
        <v>443</v>
      </c>
      <c r="C426" s="148">
        <v>1</v>
      </c>
      <c r="D426" s="150">
        <v>0</v>
      </c>
      <c r="E426" s="151">
        <f>IF(AND(C426=1,D426=0),distinfo!K426+distinfo!L426,IFERROR(F426/D426,0))</f>
        <v>20932.935709482179</v>
      </c>
      <c r="F426" s="151">
        <v>0</v>
      </c>
      <c r="G426" s="152" t="str">
        <f t="shared" si="42"/>
        <v/>
      </c>
      <c r="H426" s="151">
        <f>distinfo!N426</f>
        <v>31042516</v>
      </c>
      <c r="I426" s="153">
        <v>0.09</v>
      </c>
      <c r="J426" s="154">
        <f t="shared" si="43"/>
        <v>0</v>
      </c>
      <c r="K426" s="155">
        <f t="shared" si="44"/>
        <v>0</v>
      </c>
      <c r="L426" s="156">
        <f t="shared" si="45"/>
        <v>0</v>
      </c>
      <c r="M426" s="155">
        <f t="shared" si="46"/>
        <v>0</v>
      </c>
      <c r="N426" s="156">
        <f t="shared" si="47"/>
        <v>0</v>
      </c>
      <c r="O426" s="157">
        <f t="shared" si="48"/>
        <v>0</v>
      </c>
    </row>
    <row r="427" spans="1:15" s="31" customFormat="1" ht="15" x14ac:dyDescent="0.25">
      <c r="A427" s="158">
        <v>818</v>
      </c>
      <c r="B427" s="159" t="s">
        <v>444</v>
      </c>
      <c r="C427" s="148">
        <v>1</v>
      </c>
      <c r="D427" s="150">
        <v>0</v>
      </c>
      <c r="E427" s="151">
        <f>IF(AND(C427=1,D427=0),distinfo!K427+distinfo!L427,IFERROR(F427/D427,0))</f>
        <v>23669.245296108293</v>
      </c>
      <c r="F427" s="151">
        <v>0</v>
      </c>
      <c r="G427" s="152" t="str">
        <f t="shared" si="42"/>
        <v/>
      </c>
      <c r="H427" s="151">
        <f>distinfo!N427</f>
        <v>13445759.999998812</v>
      </c>
      <c r="I427" s="153">
        <v>0.09</v>
      </c>
      <c r="J427" s="154">
        <f t="shared" si="43"/>
        <v>0</v>
      </c>
      <c r="K427" s="155">
        <f t="shared" si="44"/>
        <v>0</v>
      </c>
      <c r="L427" s="156">
        <f t="shared" si="45"/>
        <v>0</v>
      </c>
      <c r="M427" s="155">
        <f t="shared" si="46"/>
        <v>0</v>
      </c>
      <c r="N427" s="156">
        <f t="shared" si="47"/>
        <v>0</v>
      </c>
      <c r="O427" s="157">
        <f t="shared" si="48"/>
        <v>0</v>
      </c>
    </row>
    <row r="428" spans="1:15" s="31" customFormat="1" ht="15" x14ac:dyDescent="0.25">
      <c r="A428" s="158">
        <v>821</v>
      </c>
      <c r="B428" s="159" t="s">
        <v>445</v>
      </c>
      <c r="C428" s="148">
        <v>1</v>
      </c>
      <c r="D428" s="150">
        <v>0</v>
      </c>
      <c r="E428" s="151">
        <f>IF(AND(C428=1,D428=0),distinfo!K428+distinfo!L428,IFERROR(F428/D428,0))</f>
        <v>23671.66347972973</v>
      </c>
      <c r="F428" s="151">
        <v>0</v>
      </c>
      <c r="G428" s="152" t="str">
        <f t="shared" si="42"/>
        <v/>
      </c>
      <c r="H428" s="151">
        <f>distinfo!N428</f>
        <v>34949860</v>
      </c>
      <c r="I428" s="153">
        <v>0.09</v>
      </c>
      <c r="J428" s="154">
        <f t="shared" si="43"/>
        <v>0</v>
      </c>
      <c r="K428" s="155">
        <f t="shared" si="44"/>
        <v>0</v>
      </c>
      <c r="L428" s="156">
        <f t="shared" si="45"/>
        <v>0</v>
      </c>
      <c r="M428" s="155">
        <f t="shared" si="46"/>
        <v>0</v>
      </c>
      <c r="N428" s="156">
        <f t="shared" si="47"/>
        <v>0</v>
      </c>
      <c r="O428" s="157">
        <f t="shared" si="48"/>
        <v>0</v>
      </c>
    </row>
    <row r="429" spans="1:15" s="31" customFormat="1" ht="15" x14ac:dyDescent="0.25">
      <c r="A429" s="158">
        <v>823</v>
      </c>
      <c r="B429" s="159" t="s">
        <v>446</v>
      </c>
      <c r="C429" s="148">
        <v>1</v>
      </c>
      <c r="D429" s="150">
        <v>0</v>
      </c>
      <c r="E429" s="151">
        <f>IF(AND(C429=1,D429=0),distinfo!K429+distinfo!L429,IFERROR(F429/D429,0))</f>
        <v>27315.772024163045</v>
      </c>
      <c r="F429" s="151">
        <v>0</v>
      </c>
      <c r="G429" s="152" t="str">
        <f t="shared" si="42"/>
        <v/>
      </c>
      <c r="H429" s="151">
        <f>distinfo!N429</f>
        <v>50261021</v>
      </c>
      <c r="I429" s="153">
        <v>0.09</v>
      </c>
      <c r="J429" s="154">
        <f t="shared" si="43"/>
        <v>0</v>
      </c>
      <c r="K429" s="155">
        <f t="shared" si="44"/>
        <v>0</v>
      </c>
      <c r="L429" s="156">
        <f t="shared" si="45"/>
        <v>0</v>
      </c>
      <c r="M429" s="155">
        <f t="shared" si="46"/>
        <v>0</v>
      </c>
      <c r="N429" s="156">
        <f t="shared" si="47"/>
        <v>0</v>
      </c>
      <c r="O429" s="157">
        <f t="shared" si="48"/>
        <v>0</v>
      </c>
    </row>
    <row r="430" spans="1:15" s="31" customFormat="1" ht="15" x14ac:dyDescent="0.25">
      <c r="A430" s="158">
        <v>825</v>
      </c>
      <c r="B430" s="159" t="s">
        <v>447</v>
      </c>
      <c r="C430" s="148">
        <v>1</v>
      </c>
      <c r="D430" s="150">
        <v>0</v>
      </c>
      <c r="E430" s="151">
        <f>IF(AND(C430=1,D430=0),distinfo!K430+distinfo!L430,IFERROR(F430/D430,0))</f>
        <v>23765.495603328713</v>
      </c>
      <c r="F430" s="151">
        <v>0</v>
      </c>
      <c r="G430" s="152" t="str">
        <f t="shared" si="42"/>
        <v/>
      </c>
      <c r="H430" s="151">
        <f>distinfo!N430</f>
        <v>51222920</v>
      </c>
      <c r="I430" s="153">
        <v>0.09</v>
      </c>
      <c r="J430" s="154">
        <f t="shared" si="43"/>
        <v>0</v>
      </c>
      <c r="K430" s="155">
        <f t="shared" si="44"/>
        <v>0</v>
      </c>
      <c r="L430" s="156">
        <f t="shared" si="45"/>
        <v>0</v>
      </c>
      <c r="M430" s="155">
        <f t="shared" si="46"/>
        <v>0</v>
      </c>
      <c r="N430" s="156">
        <f t="shared" si="47"/>
        <v>0</v>
      </c>
      <c r="O430" s="157">
        <f t="shared" si="48"/>
        <v>0</v>
      </c>
    </row>
    <row r="431" spans="1:15" s="31" customFormat="1" ht="15" x14ac:dyDescent="0.25">
      <c r="A431" s="158">
        <v>828</v>
      </c>
      <c r="B431" s="159" t="s">
        <v>448</v>
      </c>
      <c r="C431" s="148">
        <v>1</v>
      </c>
      <c r="D431" s="150">
        <v>0</v>
      </c>
      <c r="E431" s="151">
        <f>IF(AND(C431=1,D431=0),distinfo!K431+distinfo!L431,IFERROR(F431/D431,0))</f>
        <v>23367.440876005079</v>
      </c>
      <c r="F431" s="151">
        <v>0</v>
      </c>
      <c r="G431" s="152" t="str">
        <f t="shared" si="42"/>
        <v/>
      </c>
      <c r="H431" s="151">
        <f>distinfo!N431</f>
        <v>55200722</v>
      </c>
      <c r="I431" s="153">
        <v>0.09</v>
      </c>
      <c r="J431" s="154">
        <f t="shared" si="43"/>
        <v>0</v>
      </c>
      <c r="K431" s="155">
        <f t="shared" si="44"/>
        <v>0</v>
      </c>
      <c r="L431" s="156">
        <f t="shared" si="45"/>
        <v>0</v>
      </c>
      <c r="M431" s="155">
        <f t="shared" si="46"/>
        <v>0</v>
      </c>
      <c r="N431" s="156">
        <f t="shared" si="47"/>
        <v>0</v>
      </c>
      <c r="O431" s="157">
        <f t="shared" si="48"/>
        <v>0</v>
      </c>
    </row>
    <row r="432" spans="1:15" s="31" customFormat="1" ht="15" x14ac:dyDescent="0.25">
      <c r="A432" s="158">
        <v>829</v>
      </c>
      <c r="B432" s="159" t="s">
        <v>449</v>
      </c>
      <c r="C432" s="148">
        <v>1</v>
      </c>
      <c r="D432" s="150">
        <v>0</v>
      </c>
      <c r="E432" s="151">
        <f>IF(AND(C432=1,D432=0),distinfo!K432+distinfo!L432,IFERROR(F432/D432,0))</f>
        <v>28012.995001342286</v>
      </c>
      <c r="F432" s="151">
        <v>0</v>
      </c>
      <c r="G432" s="152" t="str">
        <f t="shared" si="42"/>
        <v/>
      </c>
      <c r="H432" s="151">
        <f>distinfo!N432</f>
        <v>24888823.799999997</v>
      </c>
      <c r="I432" s="153">
        <v>0.09</v>
      </c>
      <c r="J432" s="154">
        <f t="shared" si="43"/>
        <v>0</v>
      </c>
      <c r="K432" s="155">
        <f t="shared" si="44"/>
        <v>0</v>
      </c>
      <c r="L432" s="156">
        <f t="shared" si="45"/>
        <v>0</v>
      </c>
      <c r="M432" s="155">
        <f t="shared" si="46"/>
        <v>0</v>
      </c>
      <c r="N432" s="156">
        <f t="shared" si="47"/>
        <v>0</v>
      </c>
      <c r="O432" s="157">
        <f t="shared" si="48"/>
        <v>0</v>
      </c>
    </row>
    <row r="433" spans="1:19" s="31" customFormat="1" ht="15" x14ac:dyDescent="0.25">
      <c r="A433" s="158">
        <v>830</v>
      </c>
      <c r="B433" s="159" t="s">
        <v>450</v>
      </c>
      <c r="C433" s="148">
        <v>1</v>
      </c>
      <c r="D433" s="150">
        <v>0</v>
      </c>
      <c r="E433" s="151">
        <f>IF(AND(C433=1,D433=0),distinfo!K433+distinfo!L433,IFERROR(F433/D433,0))</f>
        <v>27138.614944251967</v>
      </c>
      <c r="F433" s="151">
        <v>0</v>
      </c>
      <c r="G433" s="152" t="str">
        <f t="shared" si="42"/>
        <v/>
      </c>
      <c r="H433" s="151">
        <f>distinfo!N433</f>
        <v>17783795.000001904</v>
      </c>
      <c r="I433" s="153">
        <v>0.09</v>
      </c>
      <c r="J433" s="154">
        <f t="shared" si="43"/>
        <v>0</v>
      </c>
      <c r="K433" s="155">
        <f t="shared" si="44"/>
        <v>0</v>
      </c>
      <c r="L433" s="156">
        <f t="shared" si="45"/>
        <v>0</v>
      </c>
      <c r="M433" s="155">
        <f t="shared" si="46"/>
        <v>0</v>
      </c>
      <c r="N433" s="156">
        <f t="shared" si="47"/>
        <v>0</v>
      </c>
      <c r="O433" s="157">
        <f t="shared" si="48"/>
        <v>0</v>
      </c>
    </row>
    <row r="434" spans="1:19" s="31" customFormat="1" ht="15" x14ac:dyDescent="0.25">
      <c r="A434" s="158">
        <v>832</v>
      </c>
      <c r="B434" s="159" t="s">
        <v>451</v>
      </c>
      <c r="C434" s="148">
        <v>1</v>
      </c>
      <c r="D434" s="150">
        <v>0</v>
      </c>
      <c r="E434" s="151">
        <f>IF(AND(C434=1,D434=0),distinfo!K434+distinfo!L434,IFERROR(F434/D434,0))</f>
        <v>20985.891438172042</v>
      </c>
      <c r="F434" s="151">
        <v>0</v>
      </c>
      <c r="G434" s="152" t="str">
        <f t="shared" si="42"/>
        <v/>
      </c>
      <c r="H434" s="151">
        <f>distinfo!N434</f>
        <v>30990414</v>
      </c>
      <c r="I434" s="153">
        <v>0.09</v>
      </c>
      <c r="J434" s="154">
        <f t="shared" si="43"/>
        <v>0</v>
      </c>
      <c r="K434" s="155">
        <f t="shared" si="44"/>
        <v>0</v>
      </c>
      <c r="L434" s="156">
        <f t="shared" si="45"/>
        <v>0</v>
      </c>
      <c r="M434" s="155">
        <f t="shared" si="46"/>
        <v>0</v>
      </c>
      <c r="N434" s="156">
        <f t="shared" si="47"/>
        <v>0</v>
      </c>
      <c r="O434" s="157">
        <f t="shared" si="48"/>
        <v>0</v>
      </c>
    </row>
    <row r="435" spans="1:19" s="31" customFormat="1" ht="15" x14ac:dyDescent="0.25">
      <c r="A435" s="158">
        <v>851</v>
      </c>
      <c r="B435" s="159" t="s">
        <v>452</v>
      </c>
      <c r="C435" s="148">
        <v>1</v>
      </c>
      <c r="D435" s="150">
        <v>0</v>
      </c>
      <c r="E435" s="151">
        <f>IF(AND(C435=1,D435=0),distinfo!K435+distinfo!L435,IFERROR(F435/D435,0))</f>
        <v>23285.986582809226</v>
      </c>
      <c r="F435" s="151">
        <v>0</v>
      </c>
      <c r="G435" s="152" t="str">
        <f t="shared" si="42"/>
        <v/>
      </c>
      <c r="H435" s="151">
        <f>distinfo!N435</f>
        <v>11388275</v>
      </c>
      <c r="I435" s="153">
        <v>0.09</v>
      </c>
      <c r="J435" s="154">
        <f t="shared" si="43"/>
        <v>0</v>
      </c>
      <c r="K435" s="155">
        <f t="shared" si="44"/>
        <v>0</v>
      </c>
      <c r="L435" s="156">
        <f t="shared" si="45"/>
        <v>0</v>
      </c>
      <c r="M435" s="155">
        <f t="shared" si="46"/>
        <v>0</v>
      </c>
      <c r="N435" s="156">
        <f t="shared" si="47"/>
        <v>0</v>
      </c>
      <c r="O435" s="157">
        <f t="shared" si="48"/>
        <v>0</v>
      </c>
    </row>
    <row r="436" spans="1:19" s="31" customFormat="1" ht="15" x14ac:dyDescent="0.25">
      <c r="A436" s="158">
        <v>852</v>
      </c>
      <c r="B436" s="159" t="s">
        <v>453</v>
      </c>
      <c r="C436" s="148">
        <v>1</v>
      </c>
      <c r="D436" s="150">
        <v>0</v>
      </c>
      <c r="E436" s="151">
        <f>IF(AND(C436=1,D436=0),distinfo!K436+distinfo!L436,IFERROR(F436/D436,0))</f>
        <v>21799.237908272251</v>
      </c>
      <c r="F436" s="151">
        <v>0</v>
      </c>
      <c r="G436" s="152" t="str">
        <f t="shared" si="42"/>
        <v/>
      </c>
      <c r="H436" s="151">
        <f>distinfo!N436</f>
        <v>16636712.730001148</v>
      </c>
      <c r="I436" s="153">
        <v>0.09</v>
      </c>
      <c r="J436" s="154">
        <f t="shared" si="43"/>
        <v>0</v>
      </c>
      <c r="K436" s="155">
        <f t="shared" si="44"/>
        <v>0</v>
      </c>
      <c r="L436" s="156">
        <f t="shared" si="45"/>
        <v>0</v>
      </c>
      <c r="M436" s="155">
        <f t="shared" si="46"/>
        <v>0</v>
      </c>
      <c r="N436" s="156">
        <f t="shared" si="47"/>
        <v>0</v>
      </c>
      <c r="O436" s="157">
        <f t="shared" si="48"/>
        <v>0</v>
      </c>
    </row>
    <row r="437" spans="1:19" s="31" customFormat="1" ht="15" x14ac:dyDescent="0.25">
      <c r="A437" s="158">
        <v>853</v>
      </c>
      <c r="B437" s="159" t="s">
        <v>454</v>
      </c>
      <c r="C437" s="148">
        <v>1</v>
      </c>
      <c r="D437" s="150">
        <v>0</v>
      </c>
      <c r="E437" s="151">
        <f>IF(AND(C437=1,D437=0),distinfo!K437+distinfo!L437,IFERROR(F437/D437,0))</f>
        <v>24824.270088754525</v>
      </c>
      <c r="F437" s="151">
        <v>0</v>
      </c>
      <c r="G437" s="152" t="str">
        <f t="shared" si="42"/>
        <v/>
      </c>
      <c r="H437" s="151">
        <f>distinfo!N437</f>
        <v>34145598</v>
      </c>
      <c r="I437" s="153">
        <v>0.09</v>
      </c>
      <c r="J437" s="154">
        <f t="shared" si="43"/>
        <v>0</v>
      </c>
      <c r="K437" s="155">
        <f t="shared" si="44"/>
        <v>0</v>
      </c>
      <c r="L437" s="156">
        <f t="shared" si="45"/>
        <v>0</v>
      </c>
      <c r="M437" s="155">
        <f t="shared" si="46"/>
        <v>0</v>
      </c>
      <c r="N437" s="156">
        <f t="shared" si="47"/>
        <v>0</v>
      </c>
      <c r="O437" s="157">
        <f t="shared" si="48"/>
        <v>0</v>
      </c>
    </row>
    <row r="438" spans="1:19" s="31" customFormat="1" ht="15" x14ac:dyDescent="0.25">
      <c r="A438" s="158">
        <v>855</v>
      </c>
      <c r="B438" s="159" t="s">
        <v>455</v>
      </c>
      <c r="C438" s="148">
        <v>1</v>
      </c>
      <c r="D438" s="150">
        <v>0</v>
      </c>
      <c r="E438" s="151">
        <f>IF(AND(C438=1,D438=0),distinfo!K438+distinfo!L438,IFERROR(F438/D438,0))</f>
        <v>23758.739928186715</v>
      </c>
      <c r="F438" s="151">
        <v>0</v>
      </c>
      <c r="G438" s="152" t="str">
        <f t="shared" si="42"/>
        <v/>
      </c>
      <c r="H438" s="151">
        <f>distinfo!N438</f>
        <v>13212180</v>
      </c>
      <c r="I438" s="153">
        <v>0.09</v>
      </c>
      <c r="J438" s="154">
        <f t="shared" si="43"/>
        <v>0</v>
      </c>
      <c r="K438" s="155">
        <f t="shared" si="44"/>
        <v>0</v>
      </c>
      <c r="L438" s="156">
        <f t="shared" si="45"/>
        <v>0</v>
      </c>
      <c r="M438" s="155">
        <f t="shared" si="46"/>
        <v>0</v>
      </c>
      <c r="N438" s="156">
        <f t="shared" si="47"/>
        <v>0</v>
      </c>
      <c r="O438" s="157">
        <f t="shared" si="48"/>
        <v>0</v>
      </c>
    </row>
    <row r="439" spans="1:19" s="31" customFormat="1" ht="15" x14ac:dyDescent="0.25">
      <c r="A439" s="158">
        <v>860</v>
      </c>
      <c r="B439" s="159" t="s">
        <v>456</v>
      </c>
      <c r="C439" s="148">
        <v>1</v>
      </c>
      <c r="D439" s="150">
        <v>0</v>
      </c>
      <c r="E439" s="151">
        <f>IF(AND(C439=1,D439=0),distinfo!K439+distinfo!L439,IFERROR(F439/D439,0))</f>
        <v>24290.101507064366</v>
      </c>
      <c r="F439" s="151">
        <v>0</v>
      </c>
      <c r="G439" s="152" t="str">
        <f t="shared" si="42"/>
        <v/>
      </c>
      <c r="H439" s="151">
        <f>distinfo!N439</f>
        <v>15217344.07</v>
      </c>
      <c r="I439" s="153">
        <v>0.09</v>
      </c>
      <c r="J439" s="154">
        <f t="shared" si="43"/>
        <v>0</v>
      </c>
      <c r="K439" s="155">
        <f t="shared" si="44"/>
        <v>0</v>
      </c>
      <c r="L439" s="156">
        <f t="shared" si="45"/>
        <v>0</v>
      </c>
      <c r="M439" s="155">
        <f t="shared" si="46"/>
        <v>0</v>
      </c>
      <c r="N439" s="156">
        <f t="shared" si="47"/>
        <v>0</v>
      </c>
      <c r="O439" s="157">
        <f t="shared" si="48"/>
        <v>0</v>
      </c>
    </row>
    <row r="440" spans="1:19" s="31" customFormat="1" ht="15" x14ac:dyDescent="0.25">
      <c r="A440" s="158">
        <v>871</v>
      </c>
      <c r="B440" s="159" t="s">
        <v>457</v>
      </c>
      <c r="C440" s="148">
        <v>1</v>
      </c>
      <c r="D440" s="150">
        <v>0</v>
      </c>
      <c r="E440" s="151">
        <f>IF(AND(C440=1,D440=0),distinfo!K440+distinfo!L440,IFERROR(F440/D440,0))</f>
        <v>29754.907542901718</v>
      </c>
      <c r="F440" s="151">
        <v>0</v>
      </c>
      <c r="G440" s="152" t="str">
        <f t="shared" si="42"/>
        <v/>
      </c>
      <c r="H440" s="151">
        <f>distinfo!N440</f>
        <v>39114877.640001923</v>
      </c>
      <c r="I440" s="153">
        <v>0.09</v>
      </c>
      <c r="J440" s="154">
        <f t="shared" si="43"/>
        <v>0</v>
      </c>
      <c r="K440" s="155">
        <f t="shared" si="44"/>
        <v>0</v>
      </c>
      <c r="L440" s="156">
        <f t="shared" si="45"/>
        <v>0</v>
      </c>
      <c r="M440" s="155">
        <f t="shared" si="46"/>
        <v>0</v>
      </c>
      <c r="N440" s="156">
        <f t="shared" si="47"/>
        <v>0</v>
      </c>
      <c r="O440" s="157">
        <f t="shared" si="48"/>
        <v>0</v>
      </c>
    </row>
    <row r="441" spans="1:19" s="31" customFormat="1" ht="15" x14ac:dyDescent="0.25">
      <c r="A441" s="158">
        <v>872</v>
      </c>
      <c r="B441" s="159" t="s">
        <v>458</v>
      </c>
      <c r="C441" s="148">
        <v>1</v>
      </c>
      <c r="D441" s="150">
        <v>0</v>
      </c>
      <c r="E441" s="151">
        <f>IF(AND(C441=1,D441=0),distinfo!K441+distinfo!L441,IFERROR(F441/D441,0))</f>
        <v>23078.269500587543</v>
      </c>
      <c r="F441" s="151">
        <v>0</v>
      </c>
      <c r="G441" s="152" t="str">
        <f t="shared" si="42"/>
        <v/>
      </c>
      <c r="H441" s="151">
        <f>distinfo!N441</f>
        <v>38999192</v>
      </c>
      <c r="I441" s="153">
        <v>0.09</v>
      </c>
      <c r="J441" s="154">
        <f t="shared" si="43"/>
        <v>0</v>
      </c>
      <c r="K441" s="155">
        <f t="shared" si="44"/>
        <v>0</v>
      </c>
      <c r="L441" s="156">
        <f t="shared" si="45"/>
        <v>0</v>
      </c>
      <c r="M441" s="155">
        <f t="shared" si="46"/>
        <v>0</v>
      </c>
      <c r="N441" s="156">
        <f t="shared" si="47"/>
        <v>0</v>
      </c>
      <c r="O441" s="157">
        <f t="shared" si="48"/>
        <v>0</v>
      </c>
    </row>
    <row r="442" spans="1:19" s="31" customFormat="1" ht="15" x14ac:dyDescent="0.25">
      <c r="A442" s="158">
        <v>873</v>
      </c>
      <c r="B442" s="159" t="s">
        <v>459</v>
      </c>
      <c r="C442" s="148">
        <v>1</v>
      </c>
      <c r="D442" s="150">
        <v>0</v>
      </c>
      <c r="E442" s="151">
        <f>IF(AND(C442=1,D442=0),distinfo!K442+distinfo!L442,IFERROR(F442/D442,0))</f>
        <v>22871.093336730486</v>
      </c>
      <c r="F442" s="151">
        <v>0</v>
      </c>
      <c r="G442" s="152" t="str">
        <f t="shared" si="42"/>
        <v/>
      </c>
      <c r="H442" s="151">
        <f>distinfo!N442</f>
        <v>15099355</v>
      </c>
      <c r="I442" s="153">
        <v>0.09</v>
      </c>
      <c r="J442" s="154">
        <f t="shared" si="43"/>
        <v>0</v>
      </c>
      <c r="K442" s="155">
        <f t="shared" si="44"/>
        <v>0</v>
      </c>
      <c r="L442" s="156">
        <f t="shared" si="45"/>
        <v>0</v>
      </c>
      <c r="M442" s="155">
        <f t="shared" si="46"/>
        <v>0</v>
      </c>
      <c r="N442" s="156">
        <f t="shared" si="47"/>
        <v>0</v>
      </c>
      <c r="O442" s="157">
        <f t="shared" si="48"/>
        <v>0</v>
      </c>
    </row>
    <row r="443" spans="1:19" s="31" customFormat="1" ht="15" x14ac:dyDescent="0.25">
      <c r="A443" s="158">
        <v>876</v>
      </c>
      <c r="B443" s="159" t="s">
        <v>460</v>
      </c>
      <c r="C443" s="148">
        <v>1</v>
      </c>
      <c r="D443" s="150">
        <v>0</v>
      </c>
      <c r="E443" s="151">
        <f>IF(AND(C443=1,D443=0),distinfo!K443+distinfo!L443,IFERROR(F443/D443,0))</f>
        <v>21600.90671521036</v>
      </c>
      <c r="F443" s="151">
        <v>0</v>
      </c>
      <c r="G443" s="152" t="str">
        <f t="shared" si="42"/>
        <v/>
      </c>
      <c r="H443" s="151">
        <f>distinfo!N443</f>
        <v>26736491.999998145</v>
      </c>
      <c r="I443" s="153">
        <v>0.09</v>
      </c>
      <c r="J443" s="154">
        <f t="shared" si="43"/>
        <v>0</v>
      </c>
      <c r="K443" s="155">
        <f t="shared" si="44"/>
        <v>0</v>
      </c>
      <c r="L443" s="156">
        <f t="shared" si="45"/>
        <v>0</v>
      </c>
      <c r="M443" s="155">
        <f t="shared" si="46"/>
        <v>0</v>
      </c>
      <c r="N443" s="156">
        <f t="shared" si="47"/>
        <v>0</v>
      </c>
      <c r="O443" s="157">
        <f t="shared" si="48"/>
        <v>0</v>
      </c>
    </row>
    <row r="444" spans="1:19" s="31" customFormat="1" ht="15" x14ac:dyDescent="0.25">
      <c r="A444" s="158">
        <v>878</v>
      </c>
      <c r="B444" s="159" t="s">
        <v>461</v>
      </c>
      <c r="C444" s="148">
        <v>1</v>
      </c>
      <c r="D444" s="150">
        <v>0</v>
      </c>
      <c r="E444" s="151">
        <f>IF(AND(C444=1,D444=0),distinfo!K444+distinfo!L444,IFERROR(F444/D444,0))</f>
        <v>22741.19607301108</v>
      </c>
      <c r="F444" s="151">
        <v>0</v>
      </c>
      <c r="G444" s="152" t="str">
        <f t="shared" si="42"/>
        <v/>
      </c>
      <c r="H444" s="151">
        <f>distinfo!N444</f>
        <v>22245823.000001542</v>
      </c>
      <c r="I444" s="153">
        <v>0.09</v>
      </c>
      <c r="J444" s="154">
        <f t="shared" si="43"/>
        <v>0</v>
      </c>
      <c r="K444" s="155">
        <f t="shared" si="44"/>
        <v>0</v>
      </c>
      <c r="L444" s="156">
        <f t="shared" si="45"/>
        <v>0</v>
      </c>
      <c r="M444" s="155">
        <f t="shared" si="46"/>
        <v>0</v>
      </c>
      <c r="N444" s="156">
        <f t="shared" si="47"/>
        <v>0</v>
      </c>
      <c r="O444" s="157">
        <f t="shared" si="48"/>
        <v>0</v>
      </c>
    </row>
    <row r="445" spans="1:19" s="31" customFormat="1" ht="15" x14ac:dyDescent="0.25">
      <c r="A445" s="158">
        <v>879</v>
      </c>
      <c r="B445" s="159" t="s">
        <v>462</v>
      </c>
      <c r="C445" s="148">
        <v>1</v>
      </c>
      <c r="D445" s="150">
        <v>0</v>
      </c>
      <c r="E445" s="151">
        <f>IF(AND(C445=1,D445=0),distinfo!K445+distinfo!L445,IFERROR(F445/D445,0))</f>
        <v>22328.137724137934</v>
      </c>
      <c r="F445" s="151">
        <v>0</v>
      </c>
      <c r="G445" s="152" t="str">
        <f t="shared" si="42"/>
        <v/>
      </c>
      <c r="H445" s="151">
        <f>distinfo!N445</f>
        <v>19383684</v>
      </c>
      <c r="I445" s="153">
        <v>0.09</v>
      </c>
      <c r="J445" s="154">
        <f t="shared" si="43"/>
        <v>0</v>
      </c>
      <c r="K445" s="155">
        <f t="shared" si="44"/>
        <v>0</v>
      </c>
      <c r="L445" s="156">
        <f t="shared" si="45"/>
        <v>0</v>
      </c>
      <c r="M445" s="155">
        <f t="shared" si="46"/>
        <v>0</v>
      </c>
      <c r="N445" s="156">
        <f t="shared" si="47"/>
        <v>0</v>
      </c>
      <c r="O445" s="157">
        <f t="shared" si="48"/>
        <v>0</v>
      </c>
    </row>
    <row r="446" spans="1:19" s="31" customFormat="1" ht="15" x14ac:dyDescent="0.25">
      <c r="A446" s="158">
        <v>885</v>
      </c>
      <c r="B446" s="159" t="s">
        <v>463</v>
      </c>
      <c r="C446" s="148">
        <v>1</v>
      </c>
      <c r="D446" s="150">
        <v>0</v>
      </c>
      <c r="E446" s="151">
        <f>IF(AND(C446=1,D446=0),distinfo!K446+distinfo!L446,IFERROR(F446/D446,0))</f>
        <v>23142.933343725643</v>
      </c>
      <c r="F446" s="151">
        <v>0</v>
      </c>
      <c r="G446" s="152" t="str">
        <f t="shared" si="42"/>
        <v/>
      </c>
      <c r="H446" s="151">
        <f>distinfo!N446</f>
        <v>29555607</v>
      </c>
      <c r="I446" s="153">
        <v>0.09</v>
      </c>
      <c r="J446" s="154">
        <f t="shared" si="43"/>
        <v>0</v>
      </c>
      <c r="K446" s="155">
        <f t="shared" si="44"/>
        <v>0</v>
      </c>
      <c r="L446" s="156">
        <f t="shared" si="45"/>
        <v>0</v>
      </c>
      <c r="M446" s="155">
        <f t="shared" si="46"/>
        <v>0</v>
      </c>
      <c r="N446" s="156">
        <f t="shared" si="47"/>
        <v>0</v>
      </c>
      <c r="O446" s="157">
        <f t="shared" si="48"/>
        <v>0</v>
      </c>
    </row>
    <row r="447" spans="1:19" s="31" customFormat="1" ht="15" x14ac:dyDescent="0.25">
      <c r="A447" s="162">
        <v>910</v>
      </c>
      <c r="B447" s="163" t="s">
        <v>464</v>
      </c>
      <c r="C447" s="148">
        <v>1</v>
      </c>
      <c r="D447" s="150">
        <v>0</v>
      </c>
      <c r="E447" s="151">
        <f>IF(AND(C447=1,D447=0),distinfo!K447+distinfo!L447,IFERROR(F447/D447,0))</f>
        <v>24001.97874762808</v>
      </c>
      <c r="F447" s="151">
        <v>0</v>
      </c>
      <c r="G447" s="152" t="str">
        <f t="shared" si="42"/>
        <v/>
      </c>
      <c r="H447" s="151">
        <f>distinfo!N447</f>
        <v>12490941.82</v>
      </c>
      <c r="I447" s="153">
        <v>0.09</v>
      </c>
      <c r="J447" s="154">
        <f t="shared" si="43"/>
        <v>0</v>
      </c>
      <c r="K447" s="155">
        <f t="shared" si="44"/>
        <v>0</v>
      </c>
      <c r="L447" s="156">
        <f t="shared" si="45"/>
        <v>0</v>
      </c>
      <c r="M447" s="155">
        <f t="shared" si="46"/>
        <v>0</v>
      </c>
      <c r="N447" s="156">
        <f t="shared" si="47"/>
        <v>0</v>
      </c>
      <c r="O447" s="157">
        <f t="shared" si="48"/>
        <v>0</v>
      </c>
    </row>
    <row r="448" spans="1:19" x14ac:dyDescent="0.25">
      <c r="A448" s="162">
        <v>915</v>
      </c>
      <c r="B448" s="163" t="s">
        <v>465</v>
      </c>
      <c r="C448" s="148">
        <v>1</v>
      </c>
      <c r="D448" s="150">
        <v>0</v>
      </c>
      <c r="E448" s="151">
        <f>IF(AND(C448=1,D448=0),distinfo!K448+distinfo!L448,IFERROR(F448/D448,0))</f>
        <v>26992.056105703421</v>
      </c>
      <c r="F448" s="151">
        <v>0</v>
      </c>
      <c r="G448" s="152" t="str">
        <f t="shared" si="42"/>
        <v/>
      </c>
      <c r="H448" s="151">
        <f>distinfo!N448</f>
        <v>6757929.1500007892</v>
      </c>
      <c r="I448" s="153">
        <v>0.09</v>
      </c>
      <c r="J448" s="154">
        <f t="shared" si="43"/>
        <v>0</v>
      </c>
      <c r="K448" s="155">
        <f t="shared" si="44"/>
        <v>0</v>
      </c>
      <c r="L448" s="156">
        <f t="shared" si="45"/>
        <v>0</v>
      </c>
      <c r="M448" s="155">
        <f t="shared" si="46"/>
        <v>0</v>
      </c>
      <c r="N448" s="156">
        <f t="shared" si="47"/>
        <v>0</v>
      </c>
      <c r="O448" s="157">
        <f t="shared" si="48"/>
        <v>0</v>
      </c>
      <c r="P448" s="31"/>
      <c r="Q448" s="31"/>
      <c r="S448" s="31"/>
    </row>
    <row r="449" spans="1:15" x14ac:dyDescent="0.25">
      <c r="A449" s="32">
        <v>999</v>
      </c>
      <c r="B449" s="33" t="s">
        <v>466</v>
      </c>
      <c r="C449" s="34" t="s">
        <v>467</v>
      </c>
      <c r="D449" s="35">
        <f>SUM(D10:D448)</f>
        <v>47396</v>
      </c>
      <c r="E449" s="34" t="s">
        <v>467</v>
      </c>
      <c r="F449" s="35">
        <f>SUM(F10:F448)</f>
        <v>1015726521.962</v>
      </c>
      <c r="G449" s="34" t="s">
        <v>467</v>
      </c>
      <c r="H449" s="35">
        <f>SUM(H10:H448)</f>
        <v>19603175635.368092</v>
      </c>
      <c r="I449" s="35"/>
      <c r="J449" s="32">
        <f>SUM(J10:J448)</f>
        <v>871421331.15315127</v>
      </c>
      <c r="K449" s="34">
        <f>SUMIF(K10:K448,"&gt;0")</f>
        <v>42368.873695327522</v>
      </c>
      <c r="L449" s="35">
        <f>SUM(L10:L448)</f>
        <v>4665859.1018780023</v>
      </c>
      <c r="M449" s="34">
        <f>SUMIF(M10:M448,"&gt;0")</f>
        <v>267.75340479390002</v>
      </c>
      <c r="N449" s="35">
        <f>SUM(N10:N448)</f>
        <v>283581242.93935269</v>
      </c>
      <c r="O449" s="36">
        <f>SUM(O10:O448)</f>
        <v>14686.105947394877</v>
      </c>
    </row>
    <row r="451" spans="1:15" x14ac:dyDescent="0.25">
      <c r="F451" s="38"/>
      <c r="L451" s="143"/>
    </row>
    <row r="452" spans="1:15" x14ac:dyDescent="0.25">
      <c r="N452" s="40"/>
    </row>
    <row r="453" spans="1:15" x14ac:dyDescent="0.25">
      <c r="N453" s="40"/>
    </row>
  </sheetData>
  <autoFilter ref="A9:O449" xr:uid="{00000000-0009-0000-0000-00000D000000}"/>
  <mergeCells count="3">
    <mergeCell ref="J5:K6"/>
    <mergeCell ref="N5:O6"/>
    <mergeCell ref="L5:M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DE0C-C8AD-4F0C-993B-75DB80AB487B}">
  <sheetPr>
    <tabColor theme="2"/>
    <pageSetUpPr autoPageBreaks="0"/>
  </sheetPr>
  <dimension ref="A1:Z60000"/>
  <sheetViews>
    <sheetView showGridLines="0" zoomScaleNormal="100" workbookViewId="0">
      <pane ySplit="9" topLeftCell="A420" activePane="bottomLeft" state="frozen"/>
      <selection pane="bottomLeft" activeCell="N452" sqref="N452"/>
    </sheetView>
  </sheetViews>
  <sheetFormatPr defaultColWidth="11.1640625" defaultRowHeight="12" x14ac:dyDescent="0.2"/>
  <cols>
    <col min="1" max="1" width="5.5" style="138" customWidth="1"/>
    <col min="2" max="2" width="29.83203125" style="54" customWidth="1"/>
    <col min="3" max="9" width="9.5" style="54" customWidth="1"/>
    <col min="10" max="13" width="10.5" style="54" customWidth="1"/>
    <col min="14" max="14" width="16.5" style="54" customWidth="1"/>
    <col min="15" max="15" width="12.83203125" style="54" customWidth="1"/>
    <col min="16" max="17" width="9.83203125" style="54" customWidth="1"/>
    <col min="18" max="18" width="1.1640625" style="139" customWidth="1"/>
    <col min="19" max="19" width="10.33203125" style="138" customWidth="1"/>
    <col min="20" max="21" width="9.5" style="46" customWidth="1"/>
    <col min="22" max="22" width="12.83203125" style="45" customWidth="1"/>
    <col min="23" max="23" width="9.1640625" style="45" customWidth="1"/>
    <col min="24" max="25" width="13.1640625" style="45" customWidth="1"/>
    <col min="26" max="26" width="9.5" style="45" customWidth="1"/>
    <col min="27" max="16384" width="11.1640625" style="54"/>
  </cols>
  <sheetData>
    <row r="1" spans="1:26" s="46" customFormat="1" ht="22.5" x14ac:dyDescent="0.2">
      <c r="A1" s="41"/>
      <c r="B1" s="42"/>
      <c r="C1" s="42"/>
      <c r="D1" s="43" t="s">
        <v>948</v>
      </c>
      <c r="E1" s="43" t="s">
        <v>948</v>
      </c>
      <c r="F1" s="43" t="s">
        <v>948</v>
      </c>
      <c r="G1" s="43" t="s">
        <v>948</v>
      </c>
      <c r="H1" s="43" t="s">
        <v>948</v>
      </c>
      <c r="I1" s="43" t="s">
        <v>948</v>
      </c>
      <c r="J1" s="43" t="s">
        <v>948</v>
      </c>
      <c r="K1" s="43" t="s">
        <v>948</v>
      </c>
      <c r="L1" s="43" t="s">
        <v>948</v>
      </c>
      <c r="M1" s="43" t="s">
        <v>948</v>
      </c>
      <c r="N1" s="43" t="s">
        <v>948</v>
      </c>
      <c r="O1" s="42"/>
      <c r="P1" s="42"/>
      <c r="Q1" s="42"/>
      <c r="R1" s="44"/>
      <c r="S1" s="45"/>
      <c r="T1" s="42"/>
      <c r="U1" s="42"/>
      <c r="V1" s="42"/>
      <c r="W1" s="42"/>
      <c r="X1" s="42"/>
      <c r="Y1" s="42"/>
      <c r="Z1" s="42"/>
    </row>
    <row r="2" spans="1:26" s="46" customFormat="1" ht="11.25" x14ac:dyDescent="0.2">
      <c r="A2" s="45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7"/>
      <c r="O2" s="47"/>
      <c r="P2" s="47"/>
      <c r="Q2" s="47"/>
      <c r="R2" s="47"/>
      <c r="S2" s="45"/>
      <c r="T2" s="47"/>
      <c r="U2" s="49"/>
      <c r="V2" s="50"/>
      <c r="W2" s="51"/>
      <c r="X2" s="51"/>
      <c r="Y2" s="51"/>
      <c r="Z2" s="51"/>
    </row>
    <row r="3" spans="1:26" s="46" customFormat="1" ht="11.25" x14ac:dyDescent="0.2">
      <c r="A3" s="45"/>
      <c r="D3" s="45" t="s">
        <v>468</v>
      </c>
      <c r="F3" s="45" t="s">
        <v>468</v>
      </c>
      <c r="I3" s="48" t="s">
        <v>947</v>
      </c>
      <c r="K3" s="45"/>
      <c r="R3" s="52"/>
      <c r="S3" s="45"/>
      <c r="T3" s="49"/>
      <c r="U3" s="49"/>
      <c r="V3" s="45"/>
      <c r="W3" s="51"/>
      <c r="X3" s="45"/>
      <c r="Y3" s="45"/>
      <c r="Z3" s="45"/>
    </row>
    <row r="4" spans="1:26" ht="12.75" thickBot="1" x14ac:dyDescent="0.25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>
        <v>6</v>
      </c>
      <c r="G4" s="53">
        <v>7</v>
      </c>
      <c r="H4" s="53">
        <v>8</v>
      </c>
      <c r="I4" s="53">
        <v>9</v>
      </c>
      <c r="J4" s="53">
        <v>10</v>
      </c>
      <c r="K4" s="53">
        <v>11</v>
      </c>
      <c r="L4" s="53">
        <v>12</v>
      </c>
      <c r="M4" s="53">
        <v>13</v>
      </c>
      <c r="N4" s="53">
        <v>14</v>
      </c>
      <c r="O4" s="53">
        <v>15</v>
      </c>
      <c r="P4" s="53">
        <v>16</v>
      </c>
      <c r="Q4" s="53">
        <v>17</v>
      </c>
      <c r="R4" s="53">
        <v>18</v>
      </c>
      <c r="S4" s="53">
        <v>19</v>
      </c>
      <c r="T4" s="45"/>
      <c r="U4" s="45"/>
    </row>
    <row r="5" spans="1:26" s="73" customFormat="1" ht="12.75" x14ac:dyDescent="0.2">
      <c r="A5" s="55"/>
      <c r="B5" s="56"/>
      <c r="C5" s="56"/>
      <c r="D5" s="57" t="s">
        <v>469</v>
      </c>
      <c r="E5" s="58"/>
      <c r="F5" s="59" t="s">
        <v>470</v>
      </c>
      <c r="G5" s="60"/>
      <c r="H5" s="61"/>
      <c r="I5" s="61" t="s">
        <v>12</v>
      </c>
      <c r="J5" s="62"/>
      <c r="K5" s="63" t="s">
        <v>12</v>
      </c>
      <c r="L5" s="64"/>
      <c r="M5" s="65"/>
      <c r="N5" s="66"/>
      <c r="O5" s="67"/>
      <c r="P5" s="58"/>
      <c r="Q5" s="68"/>
      <c r="R5" s="69"/>
      <c r="S5" s="70"/>
      <c r="T5" s="71"/>
      <c r="U5" s="71"/>
      <c r="V5" s="72"/>
      <c r="W5" s="72"/>
      <c r="X5" s="71"/>
      <c r="Y5" s="71"/>
      <c r="Z5" s="71"/>
    </row>
    <row r="6" spans="1:26" s="73" customFormat="1" ht="12.75" x14ac:dyDescent="0.2">
      <c r="A6" s="74"/>
      <c r="B6" s="75"/>
      <c r="C6" s="75" t="s">
        <v>471</v>
      </c>
      <c r="D6" s="76" t="s">
        <v>472</v>
      </c>
      <c r="E6" s="77" t="s">
        <v>473</v>
      </c>
      <c r="F6" s="78" t="s">
        <v>474</v>
      </c>
      <c r="G6" s="78" t="s">
        <v>475</v>
      </c>
      <c r="H6" s="79" t="s">
        <v>7</v>
      </c>
      <c r="I6" s="79" t="s">
        <v>25</v>
      </c>
      <c r="J6" s="75" t="s">
        <v>476</v>
      </c>
      <c r="K6" s="80" t="s">
        <v>477</v>
      </c>
      <c r="L6" s="81" t="s">
        <v>476</v>
      </c>
      <c r="M6" s="82"/>
      <c r="N6" s="83" t="s">
        <v>7</v>
      </c>
      <c r="O6" s="84"/>
      <c r="P6" s="77" t="s">
        <v>478</v>
      </c>
      <c r="Q6" s="85" t="s">
        <v>479</v>
      </c>
      <c r="R6" s="69"/>
      <c r="S6" s="86"/>
      <c r="T6" s="71"/>
      <c r="U6" s="71"/>
      <c r="V6" s="71"/>
      <c r="W6" s="71"/>
      <c r="X6" s="71"/>
      <c r="Y6" s="71"/>
      <c r="Z6" s="71"/>
    </row>
    <row r="7" spans="1:26" s="73" customFormat="1" ht="12.75" x14ac:dyDescent="0.2">
      <c r="A7" s="74"/>
      <c r="B7" s="75"/>
      <c r="C7" s="75" t="s">
        <v>480</v>
      </c>
      <c r="D7" s="76" t="s">
        <v>15</v>
      </c>
      <c r="E7" s="77" t="s">
        <v>481</v>
      </c>
      <c r="F7" s="78" t="s">
        <v>482</v>
      </c>
      <c r="G7" s="78" t="s">
        <v>483</v>
      </c>
      <c r="H7" s="79" t="s">
        <v>12</v>
      </c>
      <c r="I7" s="79" t="s">
        <v>484</v>
      </c>
      <c r="J7" s="75" t="s">
        <v>485</v>
      </c>
      <c r="K7" s="80" t="s">
        <v>486</v>
      </c>
      <c r="L7" s="81" t="s">
        <v>487</v>
      </c>
      <c r="M7" s="82" t="s">
        <v>488</v>
      </c>
      <c r="N7" s="83" t="s">
        <v>18</v>
      </c>
      <c r="O7" s="84" t="s">
        <v>489</v>
      </c>
      <c r="P7" s="77" t="s">
        <v>490</v>
      </c>
      <c r="Q7" s="85" t="s">
        <v>25</v>
      </c>
      <c r="R7" s="69"/>
      <c r="S7" s="86" t="s">
        <v>491</v>
      </c>
      <c r="T7" s="71"/>
      <c r="U7" s="71"/>
      <c r="V7" s="71"/>
      <c r="W7" s="71"/>
      <c r="X7" s="71"/>
      <c r="Y7" s="71"/>
      <c r="Z7" s="71"/>
    </row>
    <row r="8" spans="1:26" s="73" customFormat="1" ht="13.5" thickBot="1" x14ac:dyDescent="0.25">
      <c r="A8" s="87" t="s">
        <v>20</v>
      </c>
      <c r="B8" s="88" t="s">
        <v>15</v>
      </c>
      <c r="C8" s="88" t="s">
        <v>492</v>
      </c>
      <c r="D8" s="89" t="s">
        <v>493</v>
      </c>
      <c r="E8" s="90" t="s">
        <v>494</v>
      </c>
      <c r="F8" s="91" t="s">
        <v>495</v>
      </c>
      <c r="G8" s="91" t="s">
        <v>496</v>
      </c>
      <c r="H8" s="92" t="s">
        <v>496</v>
      </c>
      <c r="I8" s="92" t="s">
        <v>469</v>
      </c>
      <c r="J8" s="88" t="s">
        <v>497</v>
      </c>
      <c r="K8" s="93" t="s">
        <v>498</v>
      </c>
      <c r="L8" s="94" t="s">
        <v>498</v>
      </c>
      <c r="M8" s="95" t="s">
        <v>498</v>
      </c>
      <c r="N8" s="96" t="s">
        <v>25</v>
      </c>
      <c r="O8" s="97"/>
      <c r="P8" s="98" t="s">
        <v>499</v>
      </c>
      <c r="Q8" s="99" t="s">
        <v>469</v>
      </c>
      <c r="R8" s="69"/>
      <c r="S8" s="100" t="s">
        <v>500</v>
      </c>
      <c r="T8" s="71"/>
      <c r="U8" s="71"/>
      <c r="V8" s="71"/>
      <c r="W8" s="71"/>
      <c r="X8" s="71"/>
      <c r="Y8" s="71"/>
      <c r="Z8" s="71"/>
    </row>
    <row r="9" spans="1:26" s="106" customFormat="1" ht="11.1" customHeight="1" x14ac:dyDescent="0.2">
      <c r="A9" s="101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101"/>
      <c r="M9" s="103"/>
      <c r="N9" s="101"/>
      <c r="O9" s="101"/>
      <c r="P9" s="104"/>
      <c r="Q9" s="101"/>
      <c r="R9" s="73"/>
      <c r="S9" s="73" t="s">
        <v>501</v>
      </c>
      <c r="T9" s="105"/>
      <c r="U9" s="105"/>
      <c r="V9" s="105"/>
      <c r="W9" s="105"/>
      <c r="X9" s="105"/>
      <c r="Y9" s="105"/>
      <c r="Z9" s="105"/>
    </row>
    <row r="10" spans="1:26" s="106" customFormat="1" ht="12.75" x14ac:dyDescent="0.2">
      <c r="A10" s="73">
        <v>1</v>
      </c>
      <c r="B10" s="107" t="s">
        <v>502</v>
      </c>
      <c r="C10" s="73">
        <v>1</v>
      </c>
      <c r="D10" s="145"/>
      <c r="E10" s="145"/>
      <c r="F10" s="145"/>
      <c r="G10" s="108">
        <v>2.3778057239875805</v>
      </c>
      <c r="H10" s="109">
        <v>2.7763514836824159</v>
      </c>
      <c r="I10" s="110">
        <v>9</v>
      </c>
      <c r="J10" s="111">
        <v>113.27180899512533</v>
      </c>
      <c r="K10" s="112">
        <v>15227.741164227273</v>
      </c>
      <c r="L10" s="113">
        <v>2021</v>
      </c>
      <c r="M10" s="114">
        <v>1188</v>
      </c>
      <c r="N10" s="115">
        <v>37989282.200000003</v>
      </c>
      <c r="O10" s="115"/>
      <c r="P10" s="116">
        <v>22.30769230769231</v>
      </c>
      <c r="Q10" s="117" t="s">
        <v>503</v>
      </c>
      <c r="R10" s="73"/>
      <c r="S10" s="116"/>
      <c r="T10" s="118">
        <v>17271.741164227271</v>
      </c>
      <c r="U10" s="118"/>
      <c r="V10" s="71"/>
      <c r="W10" s="71"/>
      <c r="X10" s="119"/>
      <c r="Y10" s="71"/>
      <c r="Z10" s="118"/>
    </row>
    <row r="11" spans="1:26" s="106" customFormat="1" ht="12.75" x14ac:dyDescent="0.2">
      <c r="A11" s="73">
        <v>2</v>
      </c>
      <c r="B11" s="107" t="s">
        <v>504</v>
      </c>
      <c r="C11" s="73">
        <v>0</v>
      </c>
      <c r="D11" s="145"/>
      <c r="E11" s="145"/>
      <c r="F11" s="145"/>
      <c r="G11" s="108">
        <v>0</v>
      </c>
      <c r="H11" s="109">
        <v>0</v>
      </c>
      <c r="I11" s="110" t="s">
        <v>467</v>
      </c>
      <c r="J11" s="111">
        <v>0</v>
      </c>
      <c r="K11" s="112">
        <v>0</v>
      </c>
      <c r="L11" s="113">
        <v>0</v>
      </c>
      <c r="M11" s="114">
        <v>1188</v>
      </c>
      <c r="N11" s="115">
        <v>0</v>
      </c>
      <c r="O11" s="115"/>
      <c r="P11" s="116">
        <v>0</v>
      </c>
      <c r="Q11" s="117" t="s">
        <v>503</v>
      </c>
      <c r="R11" s="73"/>
      <c r="S11" s="116"/>
      <c r="T11" s="118">
        <v>0</v>
      </c>
      <c r="U11" s="118"/>
      <c r="V11" s="71"/>
      <c r="W11" s="71"/>
      <c r="X11" s="119"/>
      <c r="Y11" s="71"/>
      <c r="Z11" s="118"/>
    </row>
    <row r="12" spans="1:26" s="106" customFormat="1" ht="12.75" x14ac:dyDescent="0.2">
      <c r="A12" s="73">
        <v>3</v>
      </c>
      <c r="B12" s="107" t="s">
        <v>505</v>
      </c>
      <c r="C12" s="73">
        <v>1</v>
      </c>
      <c r="D12" s="145"/>
      <c r="E12" s="145"/>
      <c r="F12" s="145"/>
      <c r="G12" s="108">
        <v>0.29294781657965641</v>
      </c>
      <c r="H12" s="109">
        <v>0.22880351428600118</v>
      </c>
      <c r="I12" s="110">
        <v>9</v>
      </c>
      <c r="J12" s="111">
        <v>110.51006997126424</v>
      </c>
      <c r="K12" s="112">
        <v>13828.154509283821</v>
      </c>
      <c r="L12" s="113">
        <v>1453</v>
      </c>
      <c r="M12" s="114">
        <v>1188</v>
      </c>
      <c r="N12" s="115">
        <v>17885214.800000001</v>
      </c>
      <c r="O12" s="115"/>
      <c r="P12" s="116">
        <v>0</v>
      </c>
      <c r="Q12" s="117" t="s">
        <v>503</v>
      </c>
      <c r="R12" s="73"/>
      <c r="S12" s="116"/>
      <c r="T12" s="118">
        <v>14638.154509283821</v>
      </c>
      <c r="U12" s="118"/>
      <c r="V12" s="71"/>
      <c r="W12" s="71"/>
      <c r="X12" s="119"/>
      <c r="Y12" s="71"/>
      <c r="Z12" s="118"/>
    </row>
    <row r="13" spans="1:26" s="106" customFormat="1" ht="12.75" x14ac:dyDescent="0.2">
      <c r="A13" s="73">
        <v>4</v>
      </c>
      <c r="B13" s="107" t="s">
        <v>506</v>
      </c>
      <c r="C13" s="73">
        <v>0</v>
      </c>
      <c r="D13" s="145"/>
      <c r="E13" s="145"/>
      <c r="F13" s="145"/>
      <c r="G13" s="108">
        <v>0</v>
      </c>
      <c r="H13" s="109">
        <v>0</v>
      </c>
      <c r="I13" s="110" t="s">
        <v>467</v>
      </c>
      <c r="J13" s="111">
        <v>0</v>
      </c>
      <c r="K13" s="112">
        <v>0</v>
      </c>
      <c r="L13" s="113">
        <v>0</v>
      </c>
      <c r="M13" s="114">
        <v>1188</v>
      </c>
      <c r="N13" s="115">
        <v>0</v>
      </c>
      <c r="O13" s="115"/>
      <c r="P13" s="116">
        <v>0</v>
      </c>
      <c r="Q13" s="117" t="s">
        <v>503</v>
      </c>
      <c r="R13" s="73"/>
      <c r="S13" s="116"/>
      <c r="T13" s="118">
        <v>0</v>
      </c>
      <c r="U13" s="118"/>
      <c r="V13" s="71"/>
      <c r="W13" s="71"/>
      <c r="X13" s="119"/>
      <c r="Y13" s="71"/>
      <c r="Z13" s="118"/>
    </row>
    <row r="14" spans="1:26" s="106" customFormat="1" ht="12.75" x14ac:dyDescent="0.2">
      <c r="A14" s="73">
        <v>5</v>
      </c>
      <c r="B14" s="107" t="s">
        <v>507</v>
      </c>
      <c r="C14" s="73">
        <v>1</v>
      </c>
      <c r="D14" s="145"/>
      <c r="E14" s="145"/>
      <c r="F14" s="145"/>
      <c r="G14" s="108">
        <v>1.9869147979987722</v>
      </c>
      <c r="H14" s="109">
        <v>2.5355403220198256</v>
      </c>
      <c r="I14" s="110">
        <v>9</v>
      </c>
      <c r="J14" s="111">
        <v>135.28796372634139</v>
      </c>
      <c r="K14" s="112">
        <v>15981.945223794399</v>
      </c>
      <c r="L14" s="113">
        <v>5640</v>
      </c>
      <c r="M14" s="114">
        <v>1188</v>
      </c>
      <c r="N14" s="115">
        <v>75425343.599999994</v>
      </c>
      <c r="O14" s="115"/>
      <c r="P14" s="116">
        <v>20</v>
      </c>
      <c r="Q14" s="117" t="s">
        <v>503</v>
      </c>
      <c r="R14" s="73"/>
      <c r="S14" s="116"/>
      <c r="T14" s="118">
        <v>21626.945223794399</v>
      </c>
      <c r="U14" s="118"/>
      <c r="V14" s="71"/>
      <c r="W14" s="71"/>
      <c r="X14" s="119"/>
      <c r="Y14" s="71"/>
      <c r="Z14" s="118"/>
    </row>
    <row r="15" spans="1:26" s="106" customFormat="1" ht="12.75" x14ac:dyDescent="0.2">
      <c r="A15" s="73">
        <v>6</v>
      </c>
      <c r="B15" s="107" t="s">
        <v>508</v>
      </c>
      <c r="C15" s="73">
        <v>0</v>
      </c>
      <c r="D15" s="145"/>
      <c r="E15" s="145"/>
      <c r="F15" s="145"/>
      <c r="G15" s="108">
        <v>0</v>
      </c>
      <c r="H15" s="109">
        <v>0</v>
      </c>
      <c r="I15" s="110" t="s">
        <v>467</v>
      </c>
      <c r="J15" s="111">
        <v>0</v>
      </c>
      <c r="K15" s="112">
        <v>0</v>
      </c>
      <c r="L15" s="113">
        <v>0</v>
      </c>
      <c r="M15" s="114">
        <v>1188</v>
      </c>
      <c r="N15" s="115">
        <v>0</v>
      </c>
      <c r="O15" s="115"/>
      <c r="P15" s="116">
        <v>0</v>
      </c>
      <c r="Q15" s="117" t="s">
        <v>503</v>
      </c>
      <c r="R15" s="73"/>
      <c r="S15" s="116"/>
      <c r="T15" s="118">
        <v>0</v>
      </c>
      <c r="U15" s="118"/>
      <c r="V15" s="71"/>
      <c r="W15" s="71"/>
      <c r="X15" s="119"/>
      <c r="Y15" s="71"/>
      <c r="Z15" s="118"/>
    </row>
    <row r="16" spans="1:26" s="106" customFormat="1" ht="12.75" x14ac:dyDescent="0.2">
      <c r="A16" s="73">
        <v>7</v>
      </c>
      <c r="B16" s="107" t="s">
        <v>509</v>
      </c>
      <c r="C16" s="73">
        <v>1</v>
      </c>
      <c r="D16" s="145"/>
      <c r="E16" s="145"/>
      <c r="F16" s="145"/>
      <c r="G16" s="108">
        <v>4.9326050271956152</v>
      </c>
      <c r="H16" s="109">
        <v>5.1263811882642107</v>
      </c>
      <c r="I16" s="110">
        <v>9</v>
      </c>
      <c r="J16" s="111">
        <v>147.34722130431419</v>
      </c>
      <c r="K16" s="112">
        <v>14647.883809275663</v>
      </c>
      <c r="L16" s="113">
        <v>6935</v>
      </c>
      <c r="M16" s="114">
        <v>1188</v>
      </c>
      <c r="N16" s="115">
        <v>41863586.049999997</v>
      </c>
      <c r="O16" s="115"/>
      <c r="P16" s="116">
        <v>45</v>
      </c>
      <c r="Q16" s="117" t="s">
        <v>503</v>
      </c>
      <c r="R16" s="73"/>
      <c r="S16" s="116"/>
      <c r="T16" s="118">
        <v>21578.883809275663</v>
      </c>
      <c r="U16" s="118"/>
      <c r="V16" s="71"/>
      <c r="W16" s="71"/>
      <c r="X16" s="119"/>
      <c r="Y16" s="71"/>
      <c r="Z16" s="118"/>
    </row>
    <row r="17" spans="1:26" s="106" customFormat="1" ht="12.75" x14ac:dyDescent="0.2">
      <c r="A17" s="73">
        <v>8</v>
      </c>
      <c r="B17" s="107" t="s">
        <v>510</v>
      </c>
      <c r="C17" s="73">
        <v>1</v>
      </c>
      <c r="D17" s="145"/>
      <c r="E17" s="145"/>
      <c r="F17" s="145"/>
      <c r="G17" s="108">
        <v>5.7767527958327927</v>
      </c>
      <c r="H17" s="109">
        <v>5.878661465858837</v>
      </c>
      <c r="I17" s="110">
        <v>9</v>
      </c>
      <c r="J17" s="111">
        <v>215.85431103384926</v>
      </c>
      <c r="K17" s="112">
        <v>14447.355043394407</v>
      </c>
      <c r="L17" s="113">
        <v>16738</v>
      </c>
      <c r="M17" s="114">
        <v>1188</v>
      </c>
      <c r="N17" s="115">
        <v>31049279</v>
      </c>
      <c r="O17" s="115"/>
      <c r="P17" s="116">
        <v>26.000000000000004</v>
      </c>
      <c r="Q17" s="117" t="s">
        <v>503</v>
      </c>
      <c r="R17" s="73"/>
      <c r="S17" s="116"/>
      <c r="T17" s="118">
        <v>31141.355043394407</v>
      </c>
      <c r="U17" s="118"/>
      <c r="V17" s="71"/>
      <c r="W17" s="71"/>
      <c r="X17" s="119"/>
      <c r="Y17" s="71"/>
      <c r="Z17" s="118"/>
    </row>
    <row r="18" spans="1:26" s="106" customFormat="1" ht="12.75" x14ac:dyDescent="0.2">
      <c r="A18" s="73">
        <v>9</v>
      </c>
      <c r="B18" s="107" t="s">
        <v>511</v>
      </c>
      <c r="C18" s="73">
        <v>1</v>
      </c>
      <c r="D18" s="145"/>
      <c r="E18" s="145"/>
      <c r="F18" s="145"/>
      <c r="G18" s="108">
        <v>0.16693668755420987</v>
      </c>
      <c r="H18" s="109">
        <v>4.9595992441950863E-2</v>
      </c>
      <c r="I18" s="110">
        <v>9</v>
      </c>
      <c r="J18" s="111">
        <v>168.31738236534966</v>
      </c>
      <c r="K18" s="112">
        <v>13891.163925234261</v>
      </c>
      <c r="L18" s="113">
        <v>9490</v>
      </c>
      <c r="M18" s="114">
        <v>1188</v>
      </c>
      <c r="N18" s="115">
        <v>129119303.49000001</v>
      </c>
      <c r="O18" s="115"/>
      <c r="P18" s="116">
        <v>1</v>
      </c>
      <c r="Q18" s="117" t="s">
        <v>503</v>
      </c>
      <c r="R18" s="73"/>
      <c r="S18" s="116"/>
      <c r="T18" s="118">
        <v>23557.163925234261</v>
      </c>
      <c r="U18" s="118"/>
      <c r="V18" s="71"/>
      <c r="W18" s="71"/>
      <c r="X18" s="119"/>
      <c r="Y18" s="71"/>
      <c r="Z18" s="118"/>
    </row>
    <row r="19" spans="1:26" s="106" customFormat="1" ht="12.75" x14ac:dyDescent="0.2">
      <c r="A19" s="73">
        <v>10</v>
      </c>
      <c r="B19" s="107" t="s">
        <v>512</v>
      </c>
      <c r="C19" s="73">
        <v>1</v>
      </c>
      <c r="D19" s="145"/>
      <c r="E19" s="145"/>
      <c r="F19" s="145"/>
      <c r="G19" s="108">
        <v>0.40158981359041895</v>
      </c>
      <c r="H19" s="109">
        <v>0.43715237259369499</v>
      </c>
      <c r="I19" s="110">
        <v>9</v>
      </c>
      <c r="J19" s="111">
        <v>147.8958909879812</v>
      </c>
      <c r="K19" s="112">
        <v>13332.605212994764</v>
      </c>
      <c r="L19" s="113">
        <v>6386</v>
      </c>
      <c r="M19" s="114">
        <v>1188</v>
      </c>
      <c r="N19" s="115">
        <v>120634825.07737532</v>
      </c>
      <c r="O19" s="115"/>
      <c r="P19" s="116">
        <v>3.0000000000000004</v>
      </c>
      <c r="Q19" s="117" t="s">
        <v>503</v>
      </c>
      <c r="R19" s="73"/>
      <c r="S19" s="116"/>
      <c r="T19" s="118">
        <v>18928.605212994764</v>
      </c>
      <c r="U19" s="118"/>
      <c r="V19" s="71"/>
      <c r="W19" s="71"/>
      <c r="X19" s="119"/>
      <c r="Y19" s="71"/>
      <c r="Z19" s="118"/>
    </row>
    <row r="20" spans="1:26" s="106" customFormat="1" ht="12.75" x14ac:dyDescent="0.2">
      <c r="A20" s="73">
        <v>11</v>
      </c>
      <c r="B20" s="107" t="s">
        <v>513</v>
      </c>
      <c r="C20" s="73">
        <v>0</v>
      </c>
      <c r="D20" s="145"/>
      <c r="E20" s="145"/>
      <c r="F20" s="145"/>
      <c r="G20" s="108">
        <v>0</v>
      </c>
      <c r="H20" s="109">
        <v>0</v>
      </c>
      <c r="I20" s="110" t="s">
        <v>467</v>
      </c>
      <c r="J20" s="111">
        <v>0</v>
      </c>
      <c r="K20" s="112">
        <v>0</v>
      </c>
      <c r="L20" s="113">
        <v>0</v>
      </c>
      <c r="M20" s="114">
        <v>1188</v>
      </c>
      <c r="N20" s="115">
        <v>0</v>
      </c>
      <c r="O20" s="115"/>
      <c r="P20" s="116">
        <v>0</v>
      </c>
      <c r="Q20" s="117" t="s">
        <v>503</v>
      </c>
      <c r="R20" s="73"/>
      <c r="S20" s="116"/>
      <c r="T20" s="118">
        <v>0</v>
      </c>
      <c r="U20" s="118"/>
      <c r="V20" s="71"/>
      <c r="W20" s="71"/>
      <c r="X20" s="119"/>
      <c r="Y20" s="71"/>
      <c r="Z20" s="118"/>
    </row>
    <row r="21" spans="1:26" s="106" customFormat="1" ht="12.75" x14ac:dyDescent="0.2">
      <c r="A21" s="73">
        <v>12</v>
      </c>
      <c r="B21" s="107" t="s">
        <v>514</v>
      </c>
      <c r="C21" s="73">
        <v>0</v>
      </c>
      <c r="D21" s="145"/>
      <c r="E21" s="145"/>
      <c r="F21" s="145"/>
      <c r="G21" s="108">
        <v>0</v>
      </c>
      <c r="H21" s="109">
        <v>0</v>
      </c>
      <c r="I21" s="110" t="s">
        <v>467</v>
      </c>
      <c r="J21" s="111">
        <v>0</v>
      </c>
      <c r="K21" s="112">
        <v>0</v>
      </c>
      <c r="L21" s="113">
        <v>0</v>
      </c>
      <c r="M21" s="114">
        <v>1188</v>
      </c>
      <c r="N21" s="115">
        <v>0</v>
      </c>
      <c r="O21" s="115"/>
      <c r="P21" s="116">
        <v>0</v>
      </c>
      <c r="Q21" s="117" t="s">
        <v>503</v>
      </c>
      <c r="R21" s="73"/>
      <c r="S21" s="116"/>
      <c r="T21" s="118">
        <v>0</v>
      </c>
      <c r="U21" s="118"/>
      <c r="V21" s="71"/>
      <c r="W21" s="71"/>
      <c r="X21" s="119"/>
      <c r="Y21" s="71"/>
      <c r="Z21" s="118"/>
    </row>
    <row r="22" spans="1:26" s="106" customFormat="1" ht="12.75" x14ac:dyDescent="0.2">
      <c r="A22" s="73">
        <v>13</v>
      </c>
      <c r="B22" s="107" t="s">
        <v>515</v>
      </c>
      <c r="C22" s="73">
        <v>0</v>
      </c>
      <c r="D22" s="145"/>
      <c r="E22" s="145"/>
      <c r="F22" s="145"/>
      <c r="G22" s="108">
        <v>0</v>
      </c>
      <c r="H22" s="109">
        <v>0</v>
      </c>
      <c r="I22" s="110" t="s">
        <v>467</v>
      </c>
      <c r="J22" s="111">
        <v>0</v>
      </c>
      <c r="K22" s="112">
        <v>20030.485000000001</v>
      </c>
      <c r="L22" s="113">
        <v>0</v>
      </c>
      <c r="M22" s="114">
        <v>1188</v>
      </c>
      <c r="N22" s="115">
        <v>275866</v>
      </c>
      <c r="O22" s="115"/>
      <c r="P22" s="116">
        <v>0</v>
      </c>
      <c r="Q22" s="117" t="s">
        <v>503</v>
      </c>
      <c r="R22" s="73"/>
      <c r="S22" s="116"/>
      <c r="T22" s="118">
        <v>20030.485000000001</v>
      </c>
      <c r="U22" s="118"/>
      <c r="V22" s="71"/>
      <c r="W22" s="71"/>
      <c r="X22" s="119"/>
      <c r="Y22" s="71"/>
      <c r="Z22" s="118"/>
    </row>
    <row r="23" spans="1:26" s="106" customFormat="1" ht="12.75" x14ac:dyDescent="0.2">
      <c r="A23" s="73">
        <v>14</v>
      </c>
      <c r="B23" s="107" t="s">
        <v>516</v>
      </c>
      <c r="C23" s="73">
        <v>1</v>
      </c>
      <c r="D23" s="145"/>
      <c r="E23" s="145"/>
      <c r="F23" s="145"/>
      <c r="G23" s="108">
        <v>8.4582098064476918E-2</v>
      </c>
      <c r="H23" s="109">
        <v>0.11373847811470558</v>
      </c>
      <c r="I23" s="110">
        <v>9</v>
      </c>
      <c r="J23" s="111">
        <v>124.00718336020051</v>
      </c>
      <c r="K23" s="112">
        <v>13820.76127599577</v>
      </c>
      <c r="L23" s="113">
        <v>3318</v>
      </c>
      <c r="M23" s="114">
        <v>1188</v>
      </c>
      <c r="N23" s="115">
        <v>49024746</v>
      </c>
      <c r="O23" s="115"/>
      <c r="P23" s="116">
        <v>0</v>
      </c>
      <c r="Q23" s="117" t="s">
        <v>503</v>
      </c>
      <c r="R23" s="73"/>
      <c r="S23" s="116"/>
      <c r="T23" s="118">
        <v>17139.76127599577</v>
      </c>
      <c r="U23" s="118"/>
      <c r="V23" s="71"/>
      <c r="W23" s="71"/>
      <c r="X23" s="119"/>
      <c r="Y23" s="71"/>
      <c r="Z23" s="118"/>
    </row>
    <row r="24" spans="1:26" s="106" customFormat="1" ht="12.75" x14ac:dyDescent="0.2">
      <c r="A24" s="73">
        <v>15</v>
      </c>
      <c r="B24" s="107" t="s">
        <v>517</v>
      </c>
      <c r="C24" s="73">
        <v>0</v>
      </c>
      <c r="D24" s="145"/>
      <c r="E24" s="145"/>
      <c r="F24" s="145"/>
      <c r="G24" s="108">
        <v>0</v>
      </c>
      <c r="H24" s="109">
        <v>0</v>
      </c>
      <c r="I24" s="110" t="s">
        <v>467</v>
      </c>
      <c r="J24" s="111">
        <v>0</v>
      </c>
      <c r="K24" s="112">
        <v>0</v>
      </c>
      <c r="L24" s="113">
        <v>0</v>
      </c>
      <c r="M24" s="114">
        <v>1188</v>
      </c>
      <c r="N24" s="115">
        <v>0</v>
      </c>
      <c r="O24" s="115"/>
      <c r="P24" s="116">
        <v>0</v>
      </c>
      <c r="Q24" s="117" t="s">
        <v>503</v>
      </c>
      <c r="R24" s="73"/>
      <c r="S24" s="116"/>
      <c r="T24" s="118">
        <v>0</v>
      </c>
      <c r="U24" s="118"/>
      <c r="V24" s="71"/>
      <c r="W24" s="71"/>
      <c r="X24" s="119"/>
      <c r="Y24" s="71"/>
      <c r="Z24" s="118"/>
    </row>
    <row r="25" spans="1:26" s="106" customFormat="1" ht="12.75" x14ac:dyDescent="0.2">
      <c r="A25" s="73">
        <v>16</v>
      </c>
      <c r="B25" s="107" t="s">
        <v>518</v>
      </c>
      <c r="C25" s="73">
        <v>1</v>
      </c>
      <c r="D25" s="145"/>
      <c r="E25" s="145"/>
      <c r="F25" s="145"/>
      <c r="G25" s="108">
        <v>2.629711099560057</v>
      </c>
      <c r="H25" s="109">
        <v>2.2870376939660852</v>
      </c>
      <c r="I25" s="110">
        <v>9</v>
      </c>
      <c r="J25" s="111">
        <v>102.29056869689384</v>
      </c>
      <c r="K25" s="112">
        <v>17092.306858695654</v>
      </c>
      <c r="L25" s="113">
        <v>392</v>
      </c>
      <c r="M25" s="114">
        <v>1188</v>
      </c>
      <c r="N25" s="115">
        <v>111711145.23999999</v>
      </c>
      <c r="O25" s="115"/>
      <c r="P25" s="116">
        <v>35.999999999999986</v>
      </c>
      <c r="Q25" s="117" t="s">
        <v>503</v>
      </c>
      <c r="R25" s="73"/>
      <c r="S25" s="116"/>
      <c r="T25" s="118">
        <v>17372.306858695654</v>
      </c>
      <c r="U25" s="118"/>
      <c r="V25" s="71"/>
      <c r="W25" s="71"/>
      <c r="X25" s="119"/>
      <c r="Y25" s="71"/>
      <c r="Z25" s="118"/>
    </row>
    <row r="26" spans="1:26" s="106" customFormat="1" ht="12.75" x14ac:dyDescent="0.2">
      <c r="A26" s="73">
        <v>17</v>
      </c>
      <c r="B26" s="107" t="s">
        <v>519</v>
      </c>
      <c r="C26" s="73">
        <v>1</v>
      </c>
      <c r="D26" s="145"/>
      <c r="E26" s="145"/>
      <c r="F26" s="145"/>
      <c r="G26" s="108">
        <v>0.1030349287400191</v>
      </c>
      <c r="H26" s="109">
        <v>9.212401403659462E-2</v>
      </c>
      <c r="I26" s="110">
        <v>9</v>
      </c>
      <c r="J26" s="111">
        <v>121.74067600688343</v>
      </c>
      <c r="K26" s="112">
        <v>14239.351825000002</v>
      </c>
      <c r="L26" s="113">
        <v>3096</v>
      </c>
      <c r="M26" s="114">
        <v>1188</v>
      </c>
      <c r="N26" s="115">
        <v>41170589.879999995</v>
      </c>
      <c r="O26" s="115"/>
      <c r="P26" s="116">
        <v>1</v>
      </c>
      <c r="Q26" s="117" t="s">
        <v>503</v>
      </c>
      <c r="R26" s="73"/>
      <c r="S26" s="116"/>
      <c r="T26" s="118">
        <v>17322.351825000002</v>
      </c>
      <c r="U26" s="118"/>
      <c r="V26" s="71"/>
      <c r="W26" s="71"/>
      <c r="X26" s="119"/>
      <c r="Y26" s="71"/>
      <c r="Z26" s="118"/>
    </row>
    <row r="27" spans="1:26" s="106" customFormat="1" ht="12.75" x14ac:dyDescent="0.2">
      <c r="A27" s="73">
        <v>18</v>
      </c>
      <c r="B27" s="107" t="s">
        <v>520</v>
      </c>
      <c r="C27" s="73">
        <v>1</v>
      </c>
      <c r="D27" s="145"/>
      <c r="E27" s="145"/>
      <c r="F27" s="145"/>
      <c r="G27" s="108">
        <v>2.5192709602678041</v>
      </c>
      <c r="H27" s="109">
        <v>1.8342193474553274</v>
      </c>
      <c r="I27" s="110">
        <v>9</v>
      </c>
      <c r="J27" s="111">
        <v>147.6878465032753</v>
      </c>
      <c r="K27" s="112">
        <v>17601.171054421768</v>
      </c>
      <c r="L27" s="113">
        <v>8394</v>
      </c>
      <c r="M27" s="114">
        <v>1188</v>
      </c>
      <c r="N27" s="115">
        <v>14825271.6</v>
      </c>
      <c r="O27" s="115"/>
      <c r="P27" s="116">
        <v>5</v>
      </c>
      <c r="Q27" s="117" t="s">
        <v>503</v>
      </c>
      <c r="R27" s="73"/>
      <c r="S27" s="116"/>
      <c r="T27" s="118">
        <v>25947.171054421768</v>
      </c>
      <c r="U27" s="118"/>
      <c r="V27" s="71"/>
      <c r="W27" s="71"/>
      <c r="X27" s="119"/>
      <c r="Y27" s="71"/>
      <c r="Z27" s="118"/>
    </row>
    <row r="28" spans="1:26" s="106" customFormat="1" ht="12.75" x14ac:dyDescent="0.2">
      <c r="A28" s="73">
        <v>19</v>
      </c>
      <c r="B28" s="107" t="s">
        <v>521</v>
      </c>
      <c r="C28" s="73">
        <v>0</v>
      </c>
      <c r="D28" s="145"/>
      <c r="E28" s="145"/>
      <c r="F28" s="145"/>
      <c r="G28" s="108">
        <v>0</v>
      </c>
      <c r="H28" s="109">
        <v>0</v>
      </c>
      <c r="I28" s="110" t="s">
        <v>467</v>
      </c>
      <c r="J28" s="111">
        <v>0</v>
      </c>
      <c r="K28" s="112">
        <v>0</v>
      </c>
      <c r="L28" s="113">
        <v>0</v>
      </c>
      <c r="M28" s="114">
        <v>1188</v>
      </c>
      <c r="N28" s="115">
        <v>0</v>
      </c>
      <c r="O28" s="115"/>
      <c r="P28" s="116">
        <v>0</v>
      </c>
      <c r="Q28" s="117" t="s">
        <v>503</v>
      </c>
      <c r="R28" s="73"/>
      <c r="S28" s="116"/>
      <c r="T28" s="118">
        <v>0</v>
      </c>
      <c r="U28" s="118"/>
      <c r="V28" s="71"/>
      <c r="W28" s="71"/>
      <c r="X28" s="119"/>
      <c r="Y28" s="71"/>
      <c r="Z28" s="118"/>
    </row>
    <row r="29" spans="1:26" s="106" customFormat="1" ht="12.75" x14ac:dyDescent="0.2">
      <c r="A29" s="73">
        <v>20</v>
      </c>
      <c r="B29" s="107" t="s">
        <v>522</v>
      </c>
      <c r="C29" s="73">
        <v>1</v>
      </c>
      <c r="D29" s="145"/>
      <c r="E29" s="145"/>
      <c r="F29" s="145"/>
      <c r="G29" s="108">
        <v>6.4944867004831153</v>
      </c>
      <c r="H29" s="109">
        <v>6.6562791390478226</v>
      </c>
      <c r="I29" s="110">
        <v>9</v>
      </c>
      <c r="J29" s="111">
        <v>119.74799562126113</v>
      </c>
      <c r="K29" s="112">
        <v>17453.591118546843</v>
      </c>
      <c r="L29" s="113">
        <v>3447</v>
      </c>
      <c r="M29" s="114">
        <v>1188</v>
      </c>
      <c r="N29" s="115">
        <v>110985895.35800001</v>
      </c>
      <c r="O29" s="115"/>
      <c r="P29" s="116">
        <v>94</v>
      </c>
      <c r="Q29" s="117" t="s">
        <v>503</v>
      </c>
      <c r="R29" s="73"/>
      <c r="S29" s="116"/>
      <c r="T29" s="118">
        <v>20955.591118546843</v>
      </c>
      <c r="U29" s="118"/>
      <c r="V29" s="71"/>
      <c r="W29" s="71"/>
      <c r="X29" s="119"/>
      <c r="Y29" s="71"/>
      <c r="Z29" s="118"/>
    </row>
    <row r="30" spans="1:26" s="106" customFormat="1" ht="12.75" x14ac:dyDescent="0.2">
      <c r="A30" s="73">
        <v>21</v>
      </c>
      <c r="B30" s="107" t="s">
        <v>523</v>
      </c>
      <c r="C30" s="73">
        <v>0</v>
      </c>
      <c r="D30" s="145"/>
      <c r="E30" s="145"/>
      <c r="F30" s="145"/>
      <c r="G30" s="108">
        <v>0</v>
      </c>
      <c r="H30" s="109">
        <v>0</v>
      </c>
      <c r="I30" s="110" t="s">
        <v>467</v>
      </c>
      <c r="J30" s="111">
        <v>0</v>
      </c>
      <c r="K30" s="112">
        <v>0</v>
      </c>
      <c r="L30" s="113">
        <v>0</v>
      </c>
      <c r="M30" s="114">
        <v>1188</v>
      </c>
      <c r="N30" s="115">
        <v>0</v>
      </c>
      <c r="O30" s="115"/>
      <c r="P30" s="116">
        <v>0</v>
      </c>
      <c r="Q30" s="117" t="s">
        <v>503</v>
      </c>
      <c r="R30" s="73"/>
      <c r="S30" s="116"/>
      <c r="T30" s="118">
        <v>0</v>
      </c>
      <c r="U30" s="118"/>
      <c r="V30" s="71"/>
      <c r="W30" s="71"/>
      <c r="X30" s="119"/>
      <c r="Y30" s="71"/>
      <c r="Z30" s="118"/>
    </row>
    <row r="31" spans="1:26" s="106" customFormat="1" ht="12.75" x14ac:dyDescent="0.2">
      <c r="A31" s="73">
        <v>22</v>
      </c>
      <c r="B31" s="107" t="s">
        <v>524</v>
      </c>
      <c r="C31" s="73">
        <v>0</v>
      </c>
      <c r="D31" s="145"/>
      <c r="E31" s="145"/>
      <c r="F31" s="145"/>
      <c r="G31" s="108">
        <v>0</v>
      </c>
      <c r="H31" s="109">
        <v>0</v>
      </c>
      <c r="I31" s="110" t="s">
        <v>467</v>
      </c>
      <c r="J31" s="111">
        <v>0</v>
      </c>
      <c r="K31" s="112">
        <v>19044.518421052631</v>
      </c>
      <c r="L31" s="113">
        <v>0</v>
      </c>
      <c r="M31" s="114">
        <v>1188</v>
      </c>
      <c r="N31" s="115">
        <v>364414</v>
      </c>
      <c r="O31" s="115"/>
      <c r="P31" s="116">
        <v>0</v>
      </c>
      <c r="Q31" s="117" t="s">
        <v>503</v>
      </c>
      <c r="R31" s="73"/>
      <c r="S31" s="116"/>
      <c r="T31" s="118">
        <v>19044.518421052631</v>
      </c>
      <c r="U31" s="118"/>
      <c r="V31" s="71"/>
      <c r="W31" s="71"/>
      <c r="X31" s="119"/>
      <c r="Y31" s="71"/>
      <c r="Z31" s="118"/>
    </row>
    <row r="32" spans="1:26" s="106" customFormat="1" ht="12.75" x14ac:dyDescent="0.2">
      <c r="A32" s="73">
        <v>23</v>
      </c>
      <c r="B32" s="107" t="s">
        <v>525</v>
      </c>
      <c r="C32" s="73">
        <v>1</v>
      </c>
      <c r="D32" s="145"/>
      <c r="E32" s="145"/>
      <c r="F32" s="145"/>
      <c r="G32" s="108">
        <v>0</v>
      </c>
      <c r="H32" s="109">
        <v>0</v>
      </c>
      <c r="I32" s="110">
        <v>9</v>
      </c>
      <c r="J32" s="111">
        <v>158.99819264055247</v>
      </c>
      <c r="K32" s="112">
        <v>13941.877519636077</v>
      </c>
      <c r="L32" s="113">
        <v>8225</v>
      </c>
      <c r="M32" s="114">
        <v>1188</v>
      </c>
      <c r="N32" s="115">
        <v>58866371</v>
      </c>
      <c r="O32" s="115"/>
      <c r="P32" s="116">
        <v>0</v>
      </c>
      <c r="Q32" s="117" t="s">
        <v>503</v>
      </c>
      <c r="R32" s="73"/>
      <c r="S32" s="116"/>
      <c r="T32" s="118">
        <v>22007.877519636077</v>
      </c>
      <c r="U32" s="118"/>
      <c r="V32" s="71"/>
      <c r="W32" s="71"/>
      <c r="X32" s="119"/>
      <c r="Y32" s="71"/>
      <c r="Z32" s="118"/>
    </row>
    <row r="33" spans="1:26" s="106" customFormat="1" ht="12.75" x14ac:dyDescent="0.2">
      <c r="A33" s="73">
        <v>24</v>
      </c>
      <c r="B33" s="107" t="s">
        <v>526</v>
      </c>
      <c r="C33" s="73">
        <v>1</v>
      </c>
      <c r="D33" s="145"/>
      <c r="E33" s="145"/>
      <c r="F33" s="145"/>
      <c r="G33" s="108">
        <v>1.718589302801004</v>
      </c>
      <c r="H33" s="109">
        <v>2.0097448507388087</v>
      </c>
      <c r="I33" s="110">
        <v>9</v>
      </c>
      <c r="J33" s="111">
        <v>121.49007807491503</v>
      </c>
      <c r="K33" s="112">
        <v>13684.612222222222</v>
      </c>
      <c r="L33" s="113">
        <v>2941</v>
      </c>
      <c r="M33" s="114">
        <v>1188</v>
      </c>
      <c r="N33" s="115">
        <v>34911297.309311293</v>
      </c>
      <c r="O33" s="115"/>
      <c r="P33" s="116">
        <v>5</v>
      </c>
      <c r="Q33" s="117" t="s">
        <v>503</v>
      </c>
      <c r="R33" s="73"/>
      <c r="S33" s="116"/>
      <c r="T33" s="118">
        <v>16643.612222222222</v>
      </c>
      <c r="U33" s="118"/>
      <c r="V33" s="71"/>
      <c r="W33" s="71"/>
      <c r="X33" s="119"/>
      <c r="Y33" s="71"/>
      <c r="Z33" s="118"/>
    </row>
    <row r="34" spans="1:26" s="106" customFormat="1" ht="12.75" x14ac:dyDescent="0.2">
      <c r="A34" s="73">
        <v>25</v>
      </c>
      <c r="B34" s="107" t="s">
        <v>527</v>
      </c>
      <c r="C34" s="73">
        <v>1</v>
      </c>
      <c r="D34" s="145"/>
      <c r="E34" s="145"/>
      <c r="F34" s="145"/>
      <c r="G34" s="108">
        <v>7.6019062650189388</v>
      </c>
      <c r="H34" s="109">
        <v>7.2964883217536052</v>
      </c>
      <c r="I34" s="110">
        <v>9</v>
      </c>
      <c r="J34" s="111">
        <v>142.01071565466933</v>
      </c>
      <c r="K34" s="112">
        <v>14424.467515865819</v>
      </c>
      <c r="L34" s="113">
        <v>6060</v>
      </c>
      <c r="M34" s="114">
        <v>1188</v>
      </c>
      <c r="N34" s="115">
        <v>45173717.200000003</v>
      </c>
      <c r="O34" s="115"/>
      <c r="P34" s="116">
        <v>63.999999999999986</v>
      </c>
      <c r="Q34" s="117" t="s">
        <v>503</v>
      </c>
      <c r="R34" s="73"/>
      <c r="S34" s="116"/>
      <c r="T34" s="118">
        <v>20557.467515865821</v>
      </c>
      <c r="U34" s="118"/>
      <c r="V34" s="71"/>
      <c r="W34" s="71"/>
      <c r="X34" s="119"/>
      <c r="Y34" s="71"/>
      <c r="Z34" s="118"/>
    </row>
    <row r="35" spans="1:26" s="106" customFormat="1" ht="12.75" x14ac:dyDescent="0.2">
      <c r="A35" s="73">
        <v>26</v>
      </c>
      <c r="B35" s="107" t="s">
        <v>528</v>
      </c>
      <c r="C35" s="73">
        <v>1</v>
      </c>
      <c r="D35" s="145"/>
      <c r="E35" s="145"/>
      <c r="F35" s="145"/>
      <c r="G35" s="108">
        <v>4.8231725605944686E-2</v>
      </c>
      <c r="H35" s="109">
        <v>6.5657144646093887E-2</v>
      </c>
      <c r="I35" s="110">
        <v>9</v>
      </c>
      <c r="J35" s="111">
        <v>137.87146551005927</v>
      </c>
      <c r="K35" s="112">
        <v>13634.975939585722</v>
      </c>
      <c r="L35" s="113">
        <v>5164</v>
      </c>
      <c r="M35" s="114">
        <v>1188</v>
      </c>
      <c r="N35" s="115">
        <v>88243252.599999994</v>
      </c>
      <c r="O35" s="115"/>
      <c r="P35" s="116">
        <v>2</v>
      </c>
      <c r="Q35" s="117" t="s">
        <v>503</v>
      </c>
      <c r="R35" s="73"/>
      <c r="S35" s="116"/>
      <c r="T35" s="118">
        <v>18899.975939585722</v>
      </c>
      <c r="U35" s="118"/>
      <c r="V35" s="71"/>
      <c r="W35" s="71"/>
      <c r="X35" s="119"/>
      <c r="Y35" s="71"/>
      <c r="Z35" s="118"/>
    </row>
    <row r="36" spans="1:26" s="106" customFormat="1" ht="12.75" x14ac:dyDescent="0.2">
      <c r="A36" s="73">
        <v>27</v>
      </c>
      <c r="B36" s="107" t="s">
        <v>529</v>
      </c>
      <c r="C36" s="73">
        <v>1</v>
      </c>
      <c r="D36" s="145"/>
      <c r="E36" s="145"/>
      <c r="F36" s="145"/>
      <c r="G36" s="108">
        <v>0</v>
      </c>
      <c r="H36" s="109">
        <v>0</v>
      </c>
      <c r="I36" s="120">
        <v>9</v>
      </c>
      <c r="J36" s="111">
        <v>108.16086500142494</v>
      </c>
      <c r="K36" s="112">
        <v>13653.650859375004</v>
      </c>
      <c r="L36" s="113">
        <v>1114</v>
      </c>
      <c r="M36" s="114">
        <v>1188</v>
      </c>
      <c r="N36" s="115">
        <v>9906168</v>
      </c>
      <c r="O36" s="115"/>
      <c r="P36" s="116">
        <v>0</v>
      </c>
      <c r="Q36" s="117" t="s">
        <v>503</v>
      </c>
      <c r="R36" s="73"/>
      <c r="S36" s="116"/>
      <c r="T36" s="118">
        <v>14830.650859375004</v>
      </c>
      <c r="U36" s="118"/>
      <c r="V36" s="71"/>
      <c r="W36" s="71"/>
      <c r="X36" s="119"/>
      <c r="Y36" s="71"/>
      <c r="Z36" s="118"/>
    </row>
    <row r="37" spans="1:26" s="106" customFormat="1" ht="12.75" x14ac:dyDescent="0.2">
      <c r="A37" s="73">
        <v>28</v>
      </c>
      <c r="B37" s="107" t="s">
        <v>530</v>
      </c>
      <c r="C37" s="73">
        <v>0</v>
      </c>
      <c r="D37" s="145"/>
      <c r="E37" s="145"/>
      <c r="F37" s="145"/>
      <c r="G37" s="108">
        <v>0</v>
      </c>
      <c r="H37" s="109">
        <v>0</v>
      </c>
      <c r="I37" s="110" t="s">
        <v>467</v>
      </c>
      <c r="J37" s="111">
        <v>0</v>
      </c>
      <c r="K37" s="112">
        <v>0</v>
      </c>
      <c r="L37" s="113">
        <v>0</v>
      </c>
      <c r="M37" s="114">
        <v>1188</v>
      </c>
      <c r="N37" s="115">
        <v>0</v>
      </c>
      <c r="O37" s="115"/>
      <c r="P37" s="116">
        <v>0</v>
      </c>
      <c r="Q37" s="117" t="s">
        <v>503</v>
      </c>
      <c r="R37" s="73"/>
      <c r="S37" s="116"/>
      <c r="T37" s="118">
        <v>0</v>
      </c>
      <c r="U37" s="118"/>
      <c r="V37" s="71"/>
      <c r="W37" s="71"/>
      <c r="X37" s="119"/>
      <c r="Y37" s="71"/>
      <c r="Z37" s="118"/>
    </row>
    <row r="38" spans="1:26" s="106" customFormat="1" ht="12.75" x14ac:dyDescent="0.2">
      <c r="A38" s="73">
        <v>29</v>
      </c>
      <c r="B38" s="107" t="s">
        <v>531</v>
      </c>
      <c r="C38" s="73">
        <v>0</v>
      </c>
      <c r="D38" s="145"/>
      <c r="E38" s="145"/>
      <c r="F38" s="145"/>
      <c r="G38" s="108">
        <v>0</v>
      </c>
      <c r="H38" s="109">
        <v>0</v>
      </c>
      <c r="I38" s="110" t="s">
        <v>467</v>
      </c>
      <c r="J38" s="111">
        <v>0</v>
      </c>
      <c r="K38" s="112">
        <v>0</v>
      </c>
      <c r="L38" s="113">
        <v>0</v>
      </c>
      <c r="M38" s="114">
        <v>1188</v>
      </c>
      <c r="N38" s="115">
        <v>0</v>
      </c>
      <c r="O38" s="115"/>
      <c r="P38" s="116">
        <v>0</v>
      </c>
      <c r="Q38" s="117" t="s">
        <v>503</v>
      </c>
      <c r="R38" s="73"/>
      <c r="S38" s="116"/>
      <c r="T38" s="118">
        <v>0</v>
      </c>
      <c r="U38" s="118"/>
      <c r="V38" s="71"/>
      <c r="W38" s="71"/>
      <c r="X38" s="119"/>
      <c r="Y38" s="71"/>
      <c r="Z38" s="118"/>
    </row>
    <row r="39" spans="1:26" s="106" customFormat="1" ht="12.75" x14ac:dyDescent="0.2">
      <c r="A39" s="73">
        <v>30</v>
      </c>
      <c r="B39" s="107" t="s">
        <v>532</v>
      </c>
      <c r="C39" s="73">
        <v>1</v>
      </c>
      <c r="D39" s="145"/>
      <c r="E39" s="145"/>
      <c r="F39" s="145"/>
      <c r="G39" s="108">
        <v>0.54981083213459403</v>
      </c>
      <c r="H39" s="109">
        <v>0.55264537554057347</v>
      </c>
      <c r="I39" s="110">
        <v>9</v>
      </c>
      <c r="J39" s="111">
        <v>128.94257828956592</v>
      </c>
      <c r="K39" s="112">
        <v>14452.325895875592</v>
      </c>
      <c r="L39" s="113">
        <v>4183</v>
      </c>
      <c r="M39" s="114">
        <v>1188</v>
      </c>
      <c r="N39" s="115">
        <v>85406667.799999997</v>
      </c>
      <c r="O39" s="115"/>
      <c r="P39" s="116">
        <v>1.9999999999999998</v>
      </c>
      <c r="Q39" s="117" t="s">
        <v>503</v>
      </c>
      <c r="R39" s="73"/>
      <c r="S39" s="116"/>
      <c r="T39" s="118">
        <v>18647.325895875591</v>
      </c>
      <c r="U39" s="118"/>
      <c r="V39" s="71"/>
      <c r="W39" s="71"/>
      <c r="X39" s="119"/>
      <c r="Y39" s="71"/>
      <c r="Z39" s="118"/>
    </row>
    <row r="40" spans="1:26" s="106" customFormat="1" ht="12.75" x14ac:dyDescent="0.2">
      <c r="A40" s="73">
        <v>31</v>
      </c>
      <c r="B40" s="107" t="s">
        <v>533</v>
      </c>
      <c r="C40" s="73">
        <v>1</v>
      </c>
      <c r="D40" s="145"/>
      <c r="E40" s="145"/>
      <c r="F40" s="145"/>
      <c r="G40" s="108">
        <v>1.3921962100480068</v>
      </c>
      <c r="H40" s="109">
        <v>1.5521931779462257</v>
      </c>
      <c r="I40" s="110">
        <v>9</v>
      </c>
      <c r="J40" s="111">
        <v>142.17121727324997</v>
      </c>
      <c r="K40" s="112">
        <v>13785.015331066217</v>
      </c>
      <c r="L40" s="113">
        <v>5813</v>
      </c>
      <c r="M40" s="114">
        <v>1188</v>
      </c>
      <c r="N40" s="115">
        <v>97880407</v>
      </c>
      <c r="O40" s="115"/>
      <c r="P40" s="116">
        <v>28.250000000000007</v>
      </c>
      <c r="Q40" s="117" t="s">
        <v>503</v>
      </c>
      <c r="R40" s="73"/>
      <c r="S40" s="116"/>
      <c r="T40" s="118">
        <v>19972.015331066217</v>
      </c>
      <c r="U40" s="118"/>
      <c r="V40" s="71"/>
      <c r="W40" s="71"/>
      <c r="X40" s="119"/>
      <c r="Y40" s="71"/>
      <c r="Z40" s="118"/>
    </row>
    <row r="41" spans="1:26" s="106" customFormat="1" ht="12.75" x14ac:dyDescent="0.2">
      <c r="A41" s="73">
        <v>32</v>
      </c>
      <c r="B41" s="107" t="s">
        <v>534</v>
      </c>
      <c r="C41" s="73">
        <v>0</v>
      </c>
      <c r="D41" s="145"/>
      <c r="E41" s="145"/>
      <c r="F41" s="145"/>
      <c r="G41" s="108">
        <v>0</v>
      </c>
      <c r="H41" s="109">
        <v>0</v>
      </c>
      <c r="I41" s="110" t="s">
        <v>467</v>
      </c>
      <c r="J41" s="111">
        <v>0</v>
      </c>
      <c r="K41" s="112">
        <v>20030.485000000001</v>
      </c>
      <c r="L41" s="113">
        <v>0</v>
      </c>
      <c r="M41" s="114">
        <v>1188</v>
      </c>
      <c r="N41" s="115">
        <v>402554</v>
      </c>
      <c r="O41" s="115"/>
      <c r="P41" s="116">
        <v>0</v>
      </c>
      <c r="Q41" s="117" t="s">
        <v>503</v>
      </c>
      <c r="R41" s="73"/>
      <c r="S41" s="116"/>
      <c r="T41" s="118">
        <v>20030.485000000001</v>
      </c>
      <c r="U41" s="118"/>
      <c r="V41" s="71"/>
      <c r="W41" s="71"/>
      <c r="X41" s="119"/>
      <c r="Y41" s="71"/>
      <c r="Z41" s="118"/>
    </row>
    <row r="42" spans="1:26" s="106" customFormat="1" ht="12.75" x14ac:dyDescent="0.2">
      <c r="A42" s="73">
        <v>33</v>
      </c>
      <c r="B42" s="107" t="s">
        <v>535</v>
      </c>
      <c r="C42" s="73">
        <v>0</v>
      </c>
      <c r="D42" s="145"/>
      <c r="E42" s="145"/>
      <c r="F42" s="145"/>
      <c r="G42" s="108">
        <v>0</v>
      </c>
      <c r="H42" s="109">
        <v>0</v>
      </c>
      <c r="I42" s="110" t="s">
        <v>467</v>
      </c>
      <c r="J42" s="111">
        <v>0</v>
      </c>
      <c r="K42" s="112">
        <v>20273.775454545455</v>
      </c>
      <c r="L42" s="113">
        <v>0</v>
      </c>
      <c r="M42" s="114">
        <v>1188</v>
      </c>
      <c r="N42" s="115">
        <v>312467</v>
      </c>
      <c r="O42" s="115"/>
      <c r="P42" s="116">
        <v>0</v>
      </c>
      <c r="Q42" s="117" t="s">
        <v>503</v>
      </c>
      <c r="R42" s="73"/>
      <c r="S42" s="116"/>
      <c r="T42" s="118">
        <v>20273.775454545455</v>
      </c>
      <c r="U42" s="118"/>
      <c r="V42" s="71"/>
      <c r="W42" s="71"/>
      <c r="X42" s="119"/>
      <c r="Y42" s="71"/>
      <c r="Z42" s="118"/>
    </row>
    <row r="43" spans="1:26" s="106" customFormat="1" ht="12.75" x14ac:dyDescent="0.2">
      <c r="A43" s="73">
        <v>34</v>
      </c>
      <c r="B43" s="107" t="s">
        <v>536</v>
      </c>
      <c r="C43" s="73">
        <v>0</v>
      </c>
      <c r="D43" s="145"/>
      <c r="E43" s="145"/>
      <c r="F43" s="145"/>
      <c r="G43" s="108">
        <v>0</v>
      </c>
      <c r="H43" s="109">
        <v>0</v>
      </c>
      <c r="I43" s="110" t="s">
        <v>467</v>
      </c>
      <c r="J43" s="111">
        <v>0</v>
      </c>
      <c r="K43" s="112">
        <v>17898.514400000004</v>
      </c>
      <c r="L43" s="113">
        <v>0</v>
      </c>
      <c r="M43" s="114">
        <v>1188</v>
      </c>
      <c r="N43" s="115">
        <v>17899</v>
      </c>
      <c r="O43" s="115"/>
      <c r="P43" s="116">
        <v>0</v>
      </c>
      <c r="Q43" s="117" t="s">
        <v>503</v>
      </c>
      <c r="R43" s="73"/>
      <c r="S43" s="116"/>
      <c r="T43" s="118">
        <v>17898.514400000004</v>
      </c>
      <c r="U43" s="118"/>
      <c r="V43" s="71"/>
      <c r="W43" s="71"/>
      <c r="X43" s="119"/>
      <c r="Y43" s="71"/>
      <c r="Z43" s="118"/>
    </row>
    <row r="44" spans="1:26" s="106" customFormat="1" ht="12.75" x14ac:dyDescent="0.2">
      <c r="A44" s="73">
        <v>35</v>
      </c>
      <c r="B44" s="107" t="s">
        <v>537</v>
      </c>
      <c r="C44" s="73">
        <v>1</v>
      </c>
      <c r="D44" s="145"/>
      <c r="E44" s="145"/>
      <c r="F44" s="145">
        <v>24</v>
      </c>
      <c r="G44" s="108">
        <v>16.524012896893492</v>
      </c>
      <c r="H44" s="109">
        <v>17.205558280601242</v>
      </c>
      <c r="I44" s="110">
        <v>18</v>
      </c>
      <c r="J44" s="111">
        <v>137.8262820773254</v>
      </c>
      <c r="K44" s="112">
        <v>21189.874453872533</v>
      </c>
      <c r="L44" s="113">
        <v>8015</v>
      </c>
      <c r="M44" s="114">
        <v>1188</v>
      </c>
      <c r="N44" s="115">
        <v>1651609917.943737</v>
      </c>
      <c r="O44" s="115"/>
      <c r="P44" s="116">
        <v>2223.8666666666659</v>
      </c>
      <c r="Q44" s="117" t="s">
        <v>503</v>
      </c>
      <c r="R44" s="73"/>
      <c r="S44" s="116"/>
      <c r="T44" s="118">
        <v>29365.874453872533</v>
      </c>
      <c r="U44" s="118"/>
      <c r="V44" s="71"/>
      <c r="W44" s="71"/>
      <c r="X44" s="119"/>
      <c r="Y44" s="71"/>
      <c r="Z44" s="118"/>
    </row>
    <row r="45" spans="1:26" s="106" customFormat="1" ht="12.75" x14ac:dyDescent="0.2">
      <c r="A45" s="73">
        <v>36</v>
      </c>
      <c r="B45" s="107" t="s">
        <v>538</v>
      </c>
      <c r="C45" s="73">
        <v>1</v>
      </c>
      <c r="D45" s="145"/>
      <c r="E45" s="145"/>
      <c r="F45" s="145"/>
      <c r="G45" s="108">
        <v>6.0674834889184099</v>
      </c>
      <c r="H45" s="109">
        <v>5.9049592000857833</v>
      </c>
      <c r="I45" s="110">
        <v>9</v>
      </c>
      <c r="J45" s="111">
        <v>145.21356646597204</v>
      </c>
      <c r="K45" s="112">
        <v>14803.306169950743</v>
      </c>
      <c r="L45" s="113">
        <v>6693</v>
      </c>
      <c r="M45" s="114">
        <v>1188</v>
      </c>
      <c r="N45" s="115">
        <v>36922575.18</v>
      </c>
      <c r="O45" s="115"/>
      <c r="P45" s="116">
        <v>26.875</v>
      </c>
      <c r="Q45" s="117" t="s">
        <v>503</v>
      </c>
      <c r="R45" s="73"/>
      <c r="S45" s="116"/>
      <c r="T45" s="118">
        <v>21661.306169950745</v>
      </c>
      <c r="U45" s="118"/>
      <c r="V45" s="71"/>
      <c r="W45" s="71"/>
      <c r="X45" s="119"/>
      <c r="Y45" s="71"/>
      <c r="Z45" s="118"/>
    </row>
    <row r="46" spans="1:26" s="106" customFormat="1" ht="12.75" x14ac:dyDescent="0.2">
      <c r="A46" s="73">
        <v>37</v>
      </c>
      <c r="B46" s="107" t="s">
        <v>539</v>
      </c>
      <c r="C46" s="73">
        <v>0</v>
      </c>
      <c r="D46" s="145"/>
      <c r="E46" s="145"/>
      <c r="F46" s="145"/>
      <c r="G46" s="108">
        <v>0</v>
      </c>
      <c r="H46" s="109">
        <v>0</v>
      </c>
      <c r="I46" s="110" t="s">
        <v>467</v>
      </c>
      <c r="J46" s="111">
        <v>0</v>
      </c>
      <c r="K46" s="112">
        <v>18633.217340000003</v>
      </c>
      <c r="L46" s="113">
        <v>0</v>
      </c>
      <c r="M46" s="114">
        <v>1188</v>
      </c>
      <c r="N46" s="115">
        <v>202591</v>
      </c>
      <c r="O46" s="115"/>
      <c r="P46" s="116">
        <v>0</v>
      </c>
      <c r="Q46" s="117" t="s">
        <v>503</v>
      </c>
      <c r="R46" s="73"/>
      <c r="S46" s="116"/>
      <c r="T46" s="118">
        <v>18633.217340000003</v>
      </c>
      <c r="U46" s="118"/>
      <c r="V46" s="71"/>
      <c r="W46" s="71"/>
      <c r="X46" s="119"/>
      <c r="Y46" s="71"/>
      <c r="Z46" s="118"/>
    </row>
    <row r="47" spans="1:26" s="106" customFormat="1" ht="12.75" x14ac:dyDescent="0.2">
      <c r="A47" s="73">
        <v>38</v>
      </c>
      <c r="B47" s="107" t="s">
        <v>540</v>
      </c>
      <c r="C47" s="73">
        <v>1</v>
      </c>
      <c r="D47" s="145"/>
      <c r="E47" s="145"/>
      <c r="F47" s="145"/>
      <c r="G47" s="108">
        <v>0.11896134793470199</v>
      </c>
      <c r="H47" s="109">
        <v>0.11995869625054487</v>
      </c>
      <c r="I47" s="110">
        <v>9</v>
      </c>
      <c r="J47" s="111">
        <v>173.37693791462496</v>
      </c>
      <c r="K47" s="112">
        <v>12531.598141789051</v>
      </c>
      <c r="L47" s="113">
        <v>9195</v>
      </c>
      <c r="M47" s="114">
        <v>1188</v>
      </c>
      <c r="N47" s="115">
        <v>16565701.879999999</v>
      </c>
      <c r="O47" s="115"/>
      <c r="P47" s="116">
        <v>1</v>
      </c>
      <c r="Q47" s="117" t="s">
        <v>503</v>
      </c>
      <c r="R47" s="73"/>
      <c r="S47" s="116"/>
      <c r="T47" s="118">
        <v>21756.213926298788</v>
      </c>
      <c r="U47" s="118"/>
      <c r="V47" s="71"/>
      <c r="W47" s="71"/>
      <c r="X47" s="119"/>
      <c r="Y47" s="71"/>
      <c r="Z47" s="118"/>
    </row>
    <row r="48" spans="1:26" s="106" customFormat="1" ht="12.75" x14ac:dyDescent="0.2">
      <c r="A48" s="73">
        <v>39</v>
      </c>
      <c r="B48" s="107" t="s">
        <v>541</v>
      </c>
      <c r="C48" s="73">
        <v>0</v>
      </c>
      <c r="D48" s="145"/>
      <c r="E48" s="145"/>
      <c r="F48" s="145"/>
      <c r="G48" s="108">
        <v>0</v>
      </c>
      <c r="H48" s="109">
        <v>0</v>
      </c>
      <c r="I48" s="110" t="s">
        <v>467</v>
      </c>
      <c r="J48" s="111">
        <v>0</v>
      </c>
      <c r="K48" s="112">
        <v>17354.29</v>
      </c>
      <c r="L48" s="113">
        <v>0</v>
      </c>
      <c r="M48" s="114">
        <v>1188</v>
      </c>
      <c r="N48" s="115">
        <v>340677</v>
      </c>
      <c r="O48" s="115"/>
      <c r="P48" s="116">
        <v>0</v>
      </c>
      <c r="Q48" s="117" t="s">
        <v>503</v>
      </c>
      <c r="R48" s="73"/>
      <c r="S48" s="116"/>
      <c r="T48" s="118">
        <v>17354.29</v>
      </c>
      <c r="U48" s="118"/>
      <c r="V48" s="71"/>
      <c r="W48" s="71"/>
      <c r="X48" s="119"/>
      <c r="Y48" s="71"/>
      <c r="Z48" s="118"/>
    </row>
    <row r="49" spans="1:26" s="106" customFormat="1" ht="12.75" x14ac:dyDescent="0.2">
      <c r="A49" s="73">
        <v>40</v>
      </c>
      <c r="B49" s="107" t="s">
        <v>542</v>
      </c>
      <c r="C49" s="73">
        <v>1</v>
      </c>
      <c r="D49" s="145"/>
      <c r="E49" s="145"/>
      <c r="F49" s="145"/>
      <c r="G49" s="108">
        <v>0.73910200807374782</v>
      </c>
      <c r="H49" s="109">
        <v>0.76062646441071746</v>
      </c>
      <c r="I49" s="110">
        <v>9</v>
      </c>
      <c r="J49" s="111">
        <v>131.72621173238994</v>
      </c>
      <c r="K49" s="112">
        <v>14790.241687186099</v>
      </c>
      <c r="L49" s="113">
        <v>4692</v>
      </c>
      <c r="M49" s="114">
        <v>1188</v>
      </c>
      <c r="N49" s="115">
        <v>101709976.736</v>
      </c>
      <c r="O49" s="115"/>
      <c r="P49" s="116">
        <v>7.9999999999999991</v>
      </c>
      <c r="Q49" s="117" t="s">
        <v>503</v>
      </c>
      <c r="R49" s="73"/>
      <c r="S49" s="116"/>
      <c r="T49" s="118">
        <v>19608.241687186099</v>
      </c>
      <c r="U49" s="118"/>
      <c r="V49" s="71"/>
      <c r="W49" s="71"/>
      <c r="X49" s="119"/>
      <c r="Y49" s="71"/>
      <c r="Z49" s="118"/>
    </row>
    <row r="50" spans="1:26" s="106" customFormat="1" ht="12.75" x14ac:dyDescent="0.2">
      <c r="A50" s="73">
        <v>41</v>
      </c>
      <c r="B50" s="107" t="s">
        <v>543</v>
      </c>
      <c r="C50" s="73">
        <v>1</v>
      </c>
      <c r="D50" s="145"/>
      <c r="E50" s="145"/>
      <c r="F50" s="145"/>
      <c r="G50" s="108">
        <v>0</v>
      </c>
      <c r="H50" s="109">
        <v>0</v>
      </c>
      <c r="I50" s="110">
        <v>9</v>
      </c>
      <c r="J50" s="111">
        <v>191.21928636391175</v>
      </c>
      <c r="K50" s="112">
        <v>14513.312840095465</v>
      </c>
      <c r="L50" s="113">
        <v>13239</v>
      </c>
      <c r="M50" s="114">
        <v>1188</v>
      </c>
      <c r="N50" s="115">
        <v>12260880.199999999</v>
      </c>
      <c r="O50" s="115"/>
      <c r="P50" s="116">
        <v>0</v>
      </c>
      <c r="Q50" s="117" t="s">
        <v>503</v>
      </c>
      <c r="R50" s="73"/>
      <c r="S50" s="116"/>
      <c r="T50" s="118">
        <v>28068.312840095467</v>
      </c>
      <c r="U50" s="118"/>
      <c r="V50" s="71"/>
      <c r="W50" s="71"/>
      <c r="X50" s="119"/>
      <c r="Y50" s="71"/>
      <c r="Z50" s="118"/>
    </row>
    <row r="51" spans="1:26" s="106" customFormat="1" ht="12.75" x14ac:dyDescent="0.2">
      <c r="A51" s="73">
        <v>42</v>
      </c>
      <c r="B51" s="107" t="s">
        <v>544</v>
      </c>
      <c r="C51" s="73">
        <v>0</v>
      </c>
      <c r="D51" s="145"/>
      <c r="E51" s="145"/>
      <c r="F51" s="145"/>
      <c r="G51" s="108">
        <v>0</v>
      </c>
      <c r="H51" s="109">
        <v>0</v>
      </c>
      <c r="I51" s="110" t="s">
        <v>467</v>
      </c>
      <c r="J51" s="111">
        <v>0</v>
      </c>
      <c r="K51" s="112">
        <v>18692.387499999997</v>
      </c>
      <c r="L51" s="113">
        <v>0</v>
      </c>
      <c r="M51" s="114">
        <v>1188</v>
      </c>
      <c r="N51" s="115">
        <v>2801192</v>
      </c>
      <c r="O51" s="115"/>
      <c r="P51" s="116">
        <v>0</v>
      </c>
      <c r="Q51" s="117" t="s">
        <v>503</v>
      </c>
      <c r="R51" s="73"/>
      <c r="S51" s="116"/>
      <c r="T51" s="118">
        <v>18692.387499999997</v>
      </c>
      <c r="U51" s="118"/>
      <c r="V51" s="71"/>
      <c r="W51" s="71"/>
      <c r="X51" s="119"/>
      <c r="Y51" s="71"/>
      <c r="Z51" s="118"/>
    </row>
    <row r="52" spans="1:26" s="106" customFormat="1" ht="12.75" x14ac:dyDescent="0.2">
      <c r="A52" s="73">
        <v>43</v>
      </c>
      <c r="B52" s="107" t="s">
        <v>545</v>
      </c>
      <c r="C52" s="73">
        <v>1</v>
      </c>
      <c r="D52" s="145"/>
      <c r="E52" s="145"/>
      <c r="F52" s="145"/>
      <c r="G52" s="108">
        <v>2.2885604763411296</v>
      </c>
      <c r="H52" s="109">
        <v>2.5212577603276318</v>
      </c>
      <c r="I52" s="110">
        <v>9</v>
      </c>
      <c r="J52" s="111">
        <v>132.67978728192068</v>
      </c>
      <c r="K52" s="112">
        <v>13644.413784860561</v>
      </c>
      <c r="L52" s="113">
        <v>4459</v>
      </c>
      <c r="M52" s="114">
        <v>1188</v>
      </c>
      <c r="N52" s="115">
        <v>5162185.4000000004</v>
      </c>
      <c r="O52" s="115"/>
      <c r="P52" s="116">
        <v>3.9999999999999996</v>
      </c>
      <c r="Q52" s="117" t="s">
        <v>503</v>
      </c>
      <c r="R52" s="73"/>
      <c r="S52" s="116"/>
      <c r="T52" s="118">
        <v>18118.413784860561</v>
      </c>
      <c r="U52" s="118"/>
      <c r="V52" s="71"/>
      <c r="W52" s="71"/>
      <c r="X52" s="119"/>
      <c r="Y52" s="71"/>
      <c r="Z52" s="118"/>
    </row>
    <row r="53" spans="1:26" s="106" customFormat="1" ht="12.75" x14ac:dyDescent="0.2">
      <c r="A53" s="73">
        <v>44</v>
      </c>
      <c r="B53" s="107" t="s">
        <v>546</v>
      </c>
      <c r="C53" s="73">
        <v>1</v>
      </c>
      <c r="D53" s="145"/>
      <c r="E53" s="145"/>
      <c r="F53" s="145">
        <v>9</v>
      </c>
      <c r="G53" s="108">
        <v>9.5600647279185331</v>
      </c>
      <c r="H53" s="109">
        <v>9.3224939733482035</v>
      </c>
      <c r="I53" s="110">
        <v>18</v>
      </c>
      <c r="J53" s="111">
        <v>100</v>
      </c>
      <c r="K53" s="112">
        <v>20038.414549206529</v>
      </c>
      <c r="L53" s="113">
        <v>0</v>
      </c>
      <c r="M53" s="114">
        <v>1188</v>
      </c>
      <c r="N53" s="115">
        <v>344720845</v>
      </c>
      <c r="O53" s="115"/>
      <c r="P53" s="116">
        <v>368.5454545454545</v>
      </c>
      <c r="Q53" s="117" t="s">
        <v>503</v>
      </c>
      <c r="R53" s="73"/>
      <c r="S53" s="116"/>
      <c r="T53" s="118">
        <v>20038.414549206529</v>
      </c>
      <c r="U53" s="118"/>
      <c r="V53" s="71"/>
      <c r="W53" s="71"/>
      <c r="X53" s="119"/>
      <c r="Y53" s="71"/>
      <c r="Z53" s="118"/>
    </row>
    <row r="54" spans="1:26" s="106" customFormat="1" ht="12.75" x14ac:dyDescent="0.2">
      <c r="A54" s="73">
        <v>45</v>
      </c>
      <c r="B54" s="107" t="s">
        <v>547</v>
      </c>
      <c r="C54" s="73">
        <v>1</v>
      </c>
      <c r="D54" s="145"/>
      <c r="E54" s="145"/>
      <c r="F54" s="145"/>
      <c r="G54" s="108">
        <v>0.65983745681252526</v>
      </c>
      <c r="H54" s="109">
        <v>0.65445853897363959</v>
      </c>
      <c r="I54" s="110">
        <v>9</v>
      </c>
      <c r="J54" s="111">
        <v>133.61084150188623</v>
      </c>
      <c r="K54" s="112">
        <v>14813.861447963802</v>
      </c>
      <c r="L54" s="113">
        <v>4979</v>
      </c>
      <c r="M54" s="114">
        <v>1188</v>
      </c>
      <c r="N54" s="115">
        <v>4592193.12</v>
      </c>
      <c r="O54" s="115"/>
      <c r="P54" s="116">
        <v>1</v>
      </c>
      <c r="Q54" s="117" t="s">
        <v>503</v>
      </c>
      <c r="R54" s="73"/>
      <c r="S54" s="116"/>
      <c r="T54" s="118">
        <v>20026.861447963802</v>
      </c>
      <c r="U54" s="118"/>
      <c r="V54" s="71"/>
      <c r="W54" s="71"/>
      <c r="X54" s="119"/>
      <c r="Y54" s="71"/>
      <c r="Z54" s="118"/>
    </row>
    <row r="55" spans="1:26" s="106" customFormat="1" ht="12.75" x14ac:dyDescent="0.2">
      <c r="A55" s="73">
        <v>46</v>
      </c>
      <c r="B55" s="107" t="s">
        <v>548</v>
      </c>
      <c r="C55" s="73">
        <v>1</v>
      </c>
      <c r="D55" s="145"/>
      <c r="E55" s="145"/>
      <c r="F55" s="145"/>
      <c r="G55" s="108">
        <v>0.11507102932625476</v>
      </c>
      <c r="H55" s="109">
        <v>6.4273314965559686E-2</v>
      </c>
      <c r="I55" s="110">
        <v>9</v>
      </c>
      <c r="J55" s="111">
        <v>195.56445573940502</v>
      </c>
      <c r="K55" s="112">
        <v>13851.49874879814</v>
      </c>
      <c r="L55" s="113">
        <v>13237</v>
      </c>
      <c r="M55" s="114">
        <v>1188</v>
      </c>
      <c r="N55" s="115">
        <v>190170679.80000001</v>
      </c>
      <c r="O55" s="115"/>
      <c r="P55" s="116">
        <v>0</v>
      </c>
      <c r="Q55" s="117" t="s">
        <v>503</v>
      </c>
      <c r="R55" s="73"/>
      <c r="S55" s="116"/>
      <c r="T55" s="118">
        <v>27271.498748798142</v>
      </c>
      <c r="U55" s="118"/>
      <c r="V55" s="71"/>
      <c r="W55" s="71"/>
      <c r="X55" s="119"/>
      <c r="Y55" s="71"/>
      <c r="Z55" s="118"/>
    </row>
    <row r="56" spans="1:26" s="106" customFormat="1" ht="12.75" x14ac:dyDescent="0.2">
      <c r="A56" s="73">
        <v>47</v>
      </c>
      <c r="B56" s="107" t="s">
        <v>549</v>
      </c>
      <c r="C56" s="73">
        <v>0</v>
      </c>
      <c r="D56" s="145"/>
      <c r="E56" s="145"/>
      <c r="F56" s="145"/>
      <c r="G56" s="108">
        <v>0</v>
      </c>
      <c r="H56" s="109">
        <v>0</v>
      </c>
      <c r="I56" s="110" t="s">
        <v>467</v>
      </c>
      <c r="J56" s="111">
        <v>0</v>
      </c>
      <c r="K56" s="112">
        <v>0</v>
      </c>
      <c r="L56" s="113">
        <v>0</v>
      </c>
      <c r="M56" s="114">
        <v>1188</v>
      </c>
      <c r="N56" s="115">
        <v>40806</v>
      </c>
      <c r="O56" s="115"/>
      <c r="P56" s="116">
        <v>0</v>
      </c>
      <c r="Q56" s="117" t="s">
        <v>503</v>
      </c>
      <c r="R56" s="73"/>
      <c r="S56" s="116"/>
      <c r="T56" s="118">
        <v>0</v>
      </c>
      <c r="U56" s="118"/>
      <c r="V56" s="71"/>
      <c r="W56" s="71"/>
      <c r="X56" s="119"/>
      <c r="Y56" s="71"/>
      <c r="Z56" s="118"/>
    </row>
    <row r="57" spans="1:26" s="106" customFormat="1" ht="12.75" x14ac:dyDescent="0.2">
      <c r="A57" s="73">
        <v>48</v>
      </c>
      <c r="B57" s="107" t="s">
        <v>550</v>
      </c>
      <c r="C57" s="73">
        <v>1</v>
      </c>
      <c r="D57" s="145"/>
      <c r="E57" s="145"/>
      <c r="F57" s="145"/>
      <c r="G57" s="108">
        <v>0.15851277224292198</v>
      </c>
      <c r="H57" s="109">
        <v>0.15444798031159976</v>
      </c>
      <c r="I57" s="110">
        <v>9</v>
      </c>
      <c r="J57" s="111">
        <v>178.63872073308423</v>
      </c>
      <c r="K57" s="112">
        <v>14475.638483573659</v>
      </c>
      <c r="L57" s="113">
        <v>11383</v>
      </c>
      <c r="M57" s="114">
        <v>1188</v>
      </c>
      <c r="N57" s="115">
        <v>94962718</v>
      </c>
      <c r="O57" s="115"/>
      <c r="P57" s="116">
        <v>1</v>
      </c>
      <c r="Q57" s="117" t="s">
        <v>503</v>
      </c>
      <c r="R57" s="73"/>
      <c r="S57" s="116"/>
      <c r="T57" s="118">
        <v>25852.638483573661</v>
      </c>
      <c r="U57" s="118"/>
      <c r="V57" s="71"/>
      <c r="W57" s="71"/>
      <c r="X57" s="119"/>
      <c r="Y57" s="71"/>
      <c r="Z57" s="118"/>
    </row>
    <row r="58" spans="1:26" s="106" customFormat="1" ht="12.75" x14ac:dyDescent="0.2">
      <c r="A58" s="73">
        <v>49</v>
      </c>
      <c r="B58" s="107" t="s">
        <v>551</v>
      </c>
      <c r="C58" s="73">
        <v>1</v>
      </c>
      <c r="D58" s="145"/>
      <c r="E58" s="145"/>
      <c r="F58" s="145"/>
      <c r="G58" s="108">
        <v>6.9115306540210071</v>
      </c>
      <c r="H58" s="109">
        <v>7.4638495510918457</v>
      </c>
      <c r="I58" s="110">
        <v>9</v>
      </c>
      <c r="J58" s="111">
        <v>235.31802755334871</v>
      </c>
      <c r="K58" s="112">
        <v>17393.320798327957</v>
      </c>
      <c r="L58" s="113">
        <v>23536</v>
      </c>
      <c r="M58" s="114">
        <v>1188</v>
      </c>
      <c r="N58" s="115">
        <v>298048330.79393691</v>
      </c>
      <c r="O58" s="115"/>
      <c r="P58" s="116">
        <v>99.000000000000028</v>
      </c>
      <c r="Q58" s="117" t="s">
        <v>503</v>
      </c>
      <c r="R58" s="73"/>
      <c r="S58" s="116"/>
      <c r="T58" s="118">
        <v>40918.320798327957</v>
      </c>
      <c r="U58" s="118"/>
      <c r="V58" s="71"/>
      <c r="W58" s="71"/>
      <c r="X58" s="119"/>
      <c r="Y58" s="71"/>
      <c r="Z58" s="118"/>
    </row>
    <row r="59" spans="1:26" s="106" customFormat="1" ht="12.75" x14ac:dyDescent="0.2">
      <c r="A59" s="73">
        <v>50</v>
      </c>
      <c r="B59" s="107" t="s">
        <v>552</v>
      </c>
      <c r="C59" s="73">
        <v>1</v>
      </c>
      <c r="D59" s="145"/>
      <c r="E59" s="145"/>
      <c r="F59" s="145"/>
      <c r="G59" s="108">
        <v>0.55763537342019709</v>
      </c>
      <c r="H59" s="109">
        <v>0.70400561472137335</v>
      </c>
      <c r="I59" s="110">
        <v>9</v>
      </c>
      <c r="J59" s="111">
        <v>143.68108828905861</v>
      </c>
      <c r="K59" s="112">
        <v>14346.738139739473</v>
      </c>
      <c r="L59" s="113">
        <v>6267</v>
      </c>
      <c r="M59" s="114">
        <v>1188</v>
      </c>
      <c r="N59" s="115">
        <v>69306833.610000014</v>
      </c>
      <c r="O59" s="115"/>
      <c r="P59" s="116">
        <v>5</v>
      </c>
      <c r="Q59" s="117" t="s">
        <v>503</v>
      </c>
      <c r="R59" s="73"/>
      <c r="S59" s="116"/>
      <c r="T59" s="118">
        <v>20394.738139739471</v>
      </c>
      <c r="U59" s="118"/>
      <c r="V59" s="71"/>
      <c r="W59" s="71"/>
      <c r="X59" s="119"/>
      <c r="Y59" s="71"/>
      <c r="Z59" s="118"/>
    </row>
    <row r="60" spans="1:26" s="106" customFormat="1" ht="12.75" x14ac:dyDescent="0.2">
      <c r="A60" s="73">
        <v>51</v>
      </c>
      <c r="B60" s="107" t="s">
        <v>553</v>
      </c>
      <c r="C60" s="73">
        <v>1</v>
      </c>
      <c r="D60" s="145"/>
      <c r="E60" s="145"/>
      <c r="F60" s="145"/>
      <c r="G60" s="108">
        <v>0</v>
      </c>
      <c r="H60" s="109">
        <v>0</v>
      </c>
      <c r="I60" s="110">
        <v>9</v>
      </c>
      <c r="J60" s="111">
        <v>201.40840223459659</v>
      </c>
      <c r="K60" s="112">
        <v>12565.40993064236</v>
      </c>
      <c r="L60" s="113">
        <v>12742</v>
      </c>
      <c r="M60" s="114">
        <v>1188</v>
      </c>
      <c r="N60" s="115">
        <v>14582934</v>
      </c>
      <c r="O60" s="115"/>
      <c r="P60" s="116">
        <v>0</v>
      </c>
      <c r="Q60" s="117" t="s">
        <v>503</v>
      </c>
      <c r="R60" s="73"/>
      <c r="S60" s="116"/>
      <c r="T60" s="118">
        <v>25252.40993064236</v>
      </c>
      <c r="U60" s="118"/>
      <c r="V60" s="71"/>
      <c r="W60" s="71"/>
      <c r="X60" s="119"/>
      <c r="Y60" s="71"/>
      <c r="Z60" s="118"/>
    </row>
    <row r="61" spans="1:26" s="106" customFormat="1" ht="12.75" x14ac:dyDescent="0.2">
      <c r="A61" s="73">
        <v>52</v>
      </c>
      <c r="B61" s="107" t="s">
        <v>554</v>
      </c>
      <c r="C61" s="73">
        <v>1</v>
      </c>
      <c r="D61" s="145"/>
      <c r="E61" s="145"/>
      <c r="F61" s="145"/>
      <c r="G61" s="108">
        <v>4.4246791441707218</v>
      </c>
      <c r="H61" s="109">
        <v>4.9651971580777401</v>
      </c>
      <c r="I61" s="110">
        <v>9</v>
      </c>
      <c r="J61" s="111">
        <v>148.69240056490659</v>
      </c>
      <c r="K61" s="112">
        <v>14579.468685705522</v>
      </c>
      <c r="L61" s="113">
        <v>7099</v>
      </c>
      <c r="M61" s="114">
        <v>1188</v>
      </c>
      <c r="N61" s="115">
        <v>33311225.059999999</v>
      </c>
      <c r="O61" s="115"/>
      <c r="P61" s="116">
        <v>13</v>
      </c>
      <c r="Q61" s="117" t="s">
        <v>503</v>
      </c>
      <c r="R61" s="73"/>
      <c r="S61" s="116"/>
      <c r="T61" s="118">
        <v>21646.46868570552</v>
      </c>
      <c r="U61" s="118"/>
      <c r="V61" s="71"/>
      <c r="W61" s="71"/>
      <c r="X61" s="119"/>
      <c r="Y61" s="71"/>
      <c r="Z61" s="118"/>
    </row>
    <row r="62" spans="1:26" s="106" customFormat="1" ht="12.75" x14ac:dyDescent="0.2">
      <c r="A62" s="73">
        <v>53</v>
      </c>
      <c r="B62" s="107" t="s">
        <v>555</v>
      </c>
      <c r="C62" s="73">
        <v>0</v>
      </c>
      <c r="D62" s="145"/>
      <c r="E62" s="145"/>
      <c r="F62" s="145"/>
      <c r="G62" s="108">
        <v>0</v>
      </c>
      <c r="H62" s="109">
        <v>0</v>
      </c>
      <c r="I62" s="110" t="s">
        <v>467</v>
      </c>
      <c r="J62" s="111">
        <v>0</v>
      </c>
      <c r="K62" s="112">
        <v>20030.485000000001</v>
      </c>
      <c r="L62" s="113">
        <v>0</v>
      </c>
      <c r="M62" s="114">
        <v>1188</v>
      </c>
      <c r="N62" s="115">
        <v>240366</v>
      </c>
      <c r="O62" s="115"/>
      <c r="P62" s="116">
        <v>0</v>
      </c>
      <c r="Q62" s="117" t="s">
        <v>503</v>
      </c>
      <c r="R62" s="73"/>
      <c r="S62" s="116"/>
      <c r="T62" s="118">
        <v>20030.485000000001</v>
      </c>
      <c r="U62" s="118"/>
      <c r="V62" s="71"/>
      <c r="W62" s="71"/>
      <c r="X62" s="119"/>
      <c r="Y62" s="71"/>
      <c r="Z62" s="118"/>
    </row>
    <row r="63" spans="1:26" s="106" customFormat="1" ht="12.75" x14ac:dyDescent="0.2">
      <c r="A63" s="73">
        <v>54</v>
      </c>
      <c r="B63" s="107" t="s">
        <v>556</v>
      </c>
      <c r="C63" s="73">
        <v>0</v>
      </c>
      <c r="D63" s="145"/>
      <c r="E63" s="145"/>
      <c r="F63" s="145"/>
      <c r="G63" s="108">
        <v>0</v>
      </c>
      <c r="H63" s="109">
        <v>0</v>
      </c>
      <c r="I63" s="110" t="s">
        <v>467</v>
      </c>
      <c r="J63" s="111">
        <v>0</v>
      </c>
      <c r="K63" s="112">
        <v>0</v>
      </c>
      <c r="L63" s="113">
        <v>0</v>
      </c>
      <c r="M63" s="114">
        <v>1188</v>
      </c>
      <c r="N63" s="115">
        <v>0</v>
      </c>
      <c r="O63" s="115"/>
      <c r="P63" s="116">
        <v>0</v>
      </c>
      <c r="Q63" s="117" t="s">
        <v>503</v>
      </c>
      <c r="R63" s="73"/>
      <c r="S63" s="116"/>
      <c r="T63" s="118">
        <v>0</v>
      </c>
      <c r="U63" s="118"/>
      <c r="V63" s="71"/>
      <c r="W63" s="71"/>
      <c r="X63" s="119"/>
      <c r="Y63" s="71"/>
      <c r="Z63" s="118"/>
    </row>
    <row r="64" spans="1:26" s="106" customFormat="1" ht="12.75" x14ac:dyDescent="0.2">
      <c r="A64" s="73">
        <v>55</v>
      </c>
      <c r="B64" s="107" t="s">
        <v>557</v>
      </c>
      <c r="C64" s="73">
        <v>0</v>
      </c>
      <c r="D64" s="145"/>
      <c r="E64" s="145"/>
      <c r="F64" s="145"/>
      <c r="G64" s="108">
        <v>0</v>
      </c>
      <c r="H64" s="109">
        <v>0</v>
      </c>
      <c r="I64" s="110" t="s">
        <v>467</v>
      </c>
      <c r="J64" s="111">
        <v>0</v>
      </c>
      <c r="K64" s="112">
        <v>0</v>
      </c>
      <c r="L64" s="113">
        <v>0</v>
      </c>
      <c r="M64" s="114">
        <v>1188</v>
      </c>
      <c r="N64" s="115">
        <v>0</v>
      </c>
      <c r="O64" s="115"/>
      <c r="P64" s="116">
        <v>0</v>
      </c>
      <c r="Q64" s="117" t="s">
        <v>503</v>
      </c>
      <c r="R64" s="73"/>
      <c r="S64" s="116"/>
      <c r="T64" s="118">
        <v>0</v>
      </c>
      <c r="U64" s="118"/>
      <c r="V64" s="71"/>
      <c r="W64" s="71"/>
      <c r="X64" s="119"/>
      <c r="Y64" s="71"/>
      <c r="Z64" s="118"/>
    </row>
    <row r="65" spans="1:26" s="106" customFormat="1" ht="12.75" x14ac:dyDescent="0.2">
      <c r="A65" s="73">
        <v>56</v>
      </c>
      <c r="B65" s="107" t="s">
        <v>558</v>
      </c>
      <c r="C65" s="73">
        <v>1</v>
      </c>
      <c r="D65" s="145"/>
      <c r="E65" s="145"/>
      <c r="F65" s="145"/>
      <c r="G65" s="108">
        <v>1.5933929434899012</v>
      </c>
      <c r="H65" s="109">
        <v>1.4180537139318201</v>
      </c>
      <c r="I65" s="110">
        <v>9</v>
      </c>
      <c r="J65" s="111">
        <v>129.65461497815497</v>
      </c>
      <c r="K65" s="112">
        <v>13370.827640296182</v>
      </c>
      <c r="L65" s="113">
        <v>3965</v>
      </c>
      <c r="M65" s="114">
        <v>1188</v>
      </c>
      <c r="N65" s="115">
        <v>91310575</v>
      </c>
      <c r="O65" s="115"/>
      <c r="P65" s="116">
        <v>31.000000000000004</v>
      </c>
      <c r="Q65" s="117" t="s">
        <v>503</v>
      </c>
      <c r="R65" s="73"/>
      <c r="S65" s="116"/>
      <c r="T65" s="118">
        <v>17344.827640296182</v>
      </c>
      <c r="U65" s="118"/>
      <c r="V65" s="71"/>
      <c r="W65" s="71"/>
      <c r="X65" s="119"/>
      <c r="Y65" s="71"/>
      <c r="Z65" s="118"/>
    </row>
    <row r="66" spans="1:26" s="106" customFormat="1" ht="12.75" x14ac:dyDescent="0.2">
      <c r="A66" s="73">
        <v>57</v>
      </c>
      <c r="B66" s="107" t="s">
        <v>559</v>
      </c>
      <c r="C66" s="73">
        <v>1</v>
      </c>
      <c r="D66" s="145"/>
      <c r="E66" s="145"/>
      <c r="F66" s="145">
        <v>12</v>
      </c>
      <c r="G66" s="108">
        <v>12.016172460191235</v>
      </c>
      <c r="H66" s="109">
        <v>12.434165566712167</v>
      </c>
      <c r="I66" s="110">
        <v>18</v>
      </c>
      <c r="J66" s="111">
        <v>102.2918732408081</v>
      </c>
      <c r="K66" s="112">
        <v>22168.796604329207</v>
      </c>
      <c r="L66" s="113">
        <v>508</v>
      </c>
      <c r="M66" s="114">
        <v>1188</v>
      </c>
      <c r="N66" s="115">
        <v>159055064</v>
      </c>
      <c r="O66" s="115"/>
      <c r="P66" s="116">
        <v>175.53205128205127</v>
      </c>
      <c r="Q66" s="117" t="s">
        <v>503</v>
      </c>
      <c r="R66" s="73"/>
      <c r="S66" s="116"/>
      <c r="T66" s="118">
        <v>22670.796604329207</v>
      </c>
      <c r="U66" s="118"/>
      <c r="V66" s="71"/>
      <c r="W66" s="71"/>
      <c r="X66" s="119"/>
      <c r="Y66" s="71"/>
      <c r="Z66" s="118"/>
    </row>
    <row r="67" spans="1:26" s="106" customFormat="1" ht="12.75" x14ac:dyDescent="0.2">
      <c r="A67" s="73">
        <v>58</v>
      </c>
      <c r="B67" s="107" t="s">
        <v>560</v>
      </c>
      <c r="C67" s="73">
        <v>0</v>
      </c>
      <c r="D67" s="145"/>
      <c r="E67" s="145"/>
      <c r="F67" s="145"/>
      <c r="G67" s="108">
        <v>0</v>
      </c>
      <c r="H67" s="109">
        <v>0</v>
      </c>
      <c r="I67" s="110" t="s">
        <v>467</v>
      </c>
      <c r="J67" s="111">
        <v>0</v>
      </c>
      <c r="K67" s="112">
        <v>17354.29</v>
      </c>
      <c r="L67" s="113">
        <v>0</v>
      </c>
      <c r="M67" s="114">
        <v>1188</v>
      </c>
      <c r="N67" s="115">
        <v>597825</v>
      </c>
      <c r="O67" s="115"/>
      <c r="P67" s="116">
        <v>0</v>
      </c>
      <c r="Q67" s="117" t="s">
        <v>503</v>
      </c>
      <c r="R67" s="73"/>
      <c r="S67" s="116"/>
      <c r="T67" s="118">
        <v>17354.29</v>
      </c>
      <c r="U67" s="118"/>
      <c r="V67" s="71"/>
      <c r="W67" s="71"/>
      <c r="X67" s="119"/>
      <c r="Y67" s="71"/>
      <c r="Z67" s="118"/>
    </row>
    <row r="68" spans="1:26" s="106" customFormat="1" ht="12.75" x14ac:dyDescent="0.2">
      <c r="A68" s="73">
        <v>59</v>
      </c>
      <c r="B68" s="107" t="s">
        <v>561</v>
      </c>
      <c r="C68" s="73">
        <v>0</v>
      </c>
      <c r="D68" s="145"/>
      <c r="E68" s="145"/>
      <c r="F68" s="145"/>
      <c r="G68" s="108">
        <v>0</v>
      </c>
      <c r="H68" s="109">
        <v>0</v>
      </c>
      <c r="I68" s="110" t="s">
        <v>467</v>
      </c>
      <c r="J68" s="111">
        <v>0</v>
      </c>
      <c r="K68" s="112">
        <v>17354.29</v>
      </c>
      <c r="L68" s="113">
        <v>0</v>
      </c>
      <c r="M68" s="114">
        <v>1188</v>
      </c>
      <c r="N68" s="115">
        <v>181114</v>
      </c>
      <c r="O68" s="115"/>
      <c r="P68" s="116">
        <v>0</v>
      </c>
      <c r="Q68" s="117" t="s">
        <v>503</v>
      </c>
      <c r="R68" s="73"/>
      <c r="S68" s="116"/>
      <c r="T68" s="118">
        <v>17354.29</v>
      </c>
      <c r="U68" s="118"/>
      <c r="V68" s="71"/>
      <c r="W68" s="71"/>
      <c r="X68" s="119"/>
      <c r="Y68" s="71"/>
      <c r="Z68" s="118"/>
    </row>
    <row r="69" spans="1:26" s="106" customFormat="1" ht="12.75" x14ac:dyDescent="0.2">
      <c r="A69" s="73">
        <v>60</v>
      </c>
      <c r="B69" s="107" t="s">
        <v>562</v>
      </c>
      <c r="C69" s="73">
        <v>0</v>
      </c>
      <c r="D69" s="145"/>
      <c r="E69" s="145"/>
      <c r="F69" s="145"/>
      <c r="G69" s="108">
        <v>0</v>
      </c>
      <c r="H69" s="109">
        <v>0</v>
      </c>
      <c r="I69" s="110" t="s">
        <v>467</v>
      </c>
      <c r="J69" s="111">
        <v>0</v>
      </c>
      <c r="K69" s="112">
        <v>19495.245999999999</v>
      </c>
      <c r="L69" s="113">
        <v>0</v>
      </c>
      <c r="M69" s="114">
        <v>1188</v>
      </c>
      <c r="N69" s="115">
        <v>416224</v>
      </c>
      <c r="O69" s="115"/>
      <c r="P69" s="116">
        <v>0</v>
      </c>
      <c r="Q69" s="117" t="s">
        <v>503</v>
      </c>
      <c r="R69" s="73"/>
      <c r="S69" s="116"/>
      <c r="T69" s="118">
        <v>19495.245999999999</v>
      </c>
      <c r="U69" s="118"/>
      <c r="V69" s="71"/>
      <c r="W69" s="71"/>
      <c r="X69" s="119"/>
      <c r="Y69" s="71"/>
      <c r="Z69" s="118"/>
    </row>
    <row r="70" spans="1:26" s="106" customFormat="1" ht="12.75" x14ac:dyDescent="0.2">
      <c r="A70" s="73">
        <v>61</v>
      </c>
      <c r="B70" s="107" t="s">
        <v>563</v>
      </c>
      <c r="C70" s="73">
        <v>1</v>
      </c>
      <c r="D70" s="145"/>
      <c r="E70" s="145"/>
      <c r="F70" s="145"/>
      <c r="G70" s="108">
        <v>4.7599719494744637</v>
      </c>
      <c r="H70" s="109">
        <v>4.8710991845289398</v>
      </c>
      <c r="I70" s="110">
        <v>9</v>
      </c>
      <c r="J70" s="111">
        <v>108.37062742162105</v>
      </c>
      <c r="K70" s="112">
        <v>18992.090672409002</v>
      </c>
      <c r="L70" s="113">
        <v>1590</v>
      </c>
      <c r="M70" s="114">
        <v>1188</v>
      </c>
      <c r="N70" s="115">
        <v>148320424.74000001</v>
      </c>
      <c r="O70" s="115"/>
      <c r="P70" s="116">
        <v>88.999999999999986</v>
      </c>
      <c r="Q70" s="117" t="s">
        <v>503</v>
      </c>
      <c r="R70" s="73"/>
      <c r="S70" s="116"/>
      <c r="T70" s="118">
        <v>20619.090672409002</v>
      </c>
      <c r="U70" s="118"/>
      <c r="V70" s="71"/>
      <c r="W70" s="71"/>
      <c r="X70" s="119"/>
      <c r="Y70" s="71"/>
      <c r="Z70" s="118"/>
    </row>
    <row r="71" spans="1:26" s="106" customFormat="1" ht="12.75" x14ac:dyDescent="0.2">
      <c r="A71" s="73">
        <v>62</v>
      </c>
      <c r="B71" s="107" t="s">
        <v>564</v>
      </c>
      <c r="C71" s="73">
        <v>0</v>
      </c>
      <c r="D71" s="145"/>
      <c r="E71" s="145"/>
      <c r="F71" s="145"/>
      <c r="G71" s="108">
        <v>0</v>
      </c>
      <c r="H71" s="109">
        <v>0</v>
      </c>
      <c r="I71" s="110" t="s">
        <v>467</v>
      </c>
      <c r="J71" s="111">
        <v>0</v>
      </c>
      <c r="K71" s="112">
        <v>0</v>
      </c>
      <c r="L71" s="113">
        <v>0</v>
      </c>
      <c r="M71" s="114">
        <v>1188</v>
      </c>
      <c r="N71" s="115">
        <v>0</v>
      </c>
      <c r="O71" s="115"/>
      <c r="P71" s="116">
        <v>0</v>
      </c>
      <c r="Q71" s="117" t="s">
        <v>503</v>
      </c>
      <c r="R71" s="73"/>
      <c r="S71" s="116"/>
      <c r="T71" s="118">
        <v>0</v>
      </c>
      <c r="U71" s="118"/>
      <c r="V71" s="71"/>
      <c r="W71" s="71"/>
      <c r="X71" s="119"/>
      <c r="Y71" s="71"/>
      <c r="Z71" s="118"/>
    </row>
    <row r="72" spans="1:26" s="106" customFormat="1" ht="12.75" x14ac:dyDescent="0.2">
      <c r="A72" s="73">
        <v>63</v>
      </c>
      <c r="B72" s="107" t="s">
        <v>565</v>
      </c>
      <c r="C72" s="73">
        <v>1</v>
      </c>
      <c r="D72" s="145"/>
      <c r="E72" s="145"/>
      <c r="F72" s="145"/>
      <c r="G72" s="108">
        <v>0.99582099387682843</v>
      </c>
      <c r="H72" s="109">
        <v>1.5903162462791629</v>
      </c>
      <c r="I72" s="120">
        <v>9</v>
      </c>
      <c r="J72" s="111">
        <v>114.40461826106902</v>
      </c>
      <c r="K72" s="112">
        <v>14915.815522388059</v>
      </c>
      <c r="L72" s="113">
        <v>2149</v>
      </c>
      <c r="M72" s="114">
        <v>1188</v>
      </c>
      <c r="N72" s="115">
        <v>3530052.6</v>
      </c>
      <c r="O72" s="115"/>
      <c r="P72" s="116">
        <v>1</v>
      </c>
      <c r="Q72" s="117" t="s">
        <v>503</v>
      </c>
      <c r="R72" s="73"/>
      <c r="S72" s="116"/>
      <c r="T72" s="118">
        <v>20204.81552238806</v>
      </c>
      <c r="U72" s="118"/>
      <c r="V72" s="71"/>
      <c r="W72" s="71"/>
      <c r="X72" s="119"/>
      <c r="Y72" s="71"/>
      <c r="Z72" s="118"/>
    </row>
    <row r="73" spans="1:26" s="106" customFormat="1" ht="12.75" x14ac:dyDescent="0.2">
      <c r="A73" s="73">
        <v>64</v>
      </c>
      <c r="B73" s="107" t="s">
        <v>566</v>
      </c>
      <c r="C73" s="73">
        <v>1</v>
      </c>
      <c r="D73" s="145"/>
      <c r="E73" s="145"/>
      <c r="F73" s="145">
        <v>25</v>
      </c>
      <c r="G73" s="108">
        <v>3.4904198239300408</v>
      </c>
      <c r="H73" s="109">
        <v>3.4580352163937218</v>
      </c>
      <c r="I73" s="110">
        <v>18</v>
      </c>
      <c r="J73" s="111">
        <v>109.63633245632398</v>
      </c>
      <c r="K73" s="112">
        <v>17171.80930953499</v>
      </c>
      <c r="L73" s="113">
        <v>1655</v>
      </c>
      <c r="M73" s="114">
        <v>1188</v>
      </c>
      <c r="N73" s="115">
        <v>40016567.600000001</v>
      </c>
      <c r="O73" s="115"/>
      <c r="P73" s="116">
        <v>4.9999999999999991</v>
      </c>
      <c r="Q73" s="117" t="s">
        <v>503</v>
      </c>
      <c r="R73" s="73"/>
      <c r="S73" s="116"/>
      <c r="T73" s="118">
        <v>18807.80930953499</v>
      </c>
      <c r="U73" s="118"/>
      <c r="V73" s="71"/>
      <c r="W73" s="71"/>
      <c r="X73" s="119"/>
      <c r="Y73" s="71"/>
      <c r="Z73" s="118"/>
    </row>
    <row r="74" spans="1:26" s="106" customFormat="1" ht="12.75" x14ac:dyDescent="0.2">
      <c r="A74" s="73">
        <v>65</v>
      </c>
      <c r="B74" s="107" t="s">
        <v>567</v>
      </c>
      <c r="C74" s="73">
        <v>1</v>
      </c>
      <c r="D74" s="145"/>
      <c r="E74" s="145"/>
      <c r="F74" s="145"/>
      <c r="G74" s="108">
        <v>0.52013518517651369</v>
      </c>
      <c r="H74" s="109">
        <v>0.47600037079028612</v>
      </c>
      <c r="I74" s="110">
        <v>9</v>
      </c>
      <c r="J74" s="111">
        <v>169.31126290637278</v>
      </c>
      <c r="K74" s="112">
        <v>12919.900657386363</v>
      </c>
      <c r="L74" s="113">
        <v>8955</v>
      </c>
      <c r="M74" s="114">
        <v>1188</v>
      </c>
      <c r="N74" s="115">
        <v>32007958.259999998</v>
      </c>
      <c r="O74" s="115"/>
      <c r="P74" s="116">
        <v>0</v>
      </c>
      <c r="Q74" s="117" t="s">
        <v>503</v>
      </c>
      <c r="R74" s="73"/>
      <c r="S74" s="116"/>
      <c r="T74" s="118">
        <v>22075.900657386363</v>
      </c>
      <c r="U74" s="118"/>
      <c r="V74" s="71"/>
      <c r="W74" s="71"/>
      <c r="X74" s="119"/>
      <c r="Y74" s="71"/>
      <c r="Z74" s="118"/>
    </row>
    <row r="75" spans="1:26" s="106" customFormat="1" ht="12.75" x14ac:dyDescent="0.2">
      <c r="A75" s="73">
        <v>66</v>
      </c>
      <c r="B75" s="107" t="s">
        <v>568</v>
      </c>
      <c r="C75" s="73">
        <v>0</v>
      </c>
      <c r="D75" s="145"/>
      <c r="E75" s="145"/>
      <c r="F75" s="145"/>
      <c r="G75" s="108">
        <v>0</v>
      </c>
      <c r="H75" s="109">
        <v>0</v>
      </c>
      <c r="I75" s="110" t="s">
        <v>467</v>
      </c>
      <c r="J75" s="111">
        <v>0</v>
      </c>
      <c r="K75" s="112">
        <v>0</v>
      </c>
      <c r="L75" s="113">
        <v>0</v>
      </c>
      <c r="M75" s="114">
        <v>1188</v>
      </c>
      <c r="N75" s="115">
        <v>222789</v>
      </c>
      <c r="O75" s="115"/>
      <c r="P75" s="116">
        <v>0</v>
      </c>
      <c r="Q75" s="117" t="s">
        <v>503</v>
      </c>
      <c r="R75" s="73"/>
      <c r="S75" s="116"/>
      <c r="T75" s="118">
        <v>0</v>
      </c>
      <c r="U75" s="118"/>
      <c r="V75" s="71"/>
      <c r="W75" s="71"/>
      <c r="X75" s="119"/>
      <c r="Y75" s="71"/>
      <c r="Z75" s="118"/>
    </row>
    <row r="76" spans="1:26" s="106" customFormat="1" ht="12.75" x14ac:dyDescent="0.2">
      <c r="A76" s="73">
        <v>67</v>
      </c>
      <c r="B76" s="107" t="s">
        <v>569</v>
      </c>
      <c r="C76" s="73">
        <v>1</v>
      </c>
      <c r="D76" s="145"/>
      <c r="E76" s="145"/>
      <c r="F76" s="145"/>
      <c r="G76" s="108">
        <v>9.7494233285751325E-2</v>
      </c>
      <c r="H76" s="109">
        <v>0</v>
      </c>
      <c r="I76" s="110">
        <v>9</v>
      </c>
      <c r="J76" s="111">
        <v>206.54612540388459</v>
      </c>
      <c r="K76" s="112">
        <v>12929.154064672304</v>
      </c>
      <c r="L76" s="113">
        <v>13776</v>
      </c>
      <c r="M76" s="114">
        <v>1188</v>
      </c>
      <c r="N76" s="115">
        <v>51619490.799999997</v>
      </c>
      <c r="O76" s="115"/>
      <c r="P76" s="116">
        <v>0</v>
      </c>
      <c r="Q76" s="117" t="s">
        <v>503</v>
      </c>
      <c r="R76" s="73"/>
      <c r="S76" s="116"/>
      <c r="T76" s="118">
        <v>26704.154064672304</v>
      </c>
      <c r="U76" s="118"/>
      <c r="V76" s="71"/>
      <c r="W76" s="71"/>
      <c r="X76" s="119"/>
      <c r="Y76" s="71"/>
      <c r="Z76" s="118"/>
    </row>
    <row r="77" spans="1:26" s="106" customFormat="1" ht="12.75" x14ac:dyDescent="0.2">
      <c r="A77" s="73">
        <v>68</v>
      </c>
      <c r="B77" s="107" t="s">
        <v>570</v>
      </c>
      <c r="C77" s="73">
        <v>1</v>
      </c>
      <c r="D77" s="145"/>
      <c r="E77" s="145"/>
      <c r="F77" s="145"/>
      <c r="G77" s="108">
        <v>0</v>
      </c>
      <c r="H77" s="109">
        <v>0</v>
      </c>
      <c r="I77" s="110">
        <v>9</v>
      </c>
      <c r="J77" s="111">
        <v>279.6460205690467</v>
      </c>
      <c r="K77" s="112">
        <v>14415.72373493976</v>
      </c>
      <c r="L77" s="113">
        <v>25897</v>
      </c>
      <c r="M77" s="114">
        <v>1188</v>
      </c>
      <c r="N77" s="115">
        <v>2816651.8</v>
      </c>
      <c r="O77" s="115"/>
      <c r="P77" s="116">
        <v>0</v>
      </c>
      <c r="Q77" s="117" t="s">
        <v>503</v>
      </c>
      <c r="R77" s="73"/>
      <c r="S77" s="116"/>
      <c r="T77" s="118">
        <v>40748.723734939762</v>
      </c>
      <c r="U77" s="118"/>
      <c r="V77" s="71"/>
      <c r="W77" s="71"/>
      <c r="X77" s="119"/>
      <c r="Y77" s="71"/>
      <c r="Z77" s="118"/>
    </row>
    <row r="78" spans="1:26" s="106" customFormat="1" ht="12.75" x14ac:dyDescent="0.2">
      <c r="A78" s="73">
        <v>69</v>
      </c>
      <c r="B78" s="107" t="s">
        <v>571</v>
      </c>
      <c r="C78" s="73">
        <v>0</v>
      </c>
      <c r="D78" s="145"/>
      <c r="E78" s="145"/>
      <c r="F78" s="145"/>
      <c r="G78" s="108">
        <v>0</v>
      </c>
      <c r="H78" s="109">
        <v>0</v>
      </c>
      <c r="I78" s="110" t="s">
        <v>467</v>
      </c>
      <c r="J78" s="111">
        <v>0</v>
      </c>
      <c r="K78" s="112">
        <v>17354.29</v>
      </c>
      <c r="L78" s="113">
        <v>0</v>
      </c>
      <c r="M78" s="114">
        <v>1188</v>
      </c>
      <c r="N78" s="115">
        <v>131446.12</v>
      </c>
      <c r="O78" s="115"/>
      <c r="P78" s="116">
        <v>0</v>
      </c>
      <c r="Q78" s="117" t="s">
        <v>503</v>
      </c>
      <c r="R78" s="73"/>
      <c r="S78" s="116"/>
      <c r="T78" s="118">
        <v>17354.29</v>
      </c>
      <c r="U78" s="118"/>
      <c r="V78" s="71"/>
      <c r="W78" s="71"/>
      <c r="X78" s="119"/>
      <c r="Y78" s="71"/>
      <c r="Z78" s="118"/>
    </row>
    <row r="79" spans="1:26" s="106" customFormat="1" ht="12.75" x14ac:dyDescent="0.2">
      <c r="A79" s="73">
        <v>70</v>
      </c>
      <c r="B79" s="107" t="s">
        <v>572</v>
      </c>
      <c r="C79" s="73">
        <v>0</v>
      </c>
      <c r="D79" s="145"/>
      <c r="E79" s="145"/>
      <c r="F79" s="145"/>
      <c r="G79" s="108">
        <v>0</v>
      </c>
      <c r="H79" s="109">
        <v>0</v>
      </c>
      <c r="I79" s="110" t="s">
        <v>467</v>
      </c>
      <c r="J79" s="111">
        <v>0</v>
      </c>
      <c r="K79" s="112">
        <v>18589.456923076923</v>
      </c>
      <c r="L79" s="113">
        <v>0</v>
      </c>
      <c r="M79" s="114">
        <v>1188</v>
      </c>
      <c r="N79" s="115">
        <v>483326</v>
      </c>
      <c r="O79" s="115"/>
      <c r="P79" s="116">
        <v>0</v>
      </c>
      <c r="Q79" s="117" t="s">
        <v>503</v>
      </c>
      <c r="R79" s="73"/>
      <c r="S79" s="116"/>
      <c r="T79" s="118">
        <v>18589.456923076923</v>
      </c>
      <c r="U79" s="118"/>
      <c r="V79" s="71"/>
      <c r="W79" s="71"/>
      <c r="X79" s="119"/>
      <c r="Y79" s="71"/>
      <c r="Z79" s="118"/>
    </row>
    <row r="80" spans="1:26" s="106" customFormat="1" ht="12.75" x14ac:dyDescent="0.2">
      <c r="A80" s="73">
        <v>71</v>
      </c>
      <c r="B80" s="107" t="s">
        <v>573</v>
      </c>
      <c r="C80" s="73">
        <v>1</v>
      </c>
      <c r="D80" s="145"/>
      <c r="E80" s="145"/>
      <c r="F80" s="145"/>
      <c r="G80" s="108">
        <v>0.49441091335990811</v>
      </c>
      <c r="H80" s="109">
        <v>0.51363167495324469</v>
      </c>
      <c r="I80" s="110">
        <v>9</v>
      </c>
      <c r="J80" s="111">
        <v>142.17872562905555</v>
      </c>
      <c r="K80" s="112">
        <v>14028.389194083911</v>
      </c>
      <c r="L80" s="113">
        <v>5917</v>
      </c>
      <c r="M80" s="114">
        <v>1188</v>
      </c>
      <c r="N80" s="115">
        <v>66636272</v>
      </c>
      <c r="O80" s="115"/>
      <c r="P80" s="116">
        <v>3.9999999999999996</v>
      </c>
      <c r="Q80" s="117" t="s">
        <v>503</v>
      </c>
      <c r="R80" s="73"/>
      <c r="S80" s="116"/>
      <c r="T80" s="118">
        <v>19960.389194083909</v>
      </c>
      <c r="U80" s="118"/>
      <c r="V80" s="71"/>
      <c r="W80" s="71"/>
      <c r="X80" s="119"/>
      <c r="Y80" s="71"/>
      <c r="Z80" s="118"/>
    </row>
    <row r="81" spans="1:26" s="106" customFormat="1" ht="12.75" x14ac:dyDescent="0.2">
      <c r="A81" s="73">
        <v>72</v>
      </c>
      <c r="B81" s="107" t="s">
        <v>574</v>
      </c>
      <c r="C81" s="73">
        <v>1</v>
      </c>
      <c r="D81" s="145"/>
      <c r="E81" s="145"/>
      <c r="F81" s="145"/>
      <c r="G81" s="108">
        <v>0.15634432016767885</v>
      </c>
      <c r="H81" s="109">
        <v>0.23416669480002633</v>
      </c>
      <c r="I81" s="110">
        <v>9</v>
      </c>
      <c r="J81" s="111">
        <v>127.59376887433076</v>
      </c>
      <c r="K81" s="112">
        <v>14172.857649078989</v>
      </c>
      <c r="L81" s="113">
        <v>3911</v>
      </c>
      <c r="M81" s="114">
        <v>1188</v>
      </c>
      <c r="N81" s="115">
        <v>59678854.040000007</v>
      </c>
      <c r="O81" s="115"/>
      <c r="P81" s="116">
        <v>2</v>
      </c>
      <c r="Q81" s="117" t="s">
        <v>503</v>
      </c>
      <c r="R81" s="73"/>
      <c r="S81" s="116"/>
      <c r="T81" s="118">
        <v>18082.857649078989</v>
      </c>
      <c r="U81" s="118"/>
      <c r="V81" s="71"/>
      <c r="W81" s="71"/>
      <c r="X81" s="119"/>
      <c r="Y81" s="71"/>
      <c r="Z81" s="118"/>
    </row>
    <row r="82" spans="1:26" s="106" customFormat="1" ht="12.75" x14ac:dyDescent="0.2">
      <c r="A82" s="73">
        <v>73</v>
      </c>
      <c r="B82" s="107" t="s">
        <v>575</v>
      </c>
      <c r="C82" s="73">
        <v>1</v>
      </c>
      <c r="D82" s="145"/>
      <c r="E82" s="145"/>
      <c r="F82" s="145"/>
      <c r="G82" s="108">
        <v>1.2302002849250555</v>
      </c>
      <c r="H82" s="109">
        <v>1.3230807185965052</v>
      </c>
      <c r="I82" s="110">
        <v>9</v>
      </c>
      <c r="J82" s="111">
        <v>167.63463769606909</v>
      </c>
      <c r="K82" s="112">
        <v>14811.5092497488</v>
      </c>
      <c r="L82" s="113">
        <v>10018</v>
      </c>
      <c r="M82" s="114">
        <v>1188</v>
      </c>
      <c r="N82" s="115">
        <v>69907526.199999988</v>
      </c>
      <c r="O82" s="115"/>
      <c r="P82" s="116">
        <v>11.999999999999998</v>
      </c>
      <c r="Q82" s="117" t="s">
        <v>503</v>
      </c>
      <c r="R82" s="73"/>
      <c r="S82" s="116"/>
      <c r="T82" s="118">
        <v>25136.5092497488</v>
      </c>
      <c r="U82" s="118"/>
      <c r="V82" s="71"/>
      <c r="W82" s="71"/>
      <c r="X82" s="119"/>
      <c r="Y82" s="71"/>
      <c r="Z82" s="118"/>
    </row>
    <row r="83" spans="1:26" s="106" customFormat="1" ht="12.75" x14ac:dyDescent="0.2">
      <c r="A83" s="73">
        <v>74</v>
      </c>
      <c r="B83" s="107" t="s">
        <v>576</v>
      </c>
      <c r="C83" s="73">
        <v>1</v>
      </c>
      <c r="D83" s="145"/>
      <c r="E83" s="145"/>
      <c r="F83" s="145"/>
      <c r="G83" s="108">
        <v>1.3775379086005577</v>
      </c>
      <c r="H83" s="109">
        <v>1.2358639216741283</v>
      </c>
      <c r="I83" s="110">
        <v>9</v>
      </c>
      <c r="J83" s="111">
        <v>188.18237044766073</v>
      </c>
      <c r="K83" s="112">
        <v>13383.205708812258</v>
      </c>
      <c r="L83" s="113">
        <v>11802</v>
      </c>
      <c r="M83" s="114">
        <v>1188</v>
      </c>
      <c r="N83" s="115">
        <v>6972531.4000000004</v>
      </c>
      <c r="O83" s="115"/>
      <c r="P83" s="116">
        <v>1</v>
      </c>
      <c r="Q83" s="117" t="s">
        <v>503</v>
      </c>
      <c r="R83" s="73"/>
      <c r="S83" s="116"/>
      <c r="T83" s="118">
        <v>26029.20570881226</v>
      </c>
      <c r="U83" s="118"/>
      <c r="V83" s="71"/>
      <c r="W83" s="71"/>
      <c r="X83" s="119"/>
      <c r="Y83" s="71"/>
      <c r="Z83" s="118"/>
    </row>
    <row r="84" spans="1:26" s="106" customFormat="1" ht="12.75" x14ac:dyDescent="0.2">
      <c r="A84" s="73">
        <v>75</v>
      </c>
      <c r="B84" s="107" t="s">
        <v>577</v>
      </c>
      <c r="C84" s="73">
        <v>0</v>
      </c>
      <c r="D84" s="145"/>
      <c r="E84" s="145"/>
      <c r="F84" s="145"/>
      <c r="G84" s="108">
        <v>0</v>
      </c>
      <c r="H84" s="109">
        <v>0</v>
      </c>
      <c r="I84" s="110" t="s">
        <v>467</v>
      </c>
      <c r="J84" s="111">
        <v>0</v>
      </c>
      <c r="K84" s="112">
        <v>0</v>
      </c>
      <c r="L84" s="113">
        <v>0</v>
      </c>
      <c r="M84" s="114">
        <v>1188</v>
      </c>
      <c r="N84" s="115">
        <v>0</v>
      </c>
      <c r="O84" s="115"/>
      <c r="P84" s="116">
        <v>0</v>
      </c>
      <c r="Q84" s="117" t="s">
        <v>503</v>
      </c>
      <c r="R84" s="73"/>
      <c r="S84" s="116"/>
      <c r="T84" s="118">
        <v>0</v>
      </c>
      <c r="U84" s="118"/>
      <c r="V84" s="71"/>
      <c r="W84" s="71"/>
      <c r="X84" s="119"/>
      <c r="Y84" s="71"/>
      <c r="Z84" s="118"/>
    </row>
    <row r="85" spans="1:26" s="106" customFormat="1" ht="12.75" x14ac:dyDescent="0.2">
      <c r="A85" s="73">
        <v>76</v>
      </c>
      <c r="B85" s="107" t="s">
        <v>578</v>
      </c>
      <c r="C85" s="73">
        <v>0</v>
      </c>
      <c r="D85" s="145"/>
      <c r="E85" s="145"/>
      <c r="F85" s="145"/>
      <c r="G85" s="108">
        <v>0</v>
      </c>
      <c r="H85" s="109">
        <v>0</v>
      </c>
      <c r="I85" s="110" t="s">
        <v>467</v>
      </c>
      <c r="J85" s="111">
        <v>0</v>
      </c>
      <c r="K85" s="112">
        <v>17354.29</v>
      </c>
      <c r="L85" s="113">
        <v>0</v>
      </c>
      <c r="M85" s="114">
        <v>1188</v>
      </c>
      <c r="N85" s="115">
        <v>34776</v>
      </c>
      <c r="O85" s="115"/>
      <c r="P85" s="116">
        <v>0</v>
      </c>
      <c r="Q85" s="117" t="s">
        <v>503</v>
      </c>
      <c r="R85" s="73"/>
      <c r="S85" s="116"/>
      <c r="T85" s="118">
        <v>17354.29</v>
      </c>
      <c r="U85" s="118"/>
      <c r="V85" s="71"/>
      <c r="W85" s="71"/>
      <c r="X85" s="119"/>
      <c r="Y85" s="71"/>
      <c r="Z85" s="118"/>
    </row>
    <row r="86" spans="1:26" s="106" customFormat="1" ht="12.75" x14ac:dyDescent="0.2">
      <c r="A86" s="73">
        <v>77</v>
      </c>
      <c r="B86" s="107" t="s">
        <v>579</v>
      </c>
      <c r="C86" s="73">
        <v>1</v>
      </c>
      <c r="D86" s="145"/>
      <c r="E86" s="145"/>
      <c r="F86" s="145"/>
      <c r="G86" s="108">
        <v>0</v>
      </c>
      <c r="H86" s="109">
        <v>0</v>
      </c>
      <c r="I86" s="110">
        <v>9</v>
      </c>
      <c r="J86" s="111">
        <v>133.92722979419892</v>
      </c>
      <c r="K86" s="112">
        <v>13731.45710854947</v>
      </c>
      <c r="L86" s="113">
        <v>4659</v>
      </c>
      <c r="M86" s="114">
        <v>1188</v>
      </c>
      <c r="N86" s="115">
        <v>19664446.960000001</v>
      </c>
      <c r="O86" s="115"/>
      <c r="P86" s="116">
        <v>0</v>
      </c>
      <c r="Q86" s="117" t="s">
        <v>503</v>
      </c>
      <c r="R86" s="73"/>
      <c r="S86" s="116"/>
      <c r="T86" s="118">
        <v>18385.457108549468</v>
      </c>
      <c r="U86" s="118"/>
      <c r="V86" s="71"/>
      <c r="W86" s="71"/>
      <c r="X86" s="119"/>
      <c r="Y86" s="71"/>
      <c r="Z86" s="118"/>
    </row>
    <row r="87" spans="1:26" s="106" customFormat="1" ht="12.75" x14ac:dyDescent="0.2">
      <c r="A87" s="73">
        <v>78</v>
      </c>
      <c r="B87" s="107" t="s">
        <v>580</v>
      </c>
      <c r="C87" s="73">
        <v>1</v>
      </c>
      <c r="D87" s="145"/>
      <c r="E87" s="145"/>
      <c r="F87" s="145"/>
      <c r="G87" s="108">
        <v>0</v>
      </c>
      <c r="H87" s="109">
        <v>0</v>
      </c>
      <c r="I87" s="110">
        <v>9</v>
      </c>
      <c r="J87" s="111">
        <v>203.73308798879197</v>
      </c>
      <c r="K87" s="112">
        <v>12684.800229388187</v>
      </c>
      <c r="L87" s="113">
        <v>13158</v>
      </c>
      <c r="M87" s="114">
        <v>1188</v>
      </c>
      <c r="N87" s="115">
        <v>13928581</v>
      </c>
      <c r="O87" s="115"/>
      <c r="P87" s="116">
        <v>0</v>
      </c>
      <c r="Q87" s="117" t="s">
        <v>503</v>
      </c>
      <c r="R87" s="73"/>
      <c r="S87" s="116"/>
      <c r="T87" s="118">
        <v>25178.800229388187</v>
      </c>
      <c r="U87" s="118"/>
      <c r="V87" s="71"/>
      <c r="W87" s="71"/>
      <c r="X87" s="119"/>
      <c r="Y87" s="71"/>
      <c r="Z87" s="118"/>
    </row>
    <row r="88" spans="1:26" s="106" customFormat="1" ht="12.75" x14ac:dyDescent="0.2">
      <c r="A88" s="73">
        <v>79</v>
      </c>
      <c r="B88" s="107" t="s">
        <v>581</v>
      </c>
      <c r="C88" s="73">
        <v>1</v>
      </c>
      <c r="D88" s="145"/>
      <c r="E88" s="145"/>
      <c r="F88" s="145"/>
      <c r="G88" s="108">
        <v>6.3450980028890589</v>
      </c>
      <c r="H88" s="109">
        <v>5.5266311157889474</v>
      </c>
      <c r="I88" s="110">
        <v>9</v>
      </c>
      <c r="J88" s="111">
        <v>101.69575102725699</v>
      </c>
      <c r="K88" s="112">
        <v>14821.469851655629</v>
      </c>
      <c r="L88" s="113">
        <v>251</v>
      </c>
      <c r="M88" s="114">
        <v>1188</v>
      </c>
      <c r="N88" s="115">
        <v>56980571.600000001</v>
      </c>
      <c r="O88" s="115"/>
      <c r="P88" s="116">
        <v>84.6666666666667</v>
      </c>
      <c r="Q88" s="117" t="s">
        <v>503</v>
      </c>
      <c r="R88" s="73"/>
      <c r="S88" s="116"/>
      <c r="T88" s="118">
        <v>14969.469851655629</v>
      </c>
      <c r="U88" s="118"/>
      <c r="V88" s="71"/>
      <c r="W88" s="71"/>
      <c r="X88" s="119"/>
      <c r="Y88" s="71"/>
      <c r="Z88" s="118"/>
    </row>
    <row r="89" spans="1:26" s="106" customFormat="1" ht="12.75" x14ac:dyDescent="0.2">
      <c r="A89" s="73">
        <v>80</v>
      </c>
      <c r="B89" s="107" t="s">
        <v>582</v>
      </c>
      <c r="C89" s="73">
        <v>0</v>
      </c>
      <c r="D89" s="145"/>
      <c r="E89" s="145"/>
      <c r="F89" s="145"/>
      <c r="G89" s="108">
        <v>0</v>
      </c>
      <c r="H89" s="109">
        <v>0</v>
      </c>
      <c r="I89" s="110" t="s">
        <v>467</v>
      </c>
      <c r="J89" s="111">
        <v>0</v>
      </c>
      <c r="K89" s="112">
        <v>17354.29</v>
      </c>
      <c r="L89" s="113">
        <v>0</v>
      </c>
      <c r="M89" s="114">
        <v>1188</v>
      </c>
      <c r="N89" s="115">
        <v>17354</v>
      </c>
      <c r="O89" s="115"/>
      <c r="P89" s="116">
        <v>0</v>
      </c>
      <c r="Q89" s="117" t="s">
        <v>503</v>
      </c>
      <c r="R89" s="73"/>
      <c r="S89" s="116"/>
      <c r="T89" s="118">
        <v>17354.29</v>
      </c>
      <c r="U89" s="118"/>
      <c r="V89" s="71"/>
      <c r="W89" s="71"/>
      <c r="X89" s="119"/>
      <c r="Y89" s="71"/>
      <c r="Z89" s="118"/>
    </row>
    <row r="90" spans="1:26" s="106" customFormat="1" ht="12.75" x14ac:dyDescent="0.2">
      <c r="A90" s="73">
        <v>81</v>
      </c>
      <c r="B90" s="107" t="s">
        <v>583</v>
      </c>
      <c r="C90" s="73">
        <v>0</v>
      </c>
      <c r="D90" s="145"/>
      <c r="E90" s="145"/>
      <c r="F90" s="145"/>
      <c r="G90" s="108">
        <v>0</v>
      </c>
      <c r="H90" s="109">
        <v>0</v>
      </c>
      <c r="I90" s="110" t="s">
        <v>467</v>
      </c>
      <c r="J90" s="111">
        <v>0</v>
      </c>
      <c r="K90" s="112">
        <v>0</v>
      </c>
      <c r="L90" s="113">
        <v>0</v>
      </c>
      <c r="M90" s="114">
        <v>1188</v>
      </c>
      <c r="N90" s="115">
        <v>0</v>
      </c>
      <c r="O90" s="115"/>
      <c r="P90" s="116">
        <v>0</v>
      </c>
      <c r="Q90" s="117" t="s">
        <v>503</v>
      </c>
      <c r="R90" s="73"/>
      <c r="S90" s="116"/>
      <c r="T90" s="118">
        <v>0</v>
      </c>
      <c r="U90" s="118"/>
      <c r="V90" s="71"/>
      <c r="W90" s="71"/>
      <c r="X90" s="119"/>
      <c r="Y90" s="71"/>
      <c r="Z90" s="118"/>
    </row>
    <row r="91" spans="1:26" s="106" customFormat="1" ht="12.75" x14ac:dyDescent="0.2">
      <c r="A91" s="73">
        <v>82</v>
      </c>
      <c r="B91" s="107" t="s">
        <v>584</v>
      </c>
      <c r="C91" s="73">
        <v>1</v>
      </c>
      <c r="D91" s="145"/>
      <c r="E91" s="145"/>
      <c r="F91" s="145"/>
      <c r="G91" s="108">
        <v>0.39635079618428276</v>
      </c>
      <c r="H91" s="109">
        <v>0.47471297700761711</v>
      </c>
      <c r="I91" s="110">
        <v>9</v>
      </c>
      <c r="J91" s="111">
        <v>148.98901315145432</v>
      </c>
      <c r="K91" s="112">
        <v>13016.780711919793</v>
      </c>
      <c r="L91" s="113">
        <v>6377</v>
      </c>
      <c r="M91" s="114">
        <v>1188</v>
      </c>
      <c r="N91" s="115">
        <v>52220607.399999999</v>
      </c>
      <c r="O91" s="115"/>
      <c r="P91" s="116">
        <v>0</v>
      </c>
      <c r="Q91" s="117" t="s">
        <v>503</v>
      </c>
      <c r="R91" s="73"/>
      <c r="S91" s="116"/>
      <c r="T91" s="118">
        <v>19453.780711919793</v>
      </c>
      <c r="U91" s="118"/>
      <c r="V91" s="71"/>
      <c r="W91" s="71"/>
      <c r="X91" s="119"/>
      <c r="Y91" s="71"/>
      <c r="Z91" s="118"/>
    </row>
    <row r="92" spans="1:26" s="106" customFormat="1" ht="12.75" x14ac:dyDescent="0.2">
      <c r="A92" s="73">
        <v>83</v>
      </c>
      <c r="B92" s="107" t="s">
        <v>585</v>
      </c>
      <c r="C92" s="73">
        <v>1</v>
      </c>
      <c r="D92" s="145"/>
      <c r="E92" s="145"/>
      <c r="F92" s="145"/>
      <c r="G92" s="108">
        <v>0.59621698682461743</v>
      </c>
      <c r="H92" s="109">
        <v>0.56944089122905472</v>
      </c>
      <c r="I92" s="110">
        <v>9</v>
      </c>
      <c r="J92" s="111">
        <v>114.67218631091694</v>
      </c>
      <c r="K92" s="112">
        <v>14151.462474437627</v>
      </c>
      <c r="L92" s="113">
        <v>2076</v>
      </c>
      <c r="M92" s="114">
        <v>1188</v>
      </c>
      <c r="N92" s="115">
        <v>31787495.908366241</v>
      </c>
      <c r="O92" s="115"/>
      <c r="P92" s="116">
        <v>2</v>
      </c>
      <c r="Q92" s="117" t="s">
        <v>503</v>
      </c>
      <c r="R92" s="73"/>
      <c r="S92" s="116"/>
      <c r="T92" s="118">
        <v>15508.462474437627</v>
      </c>
      <c r="U92" s="118"/>
      <c r="V92" s="71"/>
      <c r="W92" s="71"/>
      <c r="X92" s="119"/>
      <c r="Y92" s="71"/>
      <c r="Z92" s="118"/>
    </row>
    <row r="93" spans="1:26" s="106" customFormat="1" ht="12.75" x14ac:dyDescent="0.2">
      <c r="A93" s="73">
        <v>84</v>
      </c>
      <c r="B93" s="107" t="s">
        <v>586</v>
      </c>
      <c r="C93" s="73">
        <v>0</v>
      </c>
      <c r="D93" s="145"/>
      <c r="E93" s="145"/>
      <c r="F93" s="145"/>
      <c r="G93" s="108">
        <v>0</v>
      </c>
      <c r="H93" s="109">
        <v>0</v>
      </c>
      <c r="I93" s="110" t="s">
        <v>467</v>
      </c>
      <c r="J93" s="111">
        <v>0</v>
      </c>
      <c r="K93" s="112">
        <v>18692.387499999997</v>
      </c>
      <c r="L93" s="113">
        <v>0</v>
      </c>
      <c r="M93" s="114">
        <v>1188</v>
      </c>
      <c r="N93" s="115">
        <v>448617</v>
      </c>
      <c r="O93" s="115"/>
      <c r="P93" s="116">
        <v>0</v>
      </c>
      <c r="Q93" s="117" t="s">
        <v>503</v>
      </c>
      <c r="R93" s="73"/>
      <c r="S93" s="116"/>
      <c r="T93" s="118">
        <v>18692.387499999997</v>
      </c>
      <c r="U93" s="118"/>
      <c r="V93" s="71"/>
      <c r="W93" s="71"/>
      <c r="X93" s="119"/>
      <c r="Y93" s="71"/>
      <c r="Z93" s="118"/>
    </row>
    <row r="94" spans="1:26" s="106" customFormat="1" ht="12.75" x14ac:dyDescent="0.2">
      <c r="A94" s="73">
        <v>85</v>
      </c>
      <c r="B94" s="107" t="s">
        <v>587</v>
      </c>
      <c r="C94" s="73">
        <v>1</v>
      </c>
      <c r="D94" s="145"/>
      <c r="E94" s="145"/>
      <c r="F94" s="145"/>
      <c r="G94" s="108">
        <v>0</v>
      </c>
      <c r="H94" s="109">
        <v>0</v>
      </c>
      <c r="I94" s="110">
        <v>9</v>
      </c>
      <c r="J94" s="111">
        <v>181.70178182239604</v>
      </c>
      <c r="K94" s="112">
        <v>14416.015897435898</v>
      </c>
      <c r="L94" s="113">
        <v>11778</v>
      </c>
      <c r="M94" s="114">
        <v>1188</v>
      </c>
      <c r="N94" s="115">
        <v>5674916.4000000004</v>
      </c>
      <c r="O94" s="115"/>
      <c r="P94" s="116">
        <v>0</v>
      </c>
      <c r="Q94" s="117" t="s">
        <v>503</v>
      </c>
      <c r="R94" s="73"/>
      <c r="S94" s="116"/>
      <c r="T94" s="118">
        <v>26674.0158974359</v>
      </c>
      <c r="U94" s="118"/>
      <c r="V94" s="71"/>
      <c r="W94" s="71"/>
      <c r="X94" s="119"/>
      <c r="Y94" s="71"/>
      <c r="Z94" s="118"/>
    </row>
    <row r="95" spans="1:26" s="106" customFormat="1" ht="12.75" x14ac:dyDescent="0.2">
      <c r="A95" s="73">
        <v>86</v>
      </c>
      <c r="B95" s="107" t="s">
        <v>588</v>
      </c>
      <c r="C95" s="73">
        <v>1</v>
      </c>
      <c r="D95" s="145"/>
      <c r="E95" s="145"/>
      <c r="F95" s="145"/>
      <c r="G95" s="108">
        <v>6.531296527040567</v>
      </c>
      <c r="H95" s="109">
        <v>7.101623650488845</v>
      </c>
      <c r="I95" s="110">
        <v>9</v>
      </c>
      <c r="J95" s="111">
        <v>115.45248310009183</v>
      </c>
      <c r="K95" s="112">
        <v>15263.034869009585</v>
      </c>
      <c r="L95" s="113">
        <v>2359</v>
      </c>
      <c r="M95" s="114">
        <v>1188</v>
      </c>
      <c r="N95" s="115">
        <v>27767804.899999999</v>
      </c>
      <c r="O95" s="115"/>
      <c r="P95" s="116">
        <v>30.999999999999986</v>
      </c>
      <c r="Q95" s="117" t="s">
        <v>503</v>
      </c>
      <c r="R95" s="73"/>
      <c r="S95" s="116"/>
      <c r="T95" s="118">
        <v>17636.034869009585</v>
      </c>
      <c r="U95" s="118"/>
      <c r="V95" s="71"/>
      <c r="W95" s="71"/>
      <c r="X95" s="119"/>
      <c r="Y95" s="71"/>
      <c r="Z95" s="118"/>
    </row>
    <row r="96" spans="1:26" s="106" customFormat="1" ht="12.75" x14ac:dyDescent="0.2">
      <c r="A96" s="73">
        <v>87</v>
      </c>
      <c r="B96" s="107" t="s">
        <v>589</v>
      </c>
      <c r="C96" s="73">
        <v>1</v>
      </c>
      <c r="D96" s="145"/>
      <c r="E96" s="145"/>
      <c r="F96" s="145"/>
      <c r="G96" s="108">
        <v>0.75562350783915955</v>
      </c>
      <c r="H96" s="109">
        <v>0.87934041380715344</v>
      </c>
      <c r="I96" s="110">
        <v>9</v>
      </c>
      <c r="J96" s="111">
        <v>131.36954737843988</v>
      </c>
      <c r="K96" s="112">
        <v>14171.529570502429</v>
      </c>
      <c r="L96" s="113">
        <v>4446</v>
      </c>
      <c r="M96" s="114">
        <v>1188</v>
      </c>
      <c r="N96" s="115">
        <v>47043556</v>
      </c>
      <c r="O96" s="115"/>
      <c r="P96" s="116">
        <v>6.0000000000000009</v>
      </c>
      <c r="Q96" s="117" t="s">
        <v>503</v>
      </c>
      <c r="R96" s="73"/>
      <c r="S96" s="116"/>
      <c r="T96" s="118">
        <v>19540.529570502429</v>
      </c>
      <c r="U96" s="118"/>
      <c r="V96" s="71"/>
      <c r="W96" s="71"/>
      <c r="X96" s="119"/>
      <c r="Y96" s="71"/>
      <c r="Z96" s="118"/>
    </row>
    <row r="97" spans="1:26" s="106" customFormat="1" ht="12.75" x14ac:dyDescent="0.2">
      <c r="A97" s="73">
        <v>88</v>
      </c>
      <c r="B97" s="107" t="s">
        <v>590</v>
      </c>
      <c r="C97" s="73">
        <v>1</v>
      </c>
      <c r="D97" s="145"/>
      <c r="E97" s="145"/>
      <c r="F97" s="145"/>
      <c r="G97" s="108">
        <v>0.56790553727479165</v>
      </c>
      <c r="H97" s="109">
        <v>0.50730496313489915</v>
      </c>
      <c r="I97" s="110">
        <v>9</v>
      </c>
      <c r="J97" s="111">
        <v>128.02257647353434</v>
      </c>
      <c r="K97" s="112">
        <v>13522.748360704687</v>
      </c>
      <c r="L97" s="113">
        <v>3789</v>
      </c>
      <c r="M97" s="114">
        <v>1188</v>
      </c>
      <c r="N97" s="115">
        <v>59561806.399999999</v>
      </c>
      <c r="O97" s="115"/>
      <c r="P97" s="116">
        <v>3</v>
      </c>
      <c r="Q97" s="117" t="s">
        <v>503</v>
      </c>
      <c r="R97" s="73"/>
      <c r="S97" s="116"/>
      <c r="T97" s="118">
        <v>17887.748360704689</v>
      </c>
      <c r="U97" s="118"/>
      <c r="V97" s="71"/>
      <c r="W97" s="71"/>
      <c r="X97" s="119"/>
      <c r="Y97" s="71"/>
      <c r="Z97" s="118"/>
    </row>
    <row r="98" spans="1:26" s="106" customFormat="1" ht="12.75" x14ac:dyDescent="0.2">
      <c r="A98" s="73">
        <v>89</v>
      </c>
      <c r="B98" s="107" t="s">
        <v>591</v>
      </c>
      <c r="C98" s="73">
        <v>1</v>
      </c>
      <c r="D98" s="145"/>
      <c r="E98" s="145"/>
      <c r="F98" s="145"/>
      <c r="G98" s="108">
        <v>7.3423523484461111</v>
      </c>
      <c r="H98" s="109">
        <v>6.7516389975896995</v>
      </c>
      <c r="I98" s="110">
        <v>9</v>
      </c>
      <c r="J98" s="111">
        <v>210.07412939437708</v>
      </c>
      <c r="K98" s="112">
        <v>15958.553969465649</v>
      </c>
      <c r="L98" s="113">
        <v>17566</v>
      </c>
      <c r="M98" s="114">
        <v>1188</v>
      </c>
      <c r="N98" s="115">
        <v>14821467.799999999</v>
      </c>
      <c r="O98" s="115"/>
      <c r="P98" s="116">
        <v>6</v>
      </c>
      <c r="Q98" s="117" t="s">
        <v>503</v>
      </c>
      <c r="R98" s="73"/>
      <c r="S98" s="116"/>
      <c r="T98" s="118">
        <v>33974.553969465647</v>
      </c>
      <c r="U98" s="118"/>
      <c r="V98" s="71"/>
      <c r="W98" s="71"/>
      <c r="X98" s="119"/>
      <c r="Y98" s="71"/>
      <c r="Z98" s="118"/>
    </row>
    <row r="99" spans="1:26" s="106" customFormat="1" ht="12.75" x14ac:dyDescent="0.2">
      <c r="A99" s="73">
        <v>90</v>
      </c>
      <c r="B99" s="107" t="s">
        <v>592</v>
      </c>
      <c r="C99" s="73">
        <v>0</v>
      </c>
      <c r="D99" s="145"/>
      <c r="E99" s="145"/>
      <c r="F99" s="145"/>
      <c r="G99" s="108">
        <v>0</v>
      </c>
      <c r="H99" s="109">
        <v>0</v>
      </c>
      <c r="I99" s="110" t="s">
        <v>467</v>
      </c>
      <c r="J99" s="111">
        <v>0</v>
      </c>
      <c r="K99" s="112">
        <v>0</v>
      </c>
      <c r="L99" s="113">
        <v>0</v>
      </c>
      <c r="M99" s="114">
        <v>1188</v>
      </c>
      <c r="N99" s="115">
        <v>0</v>
      </c>
      <c r="O99" s="115"/>
      <c r="P99" s="116">
        <v>0</v>
      </c>
      <c r="Q99" s="117" t="s">
        <v>503</v>
      </c>
      <c r="R99" s="73"/>
      <c r="S99" s="116"/>
      <c r="T99" s="118">
        <v>0</v>
      </c>
      <c r="U99" s="118"/>
      <c r="V99" s="71"/>
      <c r="W99" s="71"/>
      <c r="X99" s="119"/>
      <c r="Y99" s="71"/>
      <c r="Z99" s="118"/>
    </row>
    <row r="100" spans="1:26" s="106" customFormat="1" ht="12.75" x14ac:dyDescent="0.2">
      <c r="A100" s="73">
        <v>91</v>
      </c>
      <c r="B100" s="107" t="s">
        <v>593</v>
      </c>
      <c r="C100" s="73">
        <v>1</v>
      </c>
      <c r="D100" s="145"/>
      <c r="E100" s="145"/>
      <c r="F100" s="145"/>
      <c r="G100" s="108">
        <v>1.840959035220592</v>
      </c>
      <c r="H100" s="109">
        <v>1.2232868598361992</v>
      </c>
      <c r="I100" s="110">
        <v>9</v>
      </c>
      <c r="J100" s="111">
        <v>210.69631287419895</v>
      </c>
      <c r="K100" s="112">
        <v>14201.277657142857</v>
      </c>
      <c r="L100" s="113">
        <v>15720</v>
      </c>
      <c r="M100" s="114">
        <v>1188</v>
      </c>
      <c r="N100" s="115">
        <v>6220290.7999999998</v>
      </c>
      <c r="O100" s="115"/>
      <c r="P100" s="116">
        <v>0</v>
      </c>
      <c r="Q100" s="117" t="s">
        <v>503</v>
      </c>
      <c r="R100" s="73"/>
      <c r="S100" s="116"/>
      <c r="T100" s="118">
        <v>30316.277657142855</v>
      </c>
      <c r="U100" s="118"/>
      <c r="V100" s="71"/>
      <c r="W100" s="71"/>
      <c r="X100" s="119"/>
      <c r="Y100" s="71"/>
      <c r="Z100" s="118"/>
    </row>
    <row r="101" spans="1:26" s="106" customFormat="1" ht="12.75" x14ac:dyDescent="0.2">
      <c r="A101" s="73">
        <v>92</v>
      </c>
      <c r="B101" s="107" t="s">
        <v>594</v>
      </c>
      <c r="C101" s="73">
        <v>0</v>
      </c>
      <c r="D101" s="145"/>
      <c r="E101" s="145"/>
      <c r="F101" s="145"/>
      <c r="G101" s="108">
        <v>0</v>
      </c>
      <c r="H101" s="109">
        <v>0</v>
      </c>
      <c r="I101" s="110" t="s">
        <v>467</v>
      </c>
      <c r="J101" s="111">
        <v>0</v>
      </c>
      <c r="K101" s="112">
        <v>0</v>
      </c>
      <c r="L101" s="113">
        <v>0</v>
      </c>
      <c r="M101" s="114">
        <v>1188</v>
      </c>
      <c r="N101" s="115">
        <v>0</v>
      </c>
      <c r="O101" s="115"/>
      <c r="P101" s="116">
        <v>0</v>
      </c>
      <c r="Q101" s="117" t="s">
        <v>503</v>
      </c>
      <c r="R101" s="73"/>
      <c r="S101" s="116"/>
      <c r="T101" s="118">
        <v>0</v>
      </c>
      <c r="U101" s="118"/>
      <c r="V101" s="71"/>
      <c r="W101" s="71"/>
      <c r="X101" s="119"/>
      <c r="Y101" s="71"/>
      <c r="Z101" s="118"/>
    </row>
    <row r="102" spans="1:26" s="106" customFormat="1" ht="12.75" x14ac:dyDescent="0.2">
      <c r="A102" s="73">
        <v>93</v>
      </c>
      <c r="B102" s="107" t="s">
        <v>595</v>
      </c>
      <c r="C102" s="73">
        <v>1</v>
      </c>
      <c r="D102" s="145"/>
      <c r="E102" s="145"/>
      <c r="F102" s="145">
        <v>28</v>
      </c>
      <c r="G102" s="108">
        <v>8.3069865542387369</v>
      </c>
      <c r="H102" s="109">
        <v>8.9275312333363157</v>
      </c>
      <c r="I102" s="110">
        <v>18</v>
      </c>
      <c r="J102" s="111">
        <v>100.983622526885</v>
      </c>
      <c r="K102" s="112">
        <v>21564.706527873641</v>
      </c>
      <c r="L102" s="113">
        <v>212</v>
      </c>
      <c r="M102" s="114">
        <v>1188</v>
      </c>
      <c r="N102" s="115">
        <v>173650437</v>
      </c>
      <c r="O102" s="115"/>
      <c r="P102" s="116">
        <v>158.09230769230783</v>
      </c>
      <c r="Q102" s="117" t="s">
        <v>503</v>
      </c>
      <c r="R102" s="73"/>
      <c r="S102" s="116"/>
      <c r="T102" s="118">
        <v>21803.706527873641</v>
      </c>
      <c r="U102" s="118"/>
      <c r="V102" s="71"/>
      <c r="W102" s="71"/>
      <c r="X102" s="119"/>
      <c r="Y102" s="71"/>
      <c r="Z102" s="118"/>
    </row>
    <row r="103" spans="1:26" s="106" customFormat="1" ht="12.75" x14ac:dyDescent="0.2">
      <c r="A103" s="73">
        <v>94</v>
      </c>
      <c r="B103" s="107" t="s">
        <v>596</v>
      </c>
      <c r="C103" s="73">
        <v>1</v>
      </c>
      <c r="D103" s="145"/>
      <c r="E103" s="145"/>
      <c r="F103" s="145"/>
      <c r="G103" s="108">
        <v>0.16188355769512361</v>
      </c>
      <c r="H103" s="109">
        <v>0.17819253031876112</v>
      </c>
      <c r="I103" s="110">
        <v>9</v>
      </c>
      <c r="J103" s="111">
        <v>111.00711978828375</v>
      </c>
      <c r="K103" s="112">
        <v>15424.937440251571</v>
      </c>
      <c r="L103" s="113">
        <v>1698</v>
      </c>
      <c r="M103" s="114">
        <v>1188</v>
      </c>
      <c r="N103" s="115">
        <v>27159948.800000001</v>
      </c>
      <c r="O103" s="115"/>
      <c r="P103" s="116">
        <v>0</v>
      </c>
      <c r="Q103" s="117" t="s">
        <v>503</v>
      </c>
      <c r="R103" s="73"/>
      <c r="S103" s="116"/>
      <c r="T103" s="118">
        <v>17079.937440251571</v>
      </c>
      <c r="U103" s="118"/>
      <c r="V103" s="71"/>
      <c r="W103" s="71"/>
      <c r="X103" s="119"/>
      <c r="Y103" s="71"/>
      <c r="Z103" s="118"/>
    </row>
    <row r="104" spans="1:26" s="106" customFormat="1" ht="12.75" x14ac:dyDescent="0.2">
      <c r="A104" s="73">
        <v>95</v>
      </c>
      <c r="B104" s="107" t="s">
        <v>597</v>
      </c>
      <c r="C104" s="73">
        <v>1</v>
      </c>
      <c r="D104" s="145"/>
      <c r="E104" s="146"/>
      <c r="F104" s="145">
        <v>10</v>
      </c>
      <c r="G104" s="108">
        <v>13.044079648282272</v>
      </c>
      <c r="H104" s="109">
        <v>12.89255214750103</v>
      </c>
      <c r="I104" s="110">
        <v>18</v>
      </c>
      <c r="J104" s="111">
        <v>101.43878084128094</v>
      </c>
      <c r="K104" s="112">
        <v>20903.900050358614</v>
      </c>
      <c r="L104" s="113">
        <v>301</v>
      </c>
      <c r="M104" s="114">
        <v>1188</v>
      </c>
      <c r="N104" s="115">
        <v>276640207.39999998</v>
      </c>
      <c r="O104" s="115"/>
      <c r="P104" s="116">
        <v>604.99999999999966</v>
      </c>
      <c r="Q104" s="117" t="s">
        <v>503</v>
      </c>
      <c r="R104" s="73"/>
      <c r="S104" s="116"/>
      <c r="T104" s="118">
        <v>21176.900050358614</v>
      </c>
      <c r="U104" s="118"/>
      <c r="V104" s="71"/>
      <c r="W104" s="71"/>
      <c r="X104" s="119"/>
      <c r="Y104" s="71"/>
      <c r="Z104" s="118"/>
    </row>
    <row r="105" spans="1:26" s="106" customFormat="1" ht="12.75" x14ac:dyDescent="0.2">
      <c r="A105" s="73">
        <v>96</v>
      </c>
      <c r="B105" s="107" t="s">
        <v>598</v>
      </c>
      <c r="C105" s="73">
        <v>1</v>
      </c>
      <c r="D105" s="145"/>
      <c r="E105" s="145"/>
      <c r="F105" s="145"/>
      <c r="G105" s="108">
        <v>4.0845926687433725</v>
      </c>
      <c r="H105" s="109">
        <v>4.2009636963002039</v>
      </c>
      <c r="I105" s="110">
        <v>9</v>
      </c>
      <c r="J105" s="111">
        <v>160.33641173290943</v>
      </c>
      <c r="K105" s="112">
        <v>15603.787177935945</v>
      </c>
      <c r="L105" s="113">
        <v>9415</v>
      </c>
      <c r="M105" s="114">
        <v>1188</v>
      </c>
      <c r="N105" s="115">
        <v>72896035.799999997</v>
      </c>
      <c r="O105" s="115"/>
      <c r="P105" s="116">
        <v>35</v>
      </c>
      <c r="Q105" s="117" t="s">
        <v>503</v>
      </c>
      <c r="R105" s="73"/>
      <c r="S105" s="116"/>
      <c r="T105" s="118">
        <v>25266.787177935945</v>
      </c>
      <c r="U105" s="118"/>
      <c r="V105" s="71"/>
      <c r="W105" s="71"/>
      <c r="X105" s="119"/>
      <c r="Y105" s="71"/>
      <c r="Z105" s="118"/>
    </row>
    <row r="106" spans="1:26" s="106" customFormat="1" ht="12.75" x14ac:dyDescent="0.2">
      <c r="A106" s="73">
        <v>97</v>
      </c>
      <c r="B106" s="107" t="s">
        <v>599</v>
      </c>
      <c r="C106" s="73">
        <v>1</v>
      </c>
      <c r="D106" s="145"/>
      <c r="E106" s="145"/>
      <c r="F106" s="145">
        <v>8</v>
      </c>
      <c r="G106" s="108">
        <v>3.5007894380800022</v>
      </c>
      <c r="H106" s="109">
        <v>4.07884595997335</v>
      </c>
      <c r="I106" s="110">
        <v>18</v>
      </c>
      <c r="J106" s="111">
        <v>100.67339161521933</v>
      </c>
      <c r="K106" s="112">
        <v>19086.906384044207</v>
      </c>
      <c r="L106" s="113">
        <v>129</v>
      </c>
      <c r="M106" s="114">
        <v>1188</v>
      </c>
      <c r="N106" s="115">
        <v>110806194.8</v>
      </c>
      <c r="O106" s="115"/>
      <c r="P106" s="116">
        <v>10.999999999999996</v>
      </c>
      <c r="Q106" s="117" t="s">
        <v>503</v>
      </c>
      <c r="R106" s="73"/>
      <c r="S106" s="116"/>
      <c r="T106" s="118">
        <v>19231.906384044207</v>
      </c>
      <c r="U106" s="118"/>
      <c r="V106" s="71"/>
      <c r="W106" s="71"/>
      <c r="X106" s="119"/>
      <c r="Y106" s="71"/>
      <c r="Z106" s="118"/>
    </row>
    <row r="107" spans="1:26" s="106" customFormat="1" ht="12.75" x14ac:dyDescent="0.2">
      <c r="A107" s="73">
        <v>98</v>
      </c>
      <c r="B107" s="107" t="s">
        <v>600</v>
      </c>
      <c r="C107" s="73">
        <v>1</v>
      </c>
      <c r="D107" s="145"/>
      <c r="E107" s="145"/>
      <c r="F107" s="145">
        <v>19</v>
      </c>
      <c r="G107" s="108">
        <v>3.8606306270912882</v>
      </c>
      <c r="H107" s="109">
        <v>3.1931676380327811</v>
      </c>
      <c r="I107" s="110">
        <v>18</v>
      </c>
      <c r="J107" s="111">
        <v>182.44448742772377</v>
      </c>
      <c r="K107" s="112">
        <v>16325.333191489361</v>
      </c>
      <c r="L107" s="113">
        <v>13459</v>
      </c>
      <c r="M107" s="114">
        <v>1188</v>
      </c>
      <c r="N107" s="115">
        <v>1652277.8</v>
      </c>
      <c r="O107" s="115"/>
      <c r="P107" s="116">
        <v>0</v>
      </c>
      <c r="Q107" s="117" t="s">
        <v>503</v>
      </c>
      <c r="R107" s="73"/>
      <c r="S107" s="116"/>
      <c r="T107" s="118">
        <v>30271.333191489361</v>
      </c>
      <c r="U107" s="118"/>
      <c r="V107" s="71"/>
      <c r="W107" s="71"/>
      <c r="X107" s="119"/>
      <c r="Y107" s="71"/>
      <c r="Z107" s="118"/>
    </row>
    <row r="108" spans="1:26" s="106" customFormat="1" ht="12.75" x14ac:dyDescent="0.2">
      <c r="A108" s="73">
        <v>99</v>
      </c>
      <c r="B108" s="107" t="s">
        <v>601</v>
      </c>
      <c r="C108" s="73">
        <v>1</v>
      </c>
      <c r="D108" s="145"/>
      <c r="E108" s="145"/>
      <c r="F108" s="145"/>
      <c r="G108" s="108">
        <v>3.5452801444861031</v>
      </c>
      <c r="H108" s="109">
        <v>3.4420291400615364</v>
      </c>
      <c r="I108" s="110">
        <v>9</v>
      </c>
      <c r="J108" s="111">
        <v>144.26917866562937</v>
      </c>
      <c r="K108" s="112">
        <v>14407.752651937981</v>
      </c>
      <c r="L108" s="113">
        <v>6378</v>
      </c>
      <c r="M108" s="114">
        <v>1188</v>
      </c>
      <c r="N108" s="115">
        <v>53918486</v>
      </c>
      <c r="O108" s="115"/>
      <c r="P108" s="116">
        <v>21.000000000000004</v>
      </c>
      <c r="Q108" s="117" t="s">
        <v>503</v>
      </c>
      <c r="R108" s="73"/>
      <c r="S108" s="116"/>
      <c r="T108" s="118">
        <v>20798.752651937983</v>
      </c>
      <c r="U108" s="118"/>
      <c r="V108" s="71"/>
      <c r="W108" s="71"/>
      <c r="X108" s="119"/>
      <c r="Y108" s="71"/>
      <c r="Z108" s="118"/>
    </row>
    <row r="109" spans="1:26" s="106" customFormat="1" ht="12.75" x14ac:dyDescent="0.2">
      <c r="A109" s="73">
        <v>100</v>
      </c>
      <c r="B109" s="107" t="s">
        <v>602</v>
      </c>
      <c r="C109" s="73">
        <v>1</v>
      </c>
      <c r="D109" s="145"/>
      <c r="E109" s="145"/>
      <c r="F109" s="145"/>
      <c r="G109" s="108">
        <v>2.3472142855973317</v>
      </c>
      <c r="H109" s="109">
        <v>2.8740493077724509</v>
      </c>
      <c r="I109" s="110">
        <v>9</v>
      </c>
      <c r="J109" s="111">
        <v>126.9627954301309</v>
      </c>
      <c r="K109" s="112">
        <v>18250.951534425098</v>
      </c>
      <c r="L109" s="113">
        <v>4921</v>
      </c>
      <c r="M109" s="114">
        <v>1188</v>
      </c>
      <c r="N109" s="115">
        <v>224104993</v>
      </c>
      <c r="O109" s="115"/>
      <c r="P109" s="116">
        <v>4</v>
      </c>
      <c r="Q109" s="117" t="s">
        <v>503</v>
      </c>
      <c r="R109" s="73"/>
      <c r="S109" s="116"/>
      <c r="T109" s="118">
        <v>22858.951534425098</v>
      </c>
      <c r="U109" s="118"/>
      <c r="V109" s="71"/>
      <c r="W109" s="71"/>
      <c r="X109" s="119"/>
      <c r="Y109" s="71"/>
      <c r="Z109" s="118"/>
    </row>
    <row r="110" spans="1:26" s="106" customFormat="1" ht="12.75" x14ac:dyDescent="0.2">
      <c r="A110" s="73">
        <v>101</v>
      </c>
      <c r="B110" s="107" t="s">
        <v>603</v>
      </c>
      <c r="C110" s="73">
        <v>1</v>
      </c>
      <c r="D110" s="145"/>
      <c r="E110" s="145"/>
      <c r="F110" s="145"/>
      <c r="G110" s="108">
        <v>5.7103981896852556</v>
      </c>
      <c r="H110" s="109">
        <v>5.6798513137560862</v>
      </c>
      <c r="I110" s="110">
        <v>9</v>
      </c>
      <c r="J110" s="111">
        <v>142.22645426105001</v>
      </c>
      <c r="K110" s="112">
        <v>13736.514107150075</v>
      </c>
      <c r="L110" s="113">
        <v>5800</v>
      </c>
      <c r="M110" s="114">
        <v>1188</v>
      </c>
      <c r="N110" s="115">
        <v>101075550.8</v>
      </c>
      <c r="O110" s="115"/>
      <c r="P110" s="116">
        <v>103</v>
      </c>
      <c r="Q110" s="117" t="s">
        <v>503</v>
      </c>
      <c r="R110" s="73"/>
      <c r="S110" s="116"/>
      <c r="T110" s="118">
        <v>18797.514107150077</v>
      </c>
      <c r="U110" s="118"/>
      <c r="V110" s="71"/>
      <c r="W110" s="71"/>
      <c r="X110" s="119"/>
      <c r="Y110" s="71"/>
      <c r="Z110" s="118"/>
    </row>
    <row r="111" spans="1:26" s="106" customFormat="1" ht="12.75" x14ac:dyDescent="0.2">
      <c r="A111" s="73">
        <v>102</v>
      </c>
      <c r="B111" s="107" t="s">
        <v>604</v>
      </c>
      <c r="C111" s="73">
        <v>0</v>
      </c>
      <c r="D111" s="145"/>
      <c r="E111" s="145"/>
      <c r="F111" s="145"/>
      <c r="G111" s="108">
        <v>0</v>
      </c>
      <c r="H111" s="109">
        <v>0</v>
      </c>
      <c r="I111" s="110" t="s">
        <v>467</v>
      </c>
      <c r="J111" s="111">
        <v>0</v>
      </c>
      <c r="K111" s="112">
        <v>17354.29</v>
      </c>
      <c r="L111" s="113">
        <v>0</v>
      </c>
      <c r="M111" s="114">
        <v>1188</v>
      </c>
      <c r="N111" s="115">
        <v>1018508</v>
      </c>
      <c r="O111" s="115"/>
      <c r="P111" s="116">
        <v>0</v>
      </c>
      <c r="Q111" s="117" t="s">
        <v>503</v>
      </c>
      <c r="R111" s="73"/>
      <c r="S111" s="116"/>
      <c r="T111" s="118">
        <v>17354.29</v>
      </c>
      <c r="U111" s="118"/>
      <c r="V111" s="71"/>
      <c r="W111" s="71"/>
      <c r="X111" s="119"/>
      <c r="Y111" s="71"/>
      <c r="Z111" s="118"/>
    </row>
    <row r="112" spans="1:26" s="106" customFormat="1" ht="12.75" x14ac:dyDescent="0.2">
      <c r="A112" s="73">
        <v>103</v>
      </c>
      <c r="B112" s="107" t="s">
        <v>605</v>
      </c>
      <c r="C112" s="73">
        <v>1</v>
      </c>
      <c r="D112" s="145"/>
      <c r="E112" s="145"/>
      <c r="F112" s="145">
        <v>13</v>
      </c>
      <c r="G112" s="108">
        <v>0.50411731094464018</v>
      </c>
      <c r="H112" s="109">
        <v>0.45245380554064857</v>
      </c>
      <c r="I112" s="110">
        <v>18</v>
      </c>
      <c r="J112" s="111">
        <v>100</v>
      </c>
      <c r="K112" s="112">
        <v>18015.364007999997</v>
      </c>
      <c r="L112" s="113">
        <v>0</v>
      </c>
      <c r="M112" s="114">
        <v>1188</v>
      </c>
      <c r="N112" s="115">
        <v>45038410</v>
      </c>
      <c r="O112" s="115"/>
      <c r="P112" s="116">
        <v>0</v>
      </c>
      <c r="Q112" s="117" t="s">
        <v>503</v>
      </c>
      <c r="R112" s="73"/>
      <c r="S112" s="116"/>
      <c r="T112" s="118">
        <v>18015.364007999997</v>
      </c>
      <c r="U112" s="118"/>
      <c r="V112" s="71"/>
      <c r="W112" s="71"/>
      <c r="X112" s="119"/>
      <c r="Y112" s="71"/>
      <c r="Z112" s="118"/>
    </row>
    <row r="113" spans="1:26" s="106" customFormat="1" ht="12.75" x14ac:dyDescent="0.2">
      <c r="A113" s="73">
        <v>104</v>
      </c>
      <c r="B113" s="107" t="s">
        <v>606</v>
      </c>
      <c r="C113" s="73">
        <v>0</v>
      </c>
      <c r="D113" s="145"/>
      <c r="E113" s="145"/>
      <c r="F113" s="145"/>
      <c r="G113" s="108">
        <v>0</v>
      </c>
      <c r="H113" s="109">
        <v>0</v>
      </c>
      <c r="I113" s="110" t="s">
        <v>467</v>
      </c>
      <c r="J113" s="111">
        <v>0</v>
      </c>
      <c r="K113" s="112">
        <v>0</v>
      </c>
      <c r="L113" s="113">
        <v>0</v>
      </c>
      <c r="M113" s="114">
        <v>1188</v>
      </c>
      <c r="N113" s="115">
        <v>0</v>
      </c>
      <c r="O113" s="115"/>
      <c r="P113" s="116">
        <v>0</v>
      </c>
      <c r="Q113" s="117" t="s">
        <v>503</v>
      </c>
      <c r="R113" s="73"/>
      <c r="S113" s="116"/>
      <c r="T113" s="118">
        <v>0</v>
      </c>
      <c r="U113" s="118"/>
      <c r="V113" s="71"/>
      <c r="W113" s="71"/>
      <c r="X113" s="119"/>
      <c r="Y113" s="71"/>
      <c r="Z113" s="118"/>
    </row>
    <row r="114" spans="1:26" s="106" customFormat="1" ht="12.75" x14ac:dyDescent="0.2">
      <c r="A114" s="73">
        <v>105</v>
      </c>
      <c r="B114" s="107" t="s">
        <v>607</v>
      </c>
      <c r="C114" s="73">
        <v>1</v>
      </c>
      <c r="D114" s="145"/>
      <c r="E114" s="145"/>
      <c r="F114" s="145"/>
      <c r="G114" s="108">
        <v>6.9878906284397746E-2</v>
      </c>
      <c r="H114" s="109">
        <v>0.14384349311725467</v>
      </c>
      <c r="I114" s="110">
        <v>9</v>
      </c>
      <c r="J114" s="111">
        <v>140.02632999484996</v>
      </c>
      <c r="K114" s="112">
        <v>12983.365056179773</v>
      </c>
      <c r="L114" s="113">
        <v>5197</v>
      </c>
      <c r="M114" s="114">
        <v>1188</v>
      </c>
      <c r="N114" s="115">
        <v>22315920.800000001</v>
      </c>
      <c r="O114" s="115"/>
      <c r="P114" s="116">
        <v>1</v>
      </c>
      <c r="Q114" s="117" t="s">
        <v>503</v>
      </c>
      <c r="R114" s="73"/>
      <c r="S114" s="116"/>
      <c r="T114" s="118">
        <v>18178.365056179773</v>
      </c>
      <c r="U114" s="118"/>
      <c r="V114" s="71"/>
      <c r="W114" s="71"/>
      <c r="X114" s="119"/>
      <c r="Y114" s="71"/>
      <c r="Z114" s="118"/>
    </row>
    <row r="115" spans="1:26" s="106" customFormat="1" ht="12.75" x14ac:dyDescent="0.2">
      <c r="A115" s="73">
        <v>106</v>
      </c>
      <c r="B115" s="107" t="s">
        <v>608</v>
      </c>
      <c r="C115" s="73">
        <v>0</v>
      </c>
      <c r="D115" s="145"/>
      <c r="E115" s="145"/>
      <c r="F115" s="145"/>
      <c r="G115" s="108">
        <v>0</v>
      </c>
      <c r="H115" s="109">
        <v>0</v>
      </c>
      <c r="I115" s="110" t="s">
        <v>467</v>
      </c>
      <c r="J115" s="111">
        <v>0</v>
      </c>
      <c r="K115" s="112">
        <v>0</v>
      </c>
      <c r="L115" s="113">
        <v>0</v>
      </c>
      <c r="M115" s="114">
        <v>1188</v>
      </c>
      <c r="N115" s="115">
        <v>241408</v>
      </c>
      <c r="O115" s="115"/>
      <c r="P115" s="116">
        <v>0</v>
      </c>
      <c r="Q115" s="117" t="s">
        <v>503</v>
      </c>
      <c r="R115" s="73"/>
      <c r="S115" s="116"/>
      <c r="T115" s="118">
        <v>0</v>
      </c>
      <c r="U115" s="118"/>
      <c r="V115" s="71"/>
      <c r="W115" s="71"/>
      <c r="X115" s="119"/>
      <c r="Y115" s="71"/>
      <c r="Z115" s="118"/>
    </row>
    <row r="116" spans="1:26" s="106" customFormat="1" ht="12.75" x14ac:dyDescent="0.2">
      <c r="A116" s="73">
        <v>107</v>
      </c>
      <c r="B116" s="107" t="s">
        <v>609</v>
      </c>
      <c r="C116" s="73">
        <v>1</v>
      </c>
      <c r="D116" s="145"/>
      <c r="E116" s="145"/>
      <c r="F116" s="145"/>
      <c r="G116" s="108">
        <v>2.4548585696793232E-2</v>
      </c>
      <c r="H116" s="109">
        <v>2.460286774607761E-2</v>
      </c>
      <c r="I116" s="110">
        <v>9</v>
      </c>
      <c r="J116" s="111">
        <v>132.00786109680735</v>
      </c>
      <c r="K116" s="112">
        <v>16852.789696517113</v>
      </c>
      <c r="L116" s="113">
        <v>5394</v>
      </c>
      <c r="M116" s="114">
        <v>1188</v>
      </c>
      <c r="N116" s="115">
        <v>69695127.319999993</v>
      </c>
      <c r="O116" s="115"/>
      <c r="P116" s="116">
        <v>1</v>
      </c>
      <c r="Q116" s="117" t="s">
        <v>503</v>
      </c>
      <c r="R116" s="73"/>
      <c r="S116" s="116"/>
      <c r="T116" s="118">
        <v>21946.789696517113</v>
      </c>
      <c r="U116" s="118"/>
      <c r="V116" s="71"/>
      <c r="W116" s="71"/>
      <c r="X116" s="119"/>
      <c r="Y116" s="71"/>
      <c r="Z116" s="118"/>
    </row>
    <row r="117" spans="1:26" s="106" customFormat="1" ht="12.75" x14ac:dyDescent="0.2">
      <c r="A117" s="73">
        <v>108</v>
      </c>
      <c r="B117" s="107" t="s">
        <v>610</v>
      </c>
      <c r="C117" s="73">
        <v>0</v>
      </c>
      <c r="D117" s="145"/>
      <c r="E117" s="145"/>
      <c r="F117" s="145"/>
      <c r="G117" s="108">
        <v>0</v>
      </c>
      <c r="H117" s="109">
        <v>0</v>
      </c>
      <c r="I117" s="110" t="s">
        <v>467</v>
      </c>
      <c r="J117" s="111">
        <v>0</v>
      </c>
      <c r="K117" s="112">
        <v>20030.485000000001</v>
      </c>
      <c r="L117" s="113">
        <v>0</v>
      </c>
      <c r="M117" s="114">
        <v>1188</v>
      </c>
      <c r="N117" s="115">
        <v>252231</v>
      </c>
      <c r="O117" s="115"/>
      <c r="P117" s="116">
        <v>0</v>
      </c>
      <c r="Q117" s="117" t="s">
        <v>503</v>
      </c>
      <c r="R117" s="73"/>
      <c r="S117" s="116"/>
      <c r="T117" s="118">
        <v>20030.485000000001</v>
      </c>
      <c r="U117" s="118"/>
      <c r="V117" s="71"/>
      <c r="W117" s="71"/>
      <c r="X117" s="119"/>
      <c r="Y117" s="71"/>
      <c r="Z117" s="118"/>
    </row>
    <row r="118" spans="1:26" s="106" customFormat="1" ht="12.75" x14ac:dyDescent="0.2">
      <c r="A118" s="73">
        <v>109</v>
      </c>
      <c r="B118" s="107" t="s">
        <v>611</v>
      </c>
      <c r="C118" s="73">
        <v>0</v>
      </c>
      <c r="D118" s="145"/>
      <c r="E118" s="145"/>
      <c r="F118" s="145"/>
      <c r="G118" s="108">
        <v>0</v>
      </c>
      <c r="H118" s="109">
        <v>0</v>
      </c>
      <c r="I118" s="110" t="s">
        <v>467</v>
      </c>
      <c r="J118" s="111">
        <v>0</v>
      </c>
      <c r="K118" s="112">
        <v>0</v>
      </c>
      <c r="L118" s="113">
        <v>0</v>
      </c>
      <c r="M118" s="114">
        <v>1188</v>
      </c>
      <c r="N118" s="115">
        <v>0</v>
      </c>
      <c r="O118" s="115"/>
      <c r="P118" s="116">
        <v>0</v>
      </c>
      <c r="Q118" s="117" t="s">
        <v>503</v>
      </c>
      <c r="R118" s="73"/>
      <c r="S118" s="116"/>
      <c r="T118" s="118">
        <v>0</v>
      </c>
      <c r="U118" s="118"/>
      <c r="V118" s="71"/>
      <c r="W118" s="71"/>
      <c r="X118" s="119"/>
      <c r="Y118" s="71"/>
      <c r="Z118" s="118"/>
    </row>
    <row r="119" spans="1:26" s="106" customFormat="1" ht="12.75" x14ac:dyDescent="0.2">
      <c r="A119" s="73">
        <v>110</v>
      </c>
      <c r="B119" s="107" t="s">
        <v>612</v>
      </c>
      <c r="C119" s="73">
        <v>1</v>
      </c>
      <c r="D119" s="145"/>
      <c r="E119" s="145"/>
      <c r="F119" s="145"/>
      <c r="G119" s="108">
        <v>0.44152691412479</v>
      </c>
      <c r="H119" s="109">
        <v>0.20748240659639716</v>
      </c>
      <c r="I119" s="110">
        <v>9</v>
      </c>
      <c r="J119" s="111">
        <v>131.82268820958183</v>
      </c>
      <c r="K119" s="112">
        <v>13329.613102165089</v>
      </c>
      <c r="L119" s="113">
        <v>4242</v>
      </c>
      <c r="M119" s="114">
        <v>1188</v>
      </c>
      <c r="N119" s="115">
        <v>51010590.120000005</v>
      </c>
      <c r="O119" s="115"/>
      <c r="P119" s="116">
        <v>3</v>
      </c>
      <c r="Q119" s="117" t="s">
        <v>503</v>
      </c>
      <c r="R119" s="73"/>
      <c r="S119" s="116"/>
      <c r="T119" s="118">
        <v>17614.613102165087</v>
      </c>
      <c r="U119" s="118"/>
      <c r="V119" s="71"/>
      <c r="W119" s="71"/>
      <c r="X119" s="119"/>
      <c r="Y119" s="71"/>
      <c r="Z119" s="118"/>
    </row>
    <row r="120" spans="1:26" s="106" customFormat="1" ht="12.75" x14ac:dyDescent="0.2">
      <c r="A120" s="73">
        <v>111</v>
      </c>
      <c r="B120" s="107" t="s">
        <v>613</v>
      </c>
      <c r="C120" s="73">
        <v>1</v>
      </c>
      <c r="D120" s="145"/>
      <c r="E120" s="145"/>
      <c r="F120" s="145"/>
      <c r="G120" s="108">
        <v>2.9843610577021762</v>
      </c>
      <c r="H120" s="109">
        <v>2.8592396501756627</v>
      </c>
      <c r="I120" s="110">
        <v>9</v>
      </c>
      <c r="J120" s="111">
        <v>132.80111209704992</v>
      </c>
      <c r="K120" s="112">
        <v>14779.767925117005</v>
      </c>
      <c r="L120" s="113">
        <v>4848</v>
      </c>
      <c r="M120" s="114">
        <v>1188</v>
      </c>
      <c r="N120" s="115">
        <v>13826298.189999999</v>
      </c>
      <c r="O120" s="115"/>
      <c r="P120" s="116">
        <v>3.9999999999999996</v>
      </c>
      <c r="Q120" s="117" t="s">
        <v>503</v>
      </c>
      <c r="R120" s="73"/>
      <c r="S120" s="116"/>
      <c r="T120" s="118">
        <v>19878.767925117005</v>
      </c>
      <c r="U120" s="118"/>
      <c r="V120" s="71"/>
      <c r="W120" s="71"/>
      <c r="X120" s="119"/>
      <c r="Y120" s="71"/>
      <c r="Z120" s="118"/>
    </row>
    <row r="121" spans="1:26" s="106" customFormat="1" ht="12.75" x14ac:dyDescent="0.2">
      <c r="A121" s="73">
        <v>112</v>
      </c>
      <c r="B121" s="107" t="s">
        <v>614</v>
      </c>
      <c r="C121" s="73">
        <v>0</v>
      </c>
      <c r="D121" s="145"/>
      <c r="E121" s="145"/>
      <c r="F121" s="145"/>
      <c r="G121" s="108">
        <v>0</v>
      </c>
      <c r="H121" s="109">
        <v>0</v>
      </c>
      <c r="I121" s="110" t="s">
        <v>467</v>
      </c>
      <c r="J121" s="111">
        <v>0</v>
      </c>
      <c r="K121" s="112">
        <v>18638.863600000001</v>
      </c>
      <c r="L121" s="113">
        <v>0</v>
      </c>
      <c r="M121" s="114">
        <v>1188</v>
      </c>
      <c r="N121" s="115">
        <v>465972</v>
      </c>
      <c r="O121" s="115"/>
      <c r="P121" s="116">
        <v>0</v>
      </c>
      <c r="Q121" s="117" t="s">
        <v>503</v>
      </c>
      <c r="R121" s="73"/>
      <c r="S121" s="116"/>
      <c r="T121" s="118">
        <v>18638.863600000001</v>
      </c>
      <c r="U121" s="118"/>
      <c r="V121" s="71"/>
      <c r="W121" s="71"/>
      <c r="X121" s="119"/>
      <c r="Y121" s="71"/>
      <c r="Z121" s="118"/>
    </row>
    <row r="122" spans="1:26" s="106" customFormat="1" ht="12.75" x14ac:dyDescent="0.2">
      <c r="A122" s="73">
        <v>113</v>
      </c>
      <c r="B122" s="107" t="s">
        <v>615</v>
      </c>
      <c r="C122" s="73">
        <v>0</v>
      </c>
      <c r="D122" s="145"/>
      <c r="E122" s="145"/>
      <c r="F122" s="145"/>
      <c r="G122" s="108">
        <v>0</v>
      </c>
      <c r="H122" s="109">
        <v>0</v>
      </c>
      <c r="I122" s="110" t="s">
        <v>467</v>
      </c>
      <c r="J122" s="111">
        <v>0</v>
      </c>
      <c r="K122" s="112">
        <v>0</v>
      </c>
      <c r="L122" s="113">
        <v>0</v>
      </c>
      <c r="M122" s="114">
        <v>1188</v>
      </c>
      <c r="N122" s="115">
        <v>0</v>
      </c>
      <c r="O122" s="115"/>
      <c r="P122" s="116">
        <v>0</v>
      </c>
      <c r="Q122" s="117" t="s">
        <v>503</v>
      </c>
      <c r="R122" s="73"/>
      <c r="S122" s="116"/>
      <c r="T122" s="118">
        <v>0</v>
      </c>
      <c r="U122" s="118"/>
      <c r="V122" s="71"/>
      <c r="W122" s="71"/>
      <c r="X122" s="119"/>
      <c r="Y122" s="71"/>
      <c r="Z122" s="118"/>
    </row>
    <row r="123" spans="1:26" s="106" customFormat="1" ht="12.75" x14ac:dyDescent="0.2">
      <c r="A123" s="73">
        <v>114</v>
      </c>
      <c r="B123" s="107" t="s">
        <v>616</v>
      </c>
      <c r="C123" s="73">
        <v>1</v>
      </c>
      <c r="D123" s="145"/>
      <c r="E123" s="145"/>
      <c r="F123" s="145">
        <v>11</v>
      </c>
      <c r="G123" s="108">
        <v>5.7696647138635839</v>
      </c>
      <c r="H123" s="109">
        <v>6.0585394357956774</v>
      </c>
      <c r="I123" s="110">
        <v>18</v>
      </c>
      <c r="J123" s="111">
        <v>122.16020478373875</v>
      </c>
      <c r="K123" s="112">
        <v>16673.09890272835</v>
      </c>
      <c r="L123" s="113">
        <v>3695</v>
      </c>
      <c r="M123" s="114">
        <v>1188</v>
      </c>
      <c r="N123" s="115">
        <v>35605413.200000003</v>
      </c>
      <c r="O123" s="115"/>
      <c r="P123" s="116">
        <v>25.999999999999993</v>
      </c>
      <c r="Q123" s="117" t="s">
        <v>503</v>
      </c>
      <c r="R123" s="73"/>
      <c r="S123" s="116"/>
      <c r="T123" s="118">
        <v>20037.09890272835</v>
      </c>
      <c r="U123" s="118"/>
      <c r="V123" s="71"/>
      <c r="W123" s="71"/>
      <c r="X123" s="119"/>
      <c r="Y123" s="71"/>
      <c r="Z123" s="118"/>
    </row>
    <row r="124" spans="1:26" s="106" customFormat="1" ht="12.75" x14ac:dyDescent="0.2">
      <c r="A124" s="73">
        <v>115</v>
      </c>
      <c r="B124" s="107" t="s">
        <v>617</v>
      </c>
      <c r="C124" s="73">
        <v>0</v>
      </c>
      <c r="D124" s="145"/>
      <c r="E124" s="145"/>
      <c r="F124" s="145"/>
      <c r="G124" s="108">
        <v>0</v>
      </c>
      <c r="H124" s="109">
        <v>0</v>
      </c>
      <c r="I124" s="110" t="s">
        <v>467</v>
      </c>
      <c r="J124" s="111">
        <v>0</v>
      </c>
      <c r="K124" s="112">
        <v>0</v>
      </c>
      <c r="L124" s="113">
        <v>0</v>
      </c>
      <c r="M124" s="114">
        <v>1188</v>
      </c>
      <c r="N124" s="115">
        <v>0</v>
      </c>
      <c r="O124" s="115"/>
      <c r="P124" s="116">
        <v>0</v>
      </c>
      <c r="Q124" s="117" t="s">
        <v>503</v>
      </c>
      <c r="R124" s="73"/>
      <c r="S124" s="116"/>
      <c r="T124" s="118">
        <v>0</v>
      </c>
      <c r="U124" s="118"/>
      <c r="V124" s="71"/>
      <c r="W124" s="71"/>
      <c r="X124" s="119"/>
      <c r="Y124" s="71"/>
      <c r="Z124" s="118"/>
    </row>
    <row r="125" spans="1:26" s="106" customFormat="1" ht="12.75" x14ac:dyDescent="0.2">
      <c r="A125" s="73">
        <v>116</v>
      </c>
      <c r="B125" s="107" t="s">
        <v>618</v>
      </c>
      <c r="C125" s="73">
        <v>0</v>
      </c>
      <c r="D125" s="145"/>
      <c r="E125" s="145"/>
      <c r="F125" s="145"/>
      <c r="G125" s="108">
        <v>0</v>
      </c>
      <c r="H125" s="109">
        <v>0</v>
      </c>
      <c r="I125" s="110" t="s">
        <v>467</v>
      </c>
      <c r="J125" s="111">
        <v>0</v>
      </c>
      <c r="K125" s="112">
        <v>17354.29</v>
      </c>
      <c r="L125" s="113">
        <v>0</v>
      </c>
      <c r="M125" s="114">
        <v>1188</v>
      </c>
      <c r="N125" s="115">
        <v>191742</v>
      </c>
      <c r="O125" s="115"/>
      <c r="P125" s="116">
        <v>0</v>
      </c>
      <c r="Q125" s="117" t="s">
        <v>503</v>
      </c>
      <c r="R125" s="73"/>
      <c r="S125" s="116"/>
      <c r="T125" s="118">
        <v>17354.29</v>
      </c>
      <c r="U125" s="118"/>
      <c r="V125" s="71"/>
      <c r="W125" s="71"/>
      <c r="X125" s="119"/>
      <c r="Y125" s="71"/>
      <c r="Z125" s="118"/>
    </row>
    <row r="126" spans="1:26" s="106" customFormat="1" ht="12.75" x14ac:dyDescent="0.2">
      <c r="A126" s="73">
        <v>117</v>
      </c>
      <c r="B126" s="107" t="s">
        <v>619</v>
      </c>
      <c r="C126" s="73">
        <v>1</v>
      </c>
      <c r="D126" s="145"/>
      <c r="E126" s="145"/>
      <c r="F126" s="145"/>
      <c r="G126" s="108">
        <v>9.1512634738807641</v>
      </c>
      <c r="H126" s="109">
        <v>8.4869778834141751</v>
      </c>
      <c r="I126" s="110">
        <v>9</v>
      </c>
      <c r="J126" s="111">
        <v>159.1635367782423</v>
      </c>
      <c r="K126" s="112">
        <v>15159.096666666666</v>
      </c>
      <c r="L126" s="113">
        <v>8969</v>
      </c>
      <c r="M126" s="114">
        <v>1188</v>
      </c>
      <c r="N126" s="115">
        <v>10380361.68</v>
      </c>
      <c r="O126" s="115"/>
      <c r="P126" s="116">
        <v>10</v>
      </c>
      <c r="Q126" s="117" t="s">
        <v>503</v>
      </c>
      <c r="R126" s="73"/>
      <c r="S126" s="116"/>
      <c r="T126" s="118">
        <v>24387.096666666665</v>
      </c>
      <c r="U126" s="118"/>
      <c r="V126" s="71"/>
      <c r="W126" s="71"/>
      <c r="X126" s="119"/>
      <c r="Y126" s="71"/>
      <c r="Z126" s="118"/>
    </row>
    <row r="127" spans="1:26" s="106" customFormat="1" ht="12.75" x14ac:dyDescent="0.2">
      <c r="A127" s="73">
        <v>118</v>
      </c>
      <c r="B127" s="107" t="s">
        <v>620</v>
      </c>
      <c r="C127" s="73">
        <v>1</v>
      </c>
      <c r="D127" s="145"/>
      <c r="E127" s="145"/>
      <c r="F127" s="145"/>
      <c r="G127" s="108">
        <v>0.80806214486876782</v>
      </c>
      <c r="H127" s="109">
        <v>0.47822429402846461</v>
      </c>
      <c r="I127" s="110">
        <v>9</v>
      </c>
      <c r="J127" s="111">
        <v>106.09184182040445</v>
      </c>
      <c r="K127" s="112">
        <v>13768.22410302026</v>
      </c>
      <c r="L127" s="113">
        <v>839</v>
      </c>
      <c r="M127" s="114">
        <v>1188</v>
      </c>
      <c r="N127" s="115">
        <v>8193644.7999999998</v>
      </c>
      <c r="O127" s="115"/>
      <c r="P127" s="116">
        <v>2</v>
      </c>
      <c r="Q127" s="117" t="s">
        <v>503</v>
      </c>
      <c r="R127" s="73"/>
      <c r="S127" s="116"/>
      <c r="T127" s="118">
        <v>15490.22410302026</v>
      </c>
      <c r="U127" s="118"/>
      <c r="V127" s="71"/>
      <c r="W127" s="71"/>
      <c r="X127" s="119"/>
      <c r="Y127" s="71"/>
      <c r="Z127" s="118"/>
    </row>
    <row r="128" spans="1:26" s="106" customFormat="1" ht="12.75" x14ac:dyDescent="0.2">
      <c r="A128" s="73">
        <v>119</v>
      </c>
      <c r="B128" s="107" t="s">
        <v>621</v>
      </c>
      <c r="C128" s="73">
        <v>0</v>
      </c>
      <c r="D128" s="145"/>
      <c r="E128" s="145"/>
      <c r="F128" s="145"/>
      <c r="G128" s="108">
        <v>0</v>
      </c>
      <c r="H128" s="109">
        <v>0</v>
      </c>
      <c r="I128" s="110" t="s">
        <v>467</v>
      </c>
      <c r="J128" s="111">
        <v>0</v>
      </c>
      <c r="K128" s="112">
        <v>0</v>
      </c>
      <c r="L128" s="113">
        <v>0</v>
      </c>
      <c r="M128" s="114">
        <v>1188</v>
      </c>
      <c r="N128" s="115">
        <v>0</v>
      </c>
      <c r="O128" s="115"/>
      <c r="P128" s="116">
        <v>0</v>
      </c>
      <c r="Q128" s="117" t="s">
        <v>503</v>
      </c>
      <c r="R128" s="73"/>
      <c r="S128" s="116"/>
      <c r="T128" s="118">
        <v>0</v>
      </c>
      <c r="U128" s="118"/>
      <c r="V128" s="71"/>
      <c r="W128" s="71"/>
      <c r="X128" s="119"/>
      <c r="Y128" s="71"/>
      <c r="Z128" s="118"/>
    </row>
    <row r="129" spans="1:26" s="106" customFormat="1" ht="12.75" x14ac:dyDescent="0.2">
      <c r="A129" s="73">
        <v>120</v>
      </c>
      <c r="B129" s="107" t="s">
        <v>622</v>
      </c>
      <c r="C129" s="73">
        <v>0</v>
      </c>
      <c r="D129" s="145"/>
      <c r="E129" s="145"/>
      <c r="F129" s="145"/>
      <c r="G129" s="108">
        <v>0</v>
      </c>
      <c r="H129" s="109">
        <v>0</v>
      </c>
      <c r="I129" s="110" t="s">
        <v>467</v>
      </c>
      <c r="J129" s="111">
        <v>0</v>
      </c>
      <c r="K129" s="112">
        <v>0</v>
      </c>
      <c r="L129" s="113">
        <v>0</v>
      </c>
      <c r="M129" s="114">
        <v>1188</v>
      </c>
      <c r="N129" s="115">
        <v>0</v>
      </c>
      <c r="O129" s="115"/>
      <c r="P129" s="116">
        <v>0</v>
      </c>
      <c r="Q129" s="117" t="s">
        <v>503</v>
      </c>
      <c r="R129" s="73"/>
      <c r="S129" s="116"/>
      <c r="T129" s="118">
        <v>0</v>
      </c>
      <c r="U129" s="118"/>
      <c r="V129" s="71"/>
      <c r="W129" s="71"/>
      <c r="X129" s="119"/>
      <c r="Y129" s="71"/>
      <c r="Z129" s="118"/>
    </row>
    <row r="130" spans="1:26" s="106" customFormat="1" ht="12.75" x14ac:dyDescent="0.2">
      <c r="A130" s="73">
        <v>121</v>
      </c>
      <c r="B130" s="107" t="s">
        <v>623</v>
      </c>
      <c r="C130" s="73">
        <v>1</v>
      </c>
      <c r="D130" s="145"/>
      <c r="E130" s="145"/>
      <c r="F130" s="145"/>
      <c r="G130" s="108">
        <v>1.2379308633533865</v>
      </c>
      <c r="H130" s="109">
        <v>0</v>
      </c>
      <c r="I130" s="110">
        <v>9</v>
      </c>
      <c r="J130" s="111">
        <v>186.47833927257565</v>
      </c>
      <c r="K130" s="112">
        <v>14546.709302325584</v>
      </c>
      <c r="L130" s="113">
        <v>12580</v>
      </c>
      <c r="M130" s="114">
        <v>1188</v>
      </c>
      <c r="N130" s="115">
        <v>2689190.4</v>
      </c>
      <c r="O130" s="115"/>
      <c r="P130" s="116">
        <v>0</v>
      </c>
      <c r="Q130" s="117" t="s">
        <v>503</v>
      </c>
      <c r="R130" s="73"/>
      <c r="S130" s="116"/>
      <c r="T130" s="118">
        <v>26599.709302325584</v>
      </c>
      <c r="U130" s="118"/>
      <c r="V130" s="71"/>
      <c r="W130" s="71"/>
      <c r="X130" s="119"/>
      <c r="Y130" s="71"/>
      <c r="Z130" s="118"/>
    </row>
    <row r="131" spans="1:26" s="106" customFormat="1" ht="12.75" x14ac:dyDescent="0.2">
      <c r="A131" s="73">
        <v>122</v>
      </c>
      <c r="B131" s="107" t="s">
        <v>624</v>
      </c>
      <c r="C131" s="73">
        <v>1</v>
      </c>
      <c r="D131" s="145"/>
      <c r="E131" s="145"/>
      <c r="F131" s="145"/>
      <c r="G131" s="108">
        <v>1.0343874879664494</v>
      </c>
      <c r="H131" s="109">
        <v>1.1879178889467978</v>
      </c>
      <c r="I131" s="110">
        <v>9</v>
      </c>
      <c r="J131" s="111">
        <v>129.20281567789925</v>
      </c>
      <c r="K131" s="112">
        <v>13167.095746747573</v>
      </c>
      <c r="L131" s="113">
        <v>3845</v>
      </c>
      <c r="M131" s="114">
        <v>1188</v>
      </c>
      <c r="N131" s="115">
        <v>43100117</v>
      </c>
      <c r="O131" s="115"/>
      <c r="P131" s="116">
        <v>11.727272727272727</v>
      </c>
      <c r="Q131" s="117" t="s">
        <v>503</v>
      </c>
      <c r="R131" s="73"/>
      <c r="S131" s="116"/>
      <c r="T131" s="118">
        <v>16627.095746747575</v>
      </c>
      <c r="U131" s="118"/>
      <c r="V131" s="71"/>
      <c r="W131" s="71"/>
      <c r="X131" s="119"/>
      <c r="Y131" s="71"/>
      <c r="Z131" s="118"/>
    </row>
    <row r="132" spans="1:26" s="106" customFormat="1" ht="12.75" x14ac:dyDescent="0.2">
      <c r="A132" s="73">
        <v>123</v>
      </c>
      <c r="B132" s="107" t="s">
        <v>625</v>
      </c>
      <c r="C132" s="73">
        <v>0</v>
      </c>
      <c r="D132" s="145"/>
      <c r="E132" s="145"/>
      <c r="F132" s="145"/>
      <c r="G132" s="108">
        <v>0</v>
      </c>
      <c r="H132" s="109">
        <v>0</v>
      </c>
      <c r="I132" s="110" t="s">
        <v>467</v>
      </c>
      <c r="J132" s="111">
        <v>0</v>
      </c>
      <c r="K132" s="112">
        <v>17354.29</v>
      </c>
      <c r="L132" s="113">
        <v>0</v>
      </c>
      <c r="M132" s="114">
        <v>1188</v>
      </c>
      <c r="N132" s="115">
        <v>103547</v>
      </c>
      <c r="O132" s="115"/>
      <c r="P132" s="116">
        <v>0</v>
      </c>
      <c r="Q132" s="117" t="s">
        <v>503</v>
      </c>
      <c r="R132" s="73"/>
      <c r="S132" s="116"/>
      <c r="T132" s="118">
        <v>17354.29</v>
      </c>
      <c r="U132" s="118"/>
      <c r="V132" s="71"/>
      <c r="W132" s="71"/>
      <c r="X132" s="119"/>
      <c r="Y132" s="71"/>
      <c r="Z132" s="118"/>
    </row>
    <row r="133" spans="1:26" s="106" customFormat="1" ht="12.75" x14ac:dyDescent="0.2">
      <c r="A133" s="73">
        <v>124</v>
      </c>
      <c r="B133" s="107" t="s">
        <v>626</v>
      </c>
      <c r="C133" s="73">
        <v>0</v>
      </c>
      <c r="D133" s="145"/>
      <c r="E133" s="145"/>
      <c r="F133" s="145"/>
      <c r="G133" s="108">
        <v>0</v>
      </c>
      <c r="H133" s="109">
        <v>0</v>
      </c>
      <c r="I133" s="110" t="s">
        <v>467</v>
      </c>
      <c r="J133" s="111">
        <v>0</v>
      </c>
      <c r="K133" s="112">
        <v>0</v>
      </c>
      <c r="L133" s="113">
        <v>0</v>
      </c>
      <c r="M133" s="114">
        <v>1188</v>
      </c>
      <c r="N133" s="115">
        <v>0</v>
      </c>
      <c r="O133" s="115"/>
      <c r="P133" s="116">
        <v>0</v>
      </c>
      <c r="Q133" s="117" t="s">
        <v>503</v>
      </c>
      <c r="R133" s="73"/>
      <c r="S133" s="116"/>
      <c r="T133" s="118">
        <v>0</v>
      </c>
      <c r="U133" s="118"/>
      <c r="V133" s="71"/>
      <c r="W133" s="71"/>
      <c r="X133" s="119"/>
      <c r="Y133" s="71"/>
      <c r="Z133" s="118"/>
    </row>
    <row r="134" spans="1:26" s="106" customFormat="1" ht="12.75" x14ac:dyDescent="0.2">
      <c r="A134" s="73">
        <v>125</v>
      </c>
      <c r="B134" s="107" t="s">
        <v>627</v>
      </c>
      <c r="C134" s="73">
        <v>1</v>
      </c>
      <c r="D134" s="145"/>
      <c r="E134" s="145"/>
      <c r="F134" s="145"/>
      <c r="G134" s="108">
        <v>2.3204172297431942</v>
      </c>
      <c r="H134" s="109">
        <v>2.4607929336416539</v>
      </c>
      <c r="I134" s="110">
        <v>9</v>
      </c>
      <c r="J134" s="111">
        <v>168.40657004589565</v>
      </c>
      <c r="K134" s="112">
        <v>13025.188951612903</v>
      </c>
      <c r="L134" s="113">
        <v>8910</v>
      </c>
      <c r="M134" s="114">
        <v>1188</v>
      </c>
      <c r="N134" s="115">
        <v>19599617.399999999</v>
      </c>
      <c r="O134" s="115"/>
      <c r="P134" s="116">
        <v>6.8333333333333348</v>
      </c>
      <c r="Q134" s="117" t="s">
        <v>503</v>
      </c>
      <c r="R134" s="73"/>
      <c r="S134" s="116"/>
      <c r="T134" s="118">
        <v>21945.188951612901</v>
      </c>
      <c r="U134" s="118"/>
      <c r="V134" s="71"/>
      <c r="W134" s="71"/>
      <c r="X134" s="119"/>
      <c r="Y134" s="71"/>
      <c r="Z134" s="118"/>
    </row>
    <row r="135" spans="1:26" s="106" customFormat="1" ht="12.75" x14ac:dyDescent="0.2">
      <c r="A135" s="73">
        <v>126</v>
      </c>
      <c r="B135" s="107" t="s">
        <v>628</v>
      </c>
      <c r="C135" s="73">
        <v>0</v>
      </c>
      <c r="D135" s="145"/>
      <c r="E135" s="145"/>
      <c r="F135" s="145"/>
      <c r="G135" s="108">
        <v>0</v>
      </c>
      <c r="H135" s="109">
        <v>0</v>
      </c>
      <c r="I135" s="110" t="s">
        <v>467</v>
      </c>
      <c r="J135" s="111">
        <v>0</v>
      </c>
      <c r="K135" s="112">
        <v>0</v>
      </c>
      <c r="L135" s="113">
        <v>0</v>
      </c>
      <c r="M135" s="114">
        <v>1188</v>
      </c>
      <c r="N135" s="115">
        <v>0</v>
      </c>
      <c r="O135" s="115"/>
      <c r="P135" s="116">
        <v>0</v>
      </c>
      <c r="Q135" s="117" t="s">
        <v>503</v>
      </c>
      <c r="R135" s="73"/>
      <c r="S135" s="116"/>
      <c r="T135" s="118">
        <v>0</v>
      </c>
      <c r="U135" s="118"/>
      <c r="V135" s="71"/>
      <c r="W135" s="71"/>
      <c r="X135" s="119"/>
      <c r="Y135" s="71"/>
      <c r="Z135" s="118"/>
    </row>
    <row r="136" spans="1:26" s="106" customFormat="1" ht="12.75" x14ac:dyDescent="0.2">
      <c r="A136" s="73">
        <v>127</v>
      </c>
      <c r="B136" s="107" t="s">
        <v>629</v>
      </c>
      <c r="C136" s="73">
        <v>1</v>
      </c>
      <c r="D136" s="145"/>
      <c r="E136" s="145"/>
      <c r="F136" s="145"/>
      <c r="G136" s="108">
        <v>4.9230818580865421</v>
      </c>
      <c r="H136" s="109">
        <v>5.154094078475806</v>
      </c>
      <c r="I136" s="110">
        <v>9</v>
      </c>
      <c r="J136" s="111">
        <v>198.8234414616829</v>
      </c>
      <c r="K136" s="112">
        <v>14323.451942446043</v>
      </c>
      <c r="L136" s="113">
        <v>14155</v>
      </c>
      <c r="M136" s="114">
        <v>1188</v>
      </c>
      <c r="N136" s="115">
        <v>8888991.8000000007</v>
      </c>
      <c r="O136" s="115"/>
      <c r="P136" s="116">
        <v>5.9999999999999991</v>
      </c>
      <c r="Q136" s="117" t="s">
        <v>503</v>
      </c>
      <c r="R136" s="73"/>
      <c r="S136" s="116"/>
      <c r="T136" s="118">
        <v>28601.451942446045</v>
      </c>
      <c r="U136" s="118"/>
      <c r="V136" s="71"/>
      <c r="W136" s="71"/>
      <c r="X136" s="119"/>
      <c r="Y136" s="71"/>
      <c r="Z136" s="118"/>
    </row>
    <row r="137" spans="1:26" s="106" customFormat="1" ht="12.75" x14ac:dyDescent="0.2">
      <c r="A137" s="73">
        <v>128</v>
      </c>
      <c r="B137" s="107" t="s">
        <v>630</v>
      </c>
      <c r="C137" s="73">
        <v>1</v>
      </c>
      <c r="D137" s="145"/>
      <c r="E137" s="145"/>
      <c r="F137" s="145"/>
      <c r="G137" s="108">
        <v>4.4230272822188086</v>
      </c>
      <c r="H137" s="109">
        <v>4.2255214738174205</v>
      </c>
      <c r="I137" s="110">
        <v>9</v>
      </c>
      <c r="J137" s="111">
        <v>105.64718556135473</v>
      </c>
      <c r="K137" s="112">
        <v>17749.036710136341</v>
      </c>
      <c r="L137" s="113">
        <v>1002</v>
      </c>
      <c r="M137" s="114">
        <v>1188</v>
      </c>
      <c r="N137" s="115">
        <v>157589070.16</v>
      </c>
      <c r="O137" s="115"/>
      <c r="P137" s="116">
        <v>109.29999999999997</v>
      </c>
      <c r="Q137" s="117" t="s">
        <v>503</v>
      </c>
      <c r="R137" s="73"/>
      <c r="S137" s="116"/>
      <c r="T137" s="118">
        <v>18776.036710136341</v>
      </c>
      <c r="U137" s="118"/>
      <c r="V137" s="71"/>
      <c r="W137" s="71"/>
      <c r="X137" s="119"/>
      <c r="Y137" s="71"/>
      <c r="Z137" s="118"/>
    </row>
    <row r="138" spans="1:26" s="106" customFormat="1" ht="12.75" x14ac:dyDescent="0.2">
      <c r="A138" s="73">
        <v>129</v>
      </c>
      <c r="B138" s="107" t="s">
        <v>631</v>
      </c>
      <c r="C138" s="73">
        <v>0</v>
      </c>
      <c r="D138" s="145"/>
      <c r="E138" s="145"/>
      <c r="F138" s="145"/>
      <c r="G138" s="108">
        <v>0</v>
      </c>
      <c r="H138" s="109">
        <v>0</v>
      </c>
      <c r="I138" s="110" t="s">
        <v>467</v>
      </c>
      <c r="J138" s="111">
        <v>0</v>
      </c>
      <c r="K138" s="112">
        <v>17354.29</v>
      </c>
      <c r="L138" s="113">
        <v>0</v>
      </c>
      <c r="M138" s="114">
        <v>1188</v>
      </c>
      <c r="N138" s="115">
        <v>108588</v>
      </c>
      <c r="O138" s="115"/>
      <c r="P138" s="116">
        <v>0</v>
      </c>
      <c r="Q138" s="117" t="s">
        <v>503</v>
      </c>
      <c r="R138" s="73"/>
      <c r="S138" s="116"/>
      <c r="T138" s="118">
        <v>17354.29</v>
      </c>
      <c r="U138" s="118"/>
      <c r="V138" s="71"/>
      <c r="W138" s="71"/>
      <c r="X138" s="119"/>
      <c r="Y138" s="71"/>
      <c r="Z138" s="118"/>
    </row>
    <row r="139" spans="1:26" s="106" customFormat="1" ht="12.75" x14ac:dyDescent="0.2">
      <c r="A139" s="73">
        <v>130</v>
      </c>
      <c r="B139" s="107" t="s">
        <v>632</v>
      </c>
      <c r="C139" s="73">
        <v>0</v>
      </c>
      <c r="D139" s="145"/>
      <c r="E139" s="145"/>
      <c r="F139" s="145"/>
      <c r="G139" s="108">
        <v>0</v>
      </c>
      <c r="H139" s="109">
        <v>0</v>
      </c>
      <c r="I139" s="110" t="s">
        <v>467</v>
      </c>
      <c r="J139" s="111">
        <v>0</v>
      </c>
      <c r="K139" s="112">
        <v>0</v>
      </c>
      <c r="L139" s="113">
        <v>0</v>
      </c>
      <c r="M139" s="114">
        <v>1188</v>
      </c>
      <c r="N139" s="115">
        <v>82247.360000000001</v>
      </c>
      <c r="O139" s="115"/>
      <c r="P139" s="116">
        <v>0</v>
      </c>
      <c r="Q139" s="117" t="s">
        <v>503</v>
      </c>
      <c r="R139" s="73"/>
      <c r="S139" s="116"/>
      <c r="T139" s="118">
        <v>0</v>
      </c>
      <c r="U139" s="118"/>
      <c r="V139" s="71"/>
      <c r="W139" s="71"/>
      <c r="X139" s="119"/>
      <c r="Y139" s="71"/>
      <c r="Z139" s="118"/>
    </row>
    <row r="140" spans="1:26" s="106" customFormat="1" ht="12.75" x14ac:dyDescent="0.2">
      <c r="A140" s="73">
        <v>131</v>
      </c>
      <c r="B140" s="107" t="s">
        <v>633</v>
      </c>
      <c r="C140" s="73">
        <v>1</v>
      </c>
      <c r="D140" s="145"/>
      <c r="E140" s="145"/>
      <c r="F140" s="145"/>
      <c r="G140" s="108">
        <v>0.26969410567679608</v>
      </c>
      <c r="H140" s="109">
        <v>0.35550509029022542</v>
      </c>
      <c r="I140" s="110">
        <v>9</v>
      </c>
      <c r="J140" s="111">
        <v>166.85487282299565</v>
      </c>
      <c r="K140" s="112">
        <v>13218.308550430842</v>
      </c>
      <c r="L140" s="113">
        <v>8837</v>
      </c>
      <c r="M140" s="114">
        <v>1188</v>
      </c>
      <c r="N140" s="115">
        <v>83321732.400000006</v>
      </c>
      <c r="O140" s="115"/>
      <c r="P140" s="116">
        <v>2</v>
      </c>
      <c r="Q140" s="117" t="s">
        <v>503</v>
      </c>
      <c r="R140" s="73"/>
      <c r="S140" s="116"/>
      <c r="T140" s="118">
        <v>20310.30855043084</v>
      </c>
      <c r="U140" s="118"/>
      <c r="V140" s="71"/>
      <c r="W140" s="71"/>
      <c r="X140" s="119"/>
      <c r="Y140" s="71"/>
      <c r="Z140" s="118"/>
    </row>
    <row r="141" spans="1:26" s="106" customFormat="1" ht="12.75" x14ac:dyDescent="0.2">
      <c r="A141" s="73">
        <v>132</v>
      </c>
      <c r="B141" s="107" t="s">
        <v>634</v>
      </c>
      <c r="C141" s="73">
        <v>0</v>
      </c>
      <c r="D141" s="145"/>
      <c r="E141" s="145"/>
      <c r="F141" s="145"/>
      <c r="G141" s="108">
        <v>0</v>
      </c>
      <c r="H141" s="109">
        <v>0</v>
      </c>
      <c r="I141" s="110" t="s">
        <v>467</v>
      </c>
      <c r="J141" s="111">
        <v>0</v>
      </c>
      <c r="K141" s="112">
        <v>17354.29</v>
      </c>
      <c r="L141" s="113">
        <v>0</v>
      </c>
      <c r="M141" s="114">
        <v>1188</v>
      </c>
      <c r="N141" s="115">
        <v>230613</v>
      </c>
      <c r="O141" s="115"/>
      <c r="P141" s="116">
        <v>0</v>
      </c>
      <c r="Q141" s="117" t="s">
        <v>503</v>
      </c>
      <c r="R141" s="73"/>
      <c r="S141" s="116"/>
      <c r="T141" s="118">
        <v>17354.29</v>
      </c>
      <c r="U141" s="118"/>
      <c r="V141" s="71"/>
      <c r="W141" s="71"/>
      <c r="X141" s="119"/>
      <c r="Y141" s="71"/>
      <c r="Z141" s="118"/>
    </row>
    <row r="142" spans="1:26" s="106" customFormat="1" ht="12.75" x14ac:dyDescent="0.2">
      <c r="A142" s="73">
        <v>133</v>
      </c>
      <c r="B142" s="107" t="s">
        <v>635</v>
      </c>
      <c r="C142" s="73">
        <v>1</v>
      </c>
      <c r="D142" s="145"/>
      <c r="E142" s="145"/>
      <c r="F142" s="145"/>
      <c r="G142" s="108">
        <v>3.2572734676439077</v>
      </c>
      <c r="H142" s="109">
        <v>3.4919008805242777</v>
      </c>
      <c r="I142" s="110">
        <v>9</v>
      </c>
      <c r="J142" s="111">
        <v>101.68459338540585</v>
      </c>
      <c r="K142" s="112">
        <v>16795.984380602582</v>
      </c>
      <c r="L142" s="113">
        <v>283</v>
      </c>
      <c r="M142" s="114">
        <v>1188</v>
      </c>
      <c r="N142" s="115">
        <v>23522804</v>
      </c>
      <c r="O142" s="115"/>
      <c r="P142" s="116">
        <v>23.76923076923077</v>
      </c>
      <c r="Q142" s="117" t="s">
        <v>503</v>
      </c>
      <c r="R142" s="73"/>
      <c r="S142" s="116"/>
      <c r="T142" s="118">
        <v>17111.984380602582</v>
      </c>
      <c r="U142" s="118"/>
      <c r="V142" s="71"/>
      <c r="W142" s="121"/>
      <c r="X142" s="119"/>
      <c r="Y142" s="71"/>
      <c r="Z142" s="118"/>
    </row>
    <row r="143" spans="1:26" s="106" customFormat="1" ht="12.75" x14ac:dyDescent="0.2">
      <c r="A143" s="73">
        <v>134</v>
      </c>
      <c r="B143" s="107" t="s">
        <v>636</v>
      </c>
      <c r="C143" s="73">
        <v>0</v>
      </c>
      <c r="D143" s="145"/>
      <c r="E143" s="145"/>
      <c r="F143" s="145"/>
      <c r="G143" s="108">
        <v>0</v>
      </c>
      <c r="H143" s="109">
        <v>0</v>
      </c>
      <c r="I143" s="110" t="s">
        <v>467</v>
      </c>
      <c r="J143" s="111">
        <v>0</v>
      </c>
      <c r="K143" s="112">
        <v>17354.29</v>
      </c>
      <c r="L143" s="113">
        <v>0</v>
      </c>
      <c r="M143" s="114">
        <v>1188</v>
      </c>
      <c r="N143" s="115">
        <v>74086</v>
      </c>
      <c r="O143" s="115"/>
      <c r="P143" s="116">
        <v>0</v>
      </c>
      <c r="Q143" s="117" t="s">
        <v>503</v>
      </c>
      <c r="R143" s="73"/>
      <c r="S143" s="116"/>
      <c r="T143" s="118">
        <v>17354.29</v>
      </c>
      <c r="U143" s="118"/>
      <c r="V143" s="71"/>
      <c r="W143" s="71"/>
      <c r="X143" s="119"/>
      <c r="Y143" s="71"/>
      <c r="Z143" s="118"/>
    </row>
    <row r="144" spans="1:26" s="106" customFormat="1" ht="12.75" x14ac:dyDescent="0.2">
      <c r="A144" s="73">
        <v>135</v>
      </c>
      <c r="B144" s="107" t="s">
        <v>637</v>
      </c>
      <c r="C144" s="73">
        <v>1</v>
      </c>
      <c r="D144" s="145"/>
      <c r="E144" s="145"/>
      <c r="F144" s="145"/>
      <c r="G144" s="108">
        <v>0</v>
      </c>
      <c r="H144" s="109">
        <v>0</v>
      </c>
      <c r="I144" s="110">
        <v>9</v>
      </c>
      <c r="J144" s="111">
        <v>147.70462764858198</v>
      </c>
      <c r="K144" s="112">
        <v>15175.065294117645</v>
      </c>
      <c r="L144" s="113">
        <v>7239</v>
      </c>
      <c r="M144" s="114">
        <v>1188</v>
      </c>
      <c r="N144" s="115">
        <v>3828159.2060000002</v>
      </c>
      <c r="O144" s="115"/>
      <c r="P144" s="116">
        <v>0</v>
      </c>
      <c r="Q144" s="117" t="s">
        <v>503</v>
      </c>
      <c r="R144" s="73"/>
      <c r="S144" s="116"/>
      <c r="T144" s="118">
        <v>22833.065294117645</v>
      </c>
      <c r="U144" s="118"/>
      <c r="V144" s="71"/>
      <c r="W144" s="71"/>
      <c r="X144" s="119"/>
      <c r="Y144" s="71"/>
      <c r="Z144" s="118"/>
    </row>
    <row r="145" spans="1:26" s="106" customFormat="1" ht="12.75" x14ac:dyDescent="0.2">
      <c r="A145" s="73">
        <v>136</v>
      </c>
      <c r="B145" s="107" t="s">
        <v>638</v>
      </c>
      <c r="C145" s="73">
        <v>1</v>
      </c>
      <c r="D145" s="145"/>
      <c r="E145" s="145"/>
      <c r="F145" s="145"/>
      <c r="G145" s="108">
        <v>0.47192024873670085</v>
      </c>
      <c r="H145" s="109">
        <v>0.40781234530572841</v>
      </c>
      <c r="I145" s="110">
        <v>9</v>
      </c>
      <c r="J145" s="111">
        <v>136.12086356737049</v>
      </c>
      <c r="K145" s="112">
        <v>13189.195145254174</v>
      </c>
      <c r="L145" s="113">
        <v>4764</v>
      </c>
      <c r="M145" s="114">
        <v>1188</v>
      </c>
      <c r="N145" s="115">
        <v>47755788.229999997</v>
      </c>
      <c r="O145" s="115"/>
      <c r="P145" s="116">
        <v>1</v>
      </c>
      <c r="Q145" s="117" t="s">
        <v>503</v>
      </c>
      <c r="R145" s="73"/>
      <c r="S145" s="116"/>
      <c r="T145" s="118">
        <v>17448.195145254176</v>
      </c>
      <c r="U145" s="118"/>
      <c r="V145" s="71"/>
      <c r="W145" s="71"/>
      <c r="X145" s="119"/>
      <c r="Y145" s="71"/>
      <c r="Z145" s="118"/>
    </row>
    <row r="146" spans="1:26" s="106" customFormat="1" ht="12.75" x14ac:dyDescent="0.2">
      <c r="A146" s="73">
        <v>137</v>
      </c>
      <c r="B146" s="107" t="s">
        <v>639</v>
      </c>
      <c r="C146" s="73">
        <v>1</v>
      </c>
      <c r="D146" s="145"/>
      <c r="E146" s="146"/>
      <c r="F146" s="145">
        <v>2</v>
      </c>
      <c r="G146" s="108">
        <v>10.690848821036631</v>
      </c>
      <c r="H146" s="109">
        <v>10.724218136439777</v>
      </c>
      <c r="I146" s="110">
        <v>18</v>
      </c>
      <c r="J146" s="111">
        <v>101.74970270717878</v>
      </c>
      <c r="K146" s="112">
        <v>20799.750920055132</v>
      </c>
      <c r="L146" s="113">
        <v>364</v>
      </c>
      <c r="M146" s="114">
        <v>1188</v>
      </c>
      <c r="N146" s="115">
        <v>122678463.2</v>
      </c>
      <c r="O146" s="115"/>
      <c r="P146" s="116">
        <v>171.99999999999994</v>
      </c>
      <c r="Q146" s="117" t="s">
        <v>503</v>
      </c>
      <c r="R146" s="73"/>
      <c r="S146" s="116"/>
      <c r="T146" s="118">
        <v>21152.750920055132</v>
      </c>
      <c r="U146" s="118"/>
      <c r="V146" s="71"/>
      <c r="W146" s="71"/>
      <c r="X146" s="119"/>
      <c r="Y146" s="71"/>
      <c r="Z146" s="118"/>
    </row>
    <row r="147" spans="1:26" s="106" customFormat="1" ht="12.75" x14ac:dyDescent="0.2">
      <c r="A147" s="73">
        <v>138</v>
      </c>
      <c r="B147" s="107" t="s">
        <v>640</v>
      </c>
      <c r="C147" s="73">
        <v>1</v>
      </c>
      <c r="D147" s="145"/>
      <c r="E147" s="145"/>
      <c r="F147" s="145"/>
      <c r="G147" s="108">
        <v>1.2432327864178696</v>
      </c>
      <c r="H147" s="109">
        <v>1.8626924647683896</v>
      </c>
      <c r="I147" s="110">
        <v>9</v>
      </c>
      <c r="J147" s="111">
        <v>159.48695890610475</v>
      </c>
      <c r="K147" s="112">
        <v>14159.899609626269</v>
      </c>
      <c r="L147" s="113">
        <v>8423</v>
      </c>
      <c r="M147" s="114">
        <v>1188</v>
      </c>
      <c r="N147" s="115">
        <v>19215088.199999999</v>
      </c>
      <c r="O147" s="115"/>
      <c r="P147" s="116">
        <v>0.99999999999999978</v>
      </c>
      <c r="Q147" s="117" t="s">
        <v>503</v>
      </c>
      <c r="R147" s="73"/>
      <c r="S147" s="116"/>
      <c r="T147" s="118">
        <v>21886.899609626271</v>
      </c>
      <c r="U147" s="118"/>
      <c r="V147" s="71"/>
      <c r="W147" s="71"/>
      <c r="X147" s="119"/>
      <c r="Y147" s="71"/>
      <c r="Z147" s="118"/>
    </row>
    <row r="148" spans="1:26" s="106" customFormat="1" ht="12.75" x14ac:dyDescent="0.2">
      <c r="A148" s="73">
        <v>139</v>
      </c>
      <c r="B148" s="107" t="s">
        <v>641</v>
      </c>
      <c r="C148" s="73">
        <v>1</v>
      </c>
      <c r="D148" s="145"/>
      <c r="E148" s="145"/>
      <c r="F148" s="145"/>
      <c r="G148" s="108">
        <v>4.7827348126664275E-2</v>
      </c>
      <c r="H148" s="109">
        <v>4.819224126832708E-2</v>
      </c>
      <c r="I148" s="110">
        <v>9</v>
      </c>
      <c r="J148" s="111">
        <v>131.50322987910866</v>
      </c>
      <c r="K148" s="112">
        <v>13171.358643873575</v>
      </c>
      <c r="L148" s="113">
        <v>4149</v>
      </c>
      <c r="M148" s="114">
        <v>1188</v>
      </c>
      <c r="N148" s="115">
        <v>72326995.140000001</v>
      </c>
      <c r="O148" s="115"/>
      <c r="P148" s="116">
        <v>0</v>
      </c>
      <c r="Q148" s="117" t="s">
        <v>503</v>
      </c>
      <c r="R148" s="73"/>
      <c r="S148" s="116"/>
      <c r="T148" s="118">
        <v>17325.358643873573</v>
      </c>
      <c r="U148" s="118"/>
      <c r="V148" s="71"/>
      <c r="W148" s="71"/>
      <c r="X148" s="119"/>
      <c r="Y148" s="71"/>
      <c r="Z148" s="118"/>
    </row>
    <row r="149" spans="1:26" s="106" customFormat="1" ht="12.75" x14ac:dyDescent="0.2">
      <c r="A149" s="73">
        <v>140</v>
      </c>
      <c r="B149" s="107" t="s">
        <v>642</v>
      </c>
      <c r="C149" s="73">
        <v>0</v>
      </c>
      <c r="D149" s="145"/>
      <c r="E149" s="145"/>
      <c r="F149" s="145"/>
      <c r="G149" s="108">
        <v>0</v>
      </c>
      <c r="H149" s="109">
        <v>0</v>
      </c>
      <c r="I149" s="110" t="s">
        <v>467</v>
      </c>
      <c r="J149" s="111">
        <v>0</v>
      </c>
      <c r="K149" s="112">
        <v>0</v>
      </c>
      <c r="L149" s="113">
        <v>0</v>
      </c>
      <c r="M149" s="114">
        <v>1188</v>
      </c>
      <c r="N149" s="115">
        <v>0</v>
      </c>
      <c r="O149" s="115"/>
      <c r="P149" s="116">
        <v>0</v>
      </c>
      <c r="Q149" s="117" t="s">
        <v>503</v>
      </c>
      <c r="R149" s="73"/>
      <c r="S149" s="116"/>
      <c r="T149" s="118">
        <v>0</v>
      </c>
      <c r="U149" s="118"/>
      <c r="V149" s="71"/>
      <c r="W149" s="71"/>
      <c r="X149" s="119"/>
      <c r="Y149" s="71"/>
      <c r="Z149" s="118"/>
    </row>
    <row r="150" spans="1:26" s="106" customFormat="1" ht="12.75" x14ac:dyDescent="0.2">
      <c r="A150" s="73">
        <v>141</v>
      </c>
      <c r="B150" s="107" t="s">
        <v>643</v>
      </c>
      <c r="C150" s="73">
        <v>1</v>
      </c>
      <c r="D150" s="145"/>
      <c r="E150" s="145"/>
      <c r="F150" s="145"/>
      <c r="G150" s="108">
        <v>8.3217974046093346</v>
      </c>
      <c r="H150" s="109">
        <v>8.027669762431481</v>
      </c>
      <c r="I150" s="110">
        <v>9</v>
      </c>
      <c r="J150" s="111">
        <v>152.9245627053642</v>
      </c>
      <c r="K150" s="112">
        <v>15471.961817481362</v>
      </c>
      <c r="L150" s="113">
        <v>8188</v>
      </c>
      <c r="M150" s="114">
        <v>1188</v>
      </c>
      <c r="N150" s="115">
        <v>57591083.549999997</v>
      </c>
      <c r="O150" s="115"/>
      <c r="P150" s="116">
        <v>22.000000000000011</v>
      </c>
      <c r="Q150" s="117" t="s">
        <v>503</v>
      </c>
      <c r="R150" s="73"/>
      <c r="S150" s="116"/>
      <c r="T150" s="118">
        <v>23994.961817481362</v>
      </c>
      <c r="U150" s="118"/>
      <c r="V150" s="71"/>
      <c r="W150" s="71"/>
      <c r="X150" s="119"/>
      <c r="Y150" s="71"/>
      <c r="Z150" s="118"/>
    </row>
    <row r="151" spans="1:26" s="106" customFormat="1" ht="12.75" x14ac:dyDescent="0.2">
      <c r="A151" s="73">
        <v>142</v>
      </c>
      <c r="B151" s="107" t="s">
        <v>644</v>
      </c>
      <c r="C151" s="73">
        <v>1</v>
      </c>
      <c r="D151" s="145"/>
      <c r="E151" s="145"/>
      <c r="F151" s="145"/>
      <c r="G151" s="108">
        <v>1.880580084160427</v>
      </c>
      <c r="H151" s="109">
        <v>1.4794916342892688</v>
      </c>
      <c r="I151" s="110">
        <v>9</v>
      </c>
      <c r="J151" s="111">
        <v>193.71754485901661</v>
      </c>
      <c r="K151" s="112">
        <v>14956.882329757142</v>
      </c>
      <c r="L151" s="113">
        <v>14017</v>
      </c>
      <c r="M151" s="114">
        <v>1188</v>
      </c>
      <c r="N151" s="115">
        <v>22284681.600000001</v>
      </c>
      <c r="O151" s="115"/>
      <c r="P151" s="116">
        <v>5.9999999999999991</v>
      </c>
      <c r="Q151" s="117" t="s">
        <v>503</v>
      </c>
      <c r="R151" s="73"/>
      <c r="S151" s="116"/>
      <c r="T151" s="118">
        <v>28931.882329757143</v>
      </c>
      <c r="U151" s="118"/>
      <c r="V151" s="71"/>
      <c r="W151" s="71"/>
      <c r="X151" s="119"/>
      <c r="Y151" s="71"/>
      <c r="Z151" s="118"/>
    </row>
    <row r="152" spans="1:26" s="106" customFormat="1" ht="12.75" x14ac:dyDescent="0.2">
      <c r="A152" s="73">
        <v>143</v>
      </c>
      <c r="B152" s="107" t="s">
        <v>645</v>
      </c>
      <c r="C152" s="73">
        <v>0</v>
      </c>
      <c r="D152" s="145"/>
      <c r="E152" s="145"/>
      <c r="F152" s="145"/>
      <c r="G152" s="108">
        <v>0</v>
      </c>
      <c r="H152" s="109">
        <v>0</v>
      </c>
      <c r="I152" s="110" t="s">
        <v>467</v>
      </c>
      <c r="J152" s="111">
        <v>0</v>
      </c>
      <c r="K152" s="112">
        <v>19001.17923076923</v>
      </c>
      <c r="L152" s="113">
        <v>0</v>
      </c>
      <c r="M152" s="114">
        <v>1188</v>
      </c>
      <c r="N152" s="115">
        <v>741046</v>
      </c>
      <c r="O152" s="115"/>
      <c r="P152" s="116">
        <v>0</v>
      </c>
      <c r="Q152" s="117" t="s">
        <v>503</v>
      </c>
      <c r="R152" s="73"/>
      <c r="S152" s="116"/>
      <c r="T152" s="118">
        <v>19001.17923076923</v>
      </c>
      <c r="U152" s="118"/>
      <c r="V152" s="71"/>
      <c r="W152" s="71"/>
      <c r="X152" s="119"/>
      <c r="Y152" s="71"/>
      <c r="Z152" s="118"/>
    </row>
    <row r="153" spans="1:26" s="106" customFormat="1" ht="12.75" x14ac:dyDescent="0.2">
      <c r="A153" s="73">
        <v>144</v>
      </c>
      <c r="B153" s="107" t="s">
        <v>646</v>
      </c>
      <c r="C153" s="73">
        <v>1</v>
      </c>
      <c r="D153" s="145"/>
      <c r="E153" s="145"/>
      <c r="F153" s="145"/>
      <c r="G153" s="108">
        <v>0</v>
      </c>
      <c r="H153" s="109">
        <v>0</v>
      </c>
      <c r="I153" s="110">
        <v>9</v>
      </c>
      <c r="J153" s="111">
        <v>177.8861566593913</v>
      </c>
      <c r="K153" s="112">
        <v>14005.475289706648</v>
      </c>
      <c r="L153" s="113">
        <v>10908</v>
      </c>
      <c r="M153" s="114">
        <v>1188</v>
      </c>
      <c r="N153" s="115">
        <v>39623054</v>
      </c>
      <c r="O153" s="115"/>
      <c r="P153" s="116">
        <v>0</v>
      </c>
      <c r="Q153" s="117" t="s">
        <v>503</v>
      </c>
      <c r="R153" s="73"/>
      <c r="S153" s="116"/>
      <c r="T153" s="118">
        <v>24973.47528970665</v>
      </c>
      <c r="U153" s="118"/>
      <c r="V153" s="71"/>
      <c r="W153" s="71"/>
      <c r="X153" s="119"/>
      <c r="Y153" s="71"/>
      <c r="Z153" s="118"/>
    </row>
    <row r="154" spans="1:26" s="106" customFormat="1" ht="12.75" x14ac:dyDescent="0.2">
      <c r="A154" s="73">
        <v>145</v>
      </c>
      <c r="B154" s="107" t="s">
        <v>647</v>
      </c>
      <c r="C154" s="73">
        <v>1</v>
      </c>
      <c r="D154" s="145"/>
      <c r="E154" s="145"/>
      <c r="F154" s="145"/>
      <c r="G154" s="108">
        <v>1.2936390942120073</v>
      </c>
      <c r="H154" s="109">
        <v>1.2902508670661046</v>
      </c>
      <c r="I154" s="110">
        <v>9</v>
      </c>
      <c r="J154" s="111">
        <v>108.41392569255535</v>
      </c>
      <c r="K154" s="112">
        <v>13797.86895141431</v>
      </c>
      <c r="L154" s="113">
        <v>1161</v>
      </c>
      <c r="M154" s="114">
        <v>1188</v>
      </c>
      <c r="N154" s="115">
        <v>16961740.199999999</v>
      </c>
      <c r="O154" s="115"/>
      <c r="P154" s="116">
        <v>5</v>
      </c>
      <c r="Q154" s="117" t="s">
        <v>503</v>
      </c>
      <c r="R154" s="73"/>
      <c r="S154" s="116"/>
      <c r="T154" s="118">
        <v>15786.86895141431</v>
      </c>
      <c r="U154" s="118"/>
      <c r="V154" s="71"/>
      <c r="W154" s="71"/>
      <c r="X154" s="119"/>
      <c r="Y154" s="71"/>
      <c r="Z154" s="118"/>
    </row>
    <row r="155" spans="1:26" s="106" customFormat="1" ht="12.75" x14ac:dyDescent="0.2">
      <c r="A155" s="73">
        <v>146</v>
      </c>
      <c r="B155" s="107" t="s">
        <v>648</v>
      </c>
      <c r="C155" s="73">
        <v>0</v>
      </c>
      <c r="D155" s="145"/>
      <c r="E155" s="145"/>
      <c r="F155" s="145"/>
      <c r="G155" s="108">
        <v>0</v>
      </c>
      <c r="H155" s="109">
        <v>0</v>
      </c>
      <c r="I155" s="110" t="s">
        <v>467</v>
      </c>
      <c r="J155" s="111">
        <v>0</v>
      </c>
      <c r="K155" s="112">
        <v>18960.006999999998</v>
      </c>
      <c r="L155" s="113">
        <v>0</v>
      </c>
      <c r="M155" s="114">
        <v>1188</v>
      </c>
      <c r="N155" s="115">
        <v>2983235</v>
      </c>
      <c r="O155" s="115"/>
      <c r="P155" s="116">
        <v>0</v>
      </c>
      <c r="Q155" s="117" t="s">
        <v>503</v>
      </c>
      <c r="R155" s="73"/>
      <c r="S155" s="116"/>
      <c r="T155" s="118">
        <v>18960.006999999998</v>
      </c>
      <c r="U155" s="118"/>
      <c r="V155" s="71"/>
      <c r="W155" s="71"/>
      <c r="X155" s="119"/>
      <c r="Y155" s="71"/>
      <c r="Z155" s="118"/>
    </row>
    <row r="156" spans="1:26" s="106" customFormat="1" ht="12.75" x14ac:dyDescent="0.2">
      <c r="A156" s="73">
        <v>147</v>
      </c>
      <c r="B156" s="107" t="s">
        <v>649</v>
      </c>
      <c r="C156" s="73">
        <v>0</v>
      </c>
      <c r="D156" s="145"/>
      <c r="E156" s="145"/>
      <c r="F156" s="145"/>
      <c r="G156" s="108">
        <v>0</v>
      </c>
      <c r="H156" s="109">
        <v>0</v>
      </c>
      <c r="I156" s="110" t="s">
        <v>467</v>
      </c>
      <c r="J156" s="111">
        <v>0</v>
      </c>
      <c r="K156" s="112">
        <v>17354.29</v>
      </c>
      <c r="L156" s="113">
        <v>0</v>
      </c>
      <c r="M156" s="114">
        <v>1188</v>
      </c>
      <c r="N156" s="115">
        <v>58233</v>
      </c>
      <c r="O156" s="115"/>
      <c r="P156" s="116">
        <v>0</v>
      </c>
      <c r="Q156" s="117" t="s">
        <v>503</v>
      </c>
      <c r="R156" s="73"/>
      <c r="S156" s="116"/>
      <c r="T156" s="118">
        <v>17354.29</v>
      </c>
      <c r="U156" s="118"/>
      <c r="V156" s="71"/>
      <c r="W156" s="71"/>
      <c r="X156" s="119"/>
      <c r="Y156" s="71"/>
      <c r="Z156" s="118"/>
    </row>
    <row r="157" spans="1:26" s="106" customFormat="1" ht="12.75" x14ac:dyDescent="0.2">
      <c r="A157" s="73">
        <v>148</v>
      </c>
      <c r="B157" s="107" t="s">
        <v>650</v>
      </c>
      <c r="C157" s="73">
        <v>0</v>
      </c>
      <c r="D157" s="145"/>
      <c r="E157" s="145"/>
      <c r="F157" s="145"/>
      <c r="G157" s="108">
        <v>0</v>
      </c>
      <c r="H157" s="109">
        <v>0</v>
      </c>
      <c r="I157" s="110" t="s">
        <v>467</v>
      </c>
      <c r="J157" s="111">
        <v>0</v>
      </c>
      <c r="K157" s="112">
        <v>0</v>
      </c>
      <c r="L157" s="113">
        <v>0</v>
      </c>
      <c r="M157" s="114">
        <v>1188</v>
      </c>
      <c r="N157" s="115">
        <v>0</v>
      </c>
      <c r="O157" s="115"/>
      <c r="P157" s="116">
        <v>0</v>
      </c>
      <c r="Q157" s="117" t="s">
        <v>503</v>
      </c>
      <c r="R157" s="73"/>
      <c r="S157" s="116"/>
      <c r="T157" s="118">
        <v>0</v>
      </c>
      <c r="U157" s="118"/>
      <c r="V157" s="71"/>
      <c r="W157" s="71"/>
      <c r="X157" s="119"/>
      <c r="Y157" s="71"/>
      <c r="Z157" s="118"/>
    </row>
    <row r="158" spans="1:26" s="106" customFormat="1" ht="12.75" x14ac:dyDescent="0.2">
      <c r="A158" s="73">
        <v>149</v>
      </c>
      <c r="B158" s="107" t="s">
        <v>651</v>
      </c>
      <c r="C158" s="73">
        <v>1</v>
      </c>
      <c r="D158" s="145"/>
      <c r="E158" s="146"/>
      <c r="F158" s="145">
        <v>16</v>
      </c>
      <c r="G158" s="108">
        <v>12.764227180603186</v>
      </c>
      <c r="H158" s="109">
        <v>13.099368934694791</v>
      </c>
      <c r="I158" s="110">
        <v>18</v>
      </c>
      <c r="J158" s="111">
        <v>100.71033335039647</v>
      </c>
      <c r="K158" s="112">
        <v>21948.890829499142</v>
      </c>
      <c r="L158" s="113">
        <v>156</v>
      </c>
      <c r="M158" s="114">
        <v>1188</v>
      </c>
      <c r="N158" s="115">
        <v>335572585.36000001</v>
      </c>
      <c r="O158" s="115"/>
      <c r="P158" s="116">
        <v>333.00000000000023</v>
      </c>
      <c r="Q158" s="117" t="s">
        <v>503</v>
      </c>
      <c r="R158" s="73"/>
      <c r="S158" s="116"/>
      <c r="T158" s="118">
        <v>22373.890829499142</v>
      </c>
      <c r="U158" s="118"/>
      <c r="V158" s="71"/>
      <c r="W158" s="71"/>
      <c r="X158" s="119"/>
      <c r="Y158" s="71"/>
      <c r="Z158" s="118"/>
    </row>
    <row r="159" spans="1:26" s="106" customFormat="1" ht="12.75" x14ac:dyDescent="0.2">
      <c r="A159" s="73">
        <v>150</v>
      </c>
      <c r="B159" s="107" t="s">
        <v>652</v>
      </c>
      <c r="C159" s="73">
        <v>1</v>
      </c>
      <c r="D159" s="145"/>
      <c r="E159" s="145"/>
      <c r="F159" s="145"/>
      <c r="G159" s="108">
        <v>0.12109271681933391</v>
      </c>
      <c r="H159" s="109">
        <v>0</v>
      </c>
      <c r="I159" s="110">
        <v>9</v>
      </c>
      <c r="J159" s="111">
        <v>158.84730472854346</v>
      </c>
      <c r="K159" s="112">
        <v>16390.613165735565</v>
      </c>
      <c r="L159" s="113">
        <v>9645</v>
      </c>
      <c r="M159" s="114">
        <v>1188</v>
      </c>
      <c r="N159" s="115">
        <v>14381860.6</v>
      </c>
      <c r="O159" s="115"/>
      <c r="P159" s="116">
        <v>0</v>
      </c>
      <c r="Q159" s="117" t="s">
        <v>503</v>
      </c>
      <c r="R159" s="73"/>
      <c r="S159" s="116"/>
      <c r="T159" s="118">
        <v>26054.613165735565</v>
      </c>
      <c r="U159" s="118"/>
      <c r="V159" s="71"/>
      <c r="W159" s="71"/>
      <c r="X159" s="119"/>
      <c r="Y159" s="71"/>
      <c r="Z159" s="118"/>
    </row>
    <row r="160" spans="1:26" s="106" customFormat="1" ht="12.75" x14ac:dyDescent="0.2">
      <c r="A160" s="73">
        <v>151</v>
      </c>
      <c r="B160" s="107" t="s">
        <v>653</v>
      </c>
      <c r="C160" s="73">
        <v>1</v>
      </c>
      <c r="D160" s="145"/>
      <c r="E160" s="145"/>
      <c r="F160" s="145"/>
      <c r="G160" s="108">
        <v>2.0593859411332289</v>
      </c>
      <c r="H160" s="109">
        <v>1.0721642353036849</v>
      </c>
      <c r="I160" s="110">
        <v>9</v>
      </c>
      <c r="J160" s="111">
        <v>111.897324053373</v>
      </c>
      <c r="K160" s="112">
        <v>15945.112823529416</v>
      </c>
      <c r="L160" s="113">
        <v>1897</v>
      </c>
      <c r="M160" s="114">
        <v>1188</v>
      </c>
      <c r="N160" s="115">
        <v>24702372.199999999</v>
      </c>
      <c r="O160" s="115"/>
      <c r="P160" s="116">
        <v>8.1999999999999993</v>
      </c>
      <c r="Q160" s="117" t="s">
        <v>503</v>
      </c>
      <c r="R160" s="73"/>
      <c r="S160" s="116"/>
      <c r="T160" s="118">
        <v>17799.112823529416</v>
      </c>
      <c r="U160" s="118"/>
      <c r="V160" s="71"/>
      <c r="W160" s="71"/>
      <c r="X160" s="119"/>
      <c r="Y160" s="71"/>
      <c r="Z160" s="118"/>
    </row>
    <row r="161" spans="1:26" s="106" customFormat="1" ht="12.75" x14ac:dyDescent="0.2">
      <c r="A161" s="73">
        <v>152</v>
      </c>
      <c r="B161" s="107" t="s">
        <v>654</v>
      </c>
      <c r="C161" s="73">
        <v>1</v>
      </c>
      <c r="D161" s="145"/>
      <c r="E161" s="145"/>
      <c r="F161" s="145"/>
      <c r="G161" s="108">
        <v>0</v>
      </c>
      <c r="H161" s="109">
        <v>0</v>
      </c>
      <c r="I161" s="110">
        <v>9</v>
      </c>
      <c r="J161" s="111">
        <v>240.99344100994412</v>
      </c>
      <c r="K161" s="112">
        <v>14785.801473922904</v>
      </c>
      <c r="L161" s="113">
        <v>20847</v>
      </c>
      <c r="M161" s="114">
        <v>1188</v>
      </c>
      <c r="N161" s="115">
        <v>18049687</v>
      </c>
      <c r="O161" s="115"/>
      <c r="P161" s="116">
        <v>0</v>
      </c>
      <c r="Q161" s="117" t="s">
        <v>503</v>
      </c>
      <c r="R161" s="73"/>
      <c r="S161" s="116"/>
      <c r="T161" s="118">
        <v>35629.801473922904</v>
      </c>
      <c r="U161" s="118"/>
      <c r="V161" s="71"/>
      <c r="W161" s="71"/>
      <c r="X161" s="119"/>
      <c r="Y161" s="71"/>
      <c r="Z161" s="118"/>
    </row>
    <row r="162" spans="1:26" s="106" customFormat="1" ht="12.75" x14ac:dyDescent="0.2">
      <c r="A162" s="73">
        <v>153</v>
      </c>
      <c r="B162" s="107" t="s">
        <v>655</v>
      </c>
      <c r="C162" s="73">
        <v>1</v>
      </c>
      <c r="D162" s="145"/>
      <c r="E162" s="145"/>
      <c r="F162" s="145"/>
      <c r="G162" s="108">
        <v>1.349204002970382</v>
      </c>
      <c r="H162" s="109">
        <v>1.4070059254421154</v>
      </c>
      <c r="I162" s="110">
        <v>9</v>
      </c>
      <c r="J162" s="111">
        <v>100.18971797409031</v>
      </c>
      <c r="K162" s="112">
        <v>18182.601764129373</v>
      </c>
      <c r="L162" s="113">
        <v>34</v>
      </c>
      <c r="M162" s="114">
        <v>1188</v>
      </c>
      <c r="N162" s="115">
        <v>111313888</v>
      </c>
      <c r="O162" s="115"/>
      <c r="P162" s="116">
        <v>10</v>
      </c>
      <c r="Q162" s="117" t="s">
        <v>503</v>
      </c>
      <c r="R162" s="73"/>
      <c r="S162" s="116"/>
      <c r="T162" s="118">
        <v>18245.601764129373</v>
      </c>
      <c r="U162" s="118"/>
      <c r="V162" s="71"/>
      <c r="W162" s="71"/>
      <c r="X162" s="119"/>
      <c r="Y162" s="71"/>
      <c r="Z162" s="118"/>
    </row>
    <row r="163" spans="1:26" s="106" customFormat="1" ht="12.75" x14ac:dyDescent="0.2">
      <c r="A163" s="73">
        <v>154</v>
      </c>
      <c r="B163" s="107" t="s">
        <v>656</v>
      </c>
      <c r="C163" s="73">
        <v>1</v>
      </c>
      <c r="D163" s="145"/>
      <c r="E163" s="145"/>
      <c r="F163" s="145"/>
      <c r="G163" s="108">
        <v>0</v>
      </c>
      <c r="H163" s="109">
        <v>0</v>
      </c>
      <c r="I163" s="110">
        <v>9</v>
      </c>
      <c r="J163" s="111">
        <v>222.0638829201722</v>
      </c>
      <c r="K163" s="112">
        <v>13587.793229166668</v>
      </c>
      <c r="L163" s="113">
        <v>16586</v>
      </c>
      <c r="M163" s="114">
        <v>1188</v>
      </c>
      <c r="N163" s="115">
        <v>3220639</v>
      </c>
      <c r="O163" s="115"/>
      <c r="P163" s="116">
        <v>0</v>
      </c>
      <c r="Q163" s="117" t="s">
        <v>503</v>
      </c>
      <c r="R163" s="73"/>
      <c r="S163" s="116"/>
      <c r="T163" s="118">
        <v>30241.793229166666</v>
      </c>
      <c r="U163" s="118"/>
      <c r="V163" s="71"/>
      <c r="W163" s="71"/>
      <c r="X163" s="119"/>
      <c r="Y163" s="71"/>
      <c r="Z163" s="118"/>
    </row>
    <row r="164" spans="1:26" s="106" customFormat="1" ht="12.75" x14ac:dyDescent="0.2">
      <c r="A164" s="73">
        <v>155</v>
      </c>
      <c r="B164" s="107" t="s">
        <v>657</v>
      </c>
      <c r="C164" s="73">
        <v>1</v>
      </c>
      <c r="D164" s="145"/>
      <c r="E164" s="145"/>
      <c r="F164" s="145"/>
      <c r="G164" s="108">
        <v>9.0609681452830271E-2</v>
      </c>
      <c r="H164" s="109">
        <v>0.13238999884584174</v>
      </c>
      <c r="I164" s="110">
        <v>9</v>
      </c>
      <c r="J164" s="111">
        <v>186.65506193262783</v>
      </c>
      <c r="K164" s="112">
        <v>13881.724932429577</v>
      </c>
      <c r="L164" s="113">
        <v>12029</v>
      </c>
      <c r="M164" s="114">
        <v>1188</v>
      </c>
      <c r="N164" s="115">
        <v>182465444.59999999</v>
      </c>
      <c r="O164" s="115"/>
      <c r="P164" s="116">
        <v>3</v>
      </c>
      <c r="Q164" s="117" t="s">
        <v>503</v>
      </c>
      <c r="R164" s="73"/>
      <c r="S164" s="116"/>
      <c r="T164" s="118">
        <v>24950.724932429577</v>
      </c>
      <c r="U164" s="118"/>
      <c r="V164" s="71"/>
      <c r="W164" s="71"/>
      <c r="X164" s="119"/>
      <c r="Y164" s="71"/>
      <c r="Z164" s="118"/>
    </row>
    <row r="165" spans="1:26" s="106" customFormat="1" ht="12.75" x14ac:dyDescent="0.2">
      <c r="A165" s="73">
        <v>156</v>
      </c>
      <c r="B165" s="107" t="s">
        <v>658</v>
      </c>
      <c r="C165" s="73">
        <v>0</v>
      </c>
      <c r="D165" s="145"/>
      <c r="E165" s="145"/>
      <c r="F165" s="145"/>
      <c r="G165" s="108">
        <v>0</v>
      </c>
      <c r="H165" s="109">
        <v>0</v>
      </c>
      <c r="I165" s="110" t="s">
        <v>467</v>
      </c>
      <c r="J165" s="111">
        <v>0</v>
      </c>
      <c r="K165" s="112">
        <v>0</v>
      </c>
      <c r="L165" s="113">
        <v>0</v>
      </c>
      <c r="M165" s="114">
        <v>1188</v>
      </c>
      <c r="N165" s="115">
        <v>0</v>
      </c>
      <c r="O165" s="115"/>
      <c r="P165" s="116">
        <v>0</v>
      </c>
      <c r="Q165" s="117" t="s">
        <v>503</v>
      </c>
      <c r="R165" s="73"/>
      <c r="S165" s="116"/>
      <c r="T165" s="118">
        <v>0</v>
      </c>
      <c r="U165" s="118"/>
      <c r="V165" s="71"/>
      <c r="W165" s="71"/>
      <c r="X165" s="119"/>
      <c r="Y165" s="71"/>
      <c r="Z165" s="118"/>
    </row>
    <row r="166" spans="1:26" s="106" customFormat="1" ht="12.75" x14ac:dyDescent="0.2">
      <c r="A166" s="73">
        <v>157</v>
      </c>
      <c r="B166" s="107" t="s">
        <v>659</v>
      </c>
      <c r="C166" s="73">
        <v>1</v>
      </c>
      <c r="D166" s="145"/>
      <c r="E166" s="145"/>
      <c r="F166" s="145"/>
      <c r="G166" s="108">
        <v>0.16613088051789338</v>
      </c>
      <c r="H166" s="109">
        <v>0</v>
      </c>
      <c r="I166" s="110">
        <v>9</v>
      </c>
      <c r="J166" s="111">
        <v>198.17735104008435</v>
      </c>
      <c r="K166" s="112">
        <v>13550.702542590163</v>
      </c>
      <c r="L166" s="113">
        <v>13304</v>
      </c>
      <c r="M166" s="114">
        <v>1188</v>
      </c>
      <c r="N166" s="115">
        <v>15843103.392757</v>
      </c>
      <c r="O166" s="115"/>
      <c r="P166" s="116">
        <v>0</v>
      </c>
      <c r="Q166" s="117" t="s">
        <v>503</v>
      </c>
      <c r="R166" s="73"/>
      <c r="S166" s="116"/>
      <c r="T166" s="118">
        <v>26905.702542590163</v>
      </c>
      <c r="U166" s="118"/>
      <c r="V166" s="71"/>
      <c r="W166" s="71"/>
      <c r="X166" s="119"/>
      <c r="Y166" s="71"/>
      <c r="Z166" s="118"/>
    </row>
    <row r="167" spans="1:26" s="106" customFormat="1" ht="12.75" x14ac:dyDescent="0.2">
      <c r="A167" s="73">
        <v>158</v>
      </c>
      <c r="B167" s="107" t="s">
        <v>660</v>
      </c>
      <c r="C167" s="73">
        <v>1</v>
      </c>
      <c r="D167" s="145"/>
      <c r="E167" s="145"/>
      <c r="F167" s="145"/>
      <c r="G167" s="108">
        <v>2.5595572868379879</v>
      </c>
      <c r="H167" s="109">
        <v>2.6669667773500692</v>
      </c>
      <c r="I167" s="110">
        <v>9</v>
      </c>
      <c r="J167" s="111">
        <v>149.54529343887395</v>
      </c>
      <c r="K167" s="112">
        <v>12792.033728919425</v>
      </c>
      <c r="L167" s="113">
        <v>6338</v>
      </c>
      <c r="M167" s="114">
        <v>1188</v>
      </c>
      <c r="N167" s="115">
        <v>32219224</v>
      </c>
      <c r="O167" s="115"/>
      <c r="P167" s="116">
        <v>12.999999999999998</v>
      </c>
      <c r="Q167" s="117" t="s">
        <v>503</v>
      </c>
      <c r="R167" s="73"/>
      <c r="S167" s="116"/>
      <c r="T167" s="118">
        <v>19163.033728919425</v>
      </c>
      <c r="U167" s="118"/>
      <c r="V167" s="71"/>
      <c r="W167" s="71"/>
      <c r="X167" s="119"/>
      <c r="Y167" s="71"/>
      <c r="Z167" s="118"/>
    </row>
    <row r="168" spans="1:26" s="106" customFormat="1" ht="12.75" x14ac:dyDescent="0.2">
      <c r="A168" s="73">
        <v>159</v>
      </c>
      <c r="B168" s="107" t="s">
        <v>661</v>
      </c>
      <c r="C168" s="73">
        <v>1</v>
      </c>
      <c r="D168" s="145"/>
      <c r="E168" s="145"/>
      <c r="F168" s="145"/>
      <c r="G168" s="108">
        <v>0.39302526075224037</v>
      </c>
      <c r="H168" s="109">
        <v>0.42602945594107239</v>
      </c>
      <c r="I168" s="110">
        <v>9</v>
      </c>
      <c r="J168" s="111">
        <v>141.18323451001703</v>
      </c>
      <c r="K168" s="112">
        <v>13041.036764382559</v>
      </c>
      <c r="L168" s="113">
        <v>5371</v>
      </c>
      <c r="M168" s="114">
        <v>1188</v>
      </c>
      <c r="N168" s="115">
        <v>50920892.200000003</v>
      </c>
      <c r="O168" s="115"/>
      <c r="P168" s="116">
        <v>3</v>
      </c>
      <c r="Q168" s="117" t="s">
        <v>503</v>
      </c>
      <c r="R168" s="73"/>
      <c r="S168" s="116"/>
      <c r="T168" s="118">
        <v>18379.036764382559</v>
      </c>
      <c r="U168" s="118"/>
      <c r="V168" s="71"/>
      <c r="W168" s="71"/>
      <c r="X168" s="119"/>
      <c r="Y168" s="71"/>
      <c r="Z168" s="118"/>
    </row>
    <row r="169" spans="1:26" s="106" customFormat="1" ht="12.75" x14ac:dyDescent="0.2">
      <c r="A169" s="73">
        <v>160</v>
      </c>
      <c r="B169" s="107" t="s">
        <v>662</v>
      </c>
      <c r="C169" s="73">
        <v>1</v>
      </c>
      <c r="D169" s="145"/>
      <c r="E169" s="146"/>
      <c r="F169" s="145">
        <v>23</v>
      </c>
      <c r="G169" s="108">
        <v>13.587238710977886</v>
      </c>
      <c r="H169" s="109">
        <v>13.924090844331024</v>
      </c>
      <c r="I169" s="110">
        <v>14.57</v>
      </c>
      <c r="J169" s="111">
        <v>101.75457013727195</v>
      </c>
      <c r="K169" s="112">
        <v>19627.33383404609</v>
      </c>
      <c r="L169" s="113">
        <v>344</v>
      </c>
      <c r="M169" s="114">
        <v>1188</v>
      </c>
      <c r="N169" s="115">
        <v>334373809.54000002</v>
      </c>
      <c r="O169" s="115"/>
      <c r="P169" s="116">
        <v>428.99999999999989</v>
      </c>
      <c r="Q169" s="117" t="s">
        <v>503</v>
      </c>
      <c r="R169" s="73"/>
      <c r="S169" s="116"/>
      <c r="T169" s="118">
        <v>20027.33383404609</v>
      </c>
      <c r="U169" s="118"/>
      <c r="V169" s="71"/>
      <c r="W169" s="71"/>
      <c r="X169" s="119"/>
      <c r="Y169" s="71"/>
      <c r="Z169" s="118"/>
    </row>
    <row r="170" spans="1:26" s="106" customFormat="1" ht="12.75" x14ac:dyDescent="0.2">
      <c r="A170" s="73">
        <v>161</v>
      </c>
      <c r="B170" s="107" t="s">
        <v>663</v>
      </c>
      <c r="C170" s="73">
        <v>1</v>
      </c>
      <c r="D170" s="145"/>
      <c r="E170" s="145"/>
      <c r="F170" s="145"/>
      <c r="G170" s="108">
        <v>1.1483465926990744</v>
      </c>
      <c r="H170" s="109">
        <v>1.5033681225068403</v>
      </c>
      <c r="I170" s="110">
        <v>9</v>
      </c>
      <c r="J170" s="111">
        <v>136.17705203284285</v>
      </c>
      <c r="K170" s="112">
        <v>15623.206692412536</v>
      </c>
      <c r="L170" s="113">
        <v>5652</v>
      </c>
      <c r="M170" s="114">
        <v>1188</v>
      </c>
      <c r="N170" s="115">
        <v>47121326.399999999</v>
      </c>
      <c r="O170" s="115"/>
      <c r="P170" s="116">
        <v>4</v>
      </c>
      <c r="Q170" s="117" t="s">
        <v>503</v>
      </c>
      <c r="R170" s="73"/>
      <c r="S170" s="116"/>
      <c r="T170" s="118">
        <v>21243.206692412536</v>
      </c>
      <c r="U170" s="118"/>
      <c r="V170" s="71"/>
      <c r="W170" s="71"/>
      <c r="X170" s="119"/>
      <c r="Y170" s="71"/>
      <c r="Z170" s="118"/>
    </row>
    <row r="171" spans="1:26" s="106" customFormat="1" ht="12.75" x14ac:dyDescent="0.2">
      <c r="A171" s="73">
        <v>162</v>
      </c>
      <c r="B171" s="107" t="s">
        <v>664</v>
      </c>
      <c r="C171" s="73">
        <v>1</v>
      </c>
      <c r="D171" s="145"/>
      <c r="E171" s="145"/>
      <c r="F171" s="145"/>
      <c r="G171" s="108">
        <v>1.6683446623482687</v>
      </c>
      <c r="H171" s="109">
        <v>1.2782552840548138</v>
      </c>
      <c r="I171" s="110">
        <v>9</v>
      </c>
      <c r="J171" s="111">
        <v>111.57433118254254</v>
      </c>
      <c r="K171" s="112">
        <v>13770.396600124766</v>
      </c>
      <c r="L171" s="113">
        <v>1594</v>
      </c>
      <c r="M171" s="114">
        <v>1188</v>
      </c>
      <c r="N171" s="115">
        <v>24937194</v>
      </c>
      <c r="O171" s="115"/>
      <c r="P171" s="116">
        <v>3.9999999999999996</v>
      </c>
      <c r="Q171" s="117" t="s">
        <v>503</v>
      </c>
      <c r="R171" s="73"/>
      <c r="S171" s="116"/>
      <c r="T171" s="118">
        <v>15413.396600124766</v>
      </c>
      <c r="U171" s="118"/>
      <c r="V171" s="71"/>
      <c r="W171" s="71"/>
      <c r="X171" s="119"/>
      <c r="Y171" s="71"/>
      <c r="Z171" s="118"/>
    </row>
    <row r="172" spans="1:26" s="106" customFormat="1" ht="12.75" x14ac:dyDescent="0.2">
      <c r="A172" s="73">
        <v>163</v>
      </c>
      <c r="B172" s="107" t="s">
        <v>665</v>
      </c>
      <c r="C172" s="73">
        <v>1</v>
      </c>
      <c r="D172" s="145">
        <v>2022</v>
      </c>
      <c r="E172" s="147">
        <v>11.3490033140277</v>
      </c>
      <c r="F172" s="145"/>
      <c r="G172" s="108">
        <v>9.550365046275326</v>
      </c>
      <c r="H172" s="109">
        <v>9.558857855130471</v>
      </c>
      <c r="I172" s="110">
        <v>11.3490033140277</v>
      </c>
      <c r="J172" s="111">
        <v>100.47085133446019</v>
      </c>
      <c r="K172" s="112">
        <v>20777.295744382023</v>
      </c>
      <c r="L172" s="113">
        <v>98</v>
      </c>
      <c r="M172" s="114">
        <v>1188</v>
      </c>
      <c r="N172" s="115">
        <v>385258203</v>
      </c>
      <c r="O172" s="115"/>
      <c r="P172" s="116">
        <v>818.1631701631693</v>
      </c>
      <c r="Q172" s="117" t="s">
        <v>503</v>
      </c>
      <c r="R172" s="73"/>
      <c r="S172" s="116"/>
      <c r="T172" s="118">
        <v>20777.295744382023</v>
      </c>
      <c r="U172" s="118"/>
      <c r="V172" s="71"/>
      <c r="W172" s="71"/>
      <c r="X172" s="119"/>
      <c r="Y172" s="71"/>
      <c r="Z172" s="118"/>
    </row>
    <row r="173" spans="1:26" s="106" customFormat="1" ht="12.75" x14ac:dyDescent="0.2">
      <c r="A173" s="73">
        <v>164</v>
      </c>
      <c r="B173" s="107" t="s">
        <v>666</v>
      </c>
      <c r="C173" s="73">
        <v>1</v>
      </c>
      <c r="D173" s="145"/>
      <c r="E173" s="145"/>
      <c r="F173" s="145"/>
      <c r="G173" s="108">
        <v>0.40267330001348861</v>
      </c>
      <c r="H173" s="109">
        <v>0.55575716309482925</v>
      </c>
      <c r="I173" s="110">
        <v>9</v>
      </c>
      <c r="J173" s="111">
        <v>143.02477956709581</v>
      </c>
      <c r="K173" s="112">
        <v>13161.709067176687</v>
      </c>
      <c r="L173" s="113">
        <v>5663</v>
      </c>
      <c r="M173" s="114">
        <v>1188</v>
      </c>
      <c r="N173" s="115">
        <v>42139627.799999997</v>
      </c>
      <c r="O173" s="115"/>
      <c r="P173" s="116">
        <v>2</v>
      </c>
      <c r="Q173" s="117" t="s">
        <v>503</v>
      </c>
      <c r="R173" s="73"/>
      <c r="S173" s="116"/>
      <c r="T173" s="118">
        <v>18952.709067176685</v>
      </c>
      <c r="U173" s="118"/>
      <c r="V173" s="71"/>
      <c r="W173" s="71"/>
      <c r="X173" s="119"/>
      <c r="Y173" s="71"/>
      <c r="Z173" s="118"/>
    </row>
    <row r="174" spans="1:26" s="106" customFormat="1" ht="12.75" x14ac:dyDescent="0.2">
      <c r="A174" s="73">
        <v>165</v>
      </c>
      <c r="B174" s="107" t="s">
        <v>667</v>
      </c>
      <c r="C174" s="73">
        <v>1</v>
      </c>
      <c r="D174" s="145">
        <v>2013</v>
      </c>
      <c r="E174" s="146">
        <v>9.83</v>
      </c>
      <c r="F174" s="145"/>
      <c r="G174" s="108">
        <v>8.0030787498228833</v>
      </c>
      <c r="H174" s="109">
        <v>7.9086948366260694</v>
      </c>
      <c r="I174" s="110">
        <v>9.83</v>
      </c>
      <c r="J174" s="111">
        <v>100</v>
      </c>
      <c r="K174" s="112">
        <v>18830.344070350806</v>
      </c>
      <c r="L174" s="113">
        <v>0</v>
      </c>
      <c r="M174" s="114">
        <v>1188</v>
      </c>
      <c r="N174" s="115">
        <v>130437793</v>
      </c>
      <c r="O174" s="115"/>
      <c r="P174" s="116">
        <v>225.0833333333334</v>
      </c>
      <c r="Q174" s="117" t="s">
        <v>503</v>
      </c>
      <c r="R174" s="73"/>
      <c r="S174" s="116"/>
      <c r="T174" s="118">
        <v>18830.344070350806</v>
      </c>
      <c r="U174" s="118"/>
      <c r="V174" s="71"/>
      <c r="W174" s="71"/>
      <c r="X174" s="119"/>
      <c r="Y174" s="71"/>
      <c r="Z174" s="122"/>
    </row>
    <row r="175" spans="1:26" s="106" customFormat="1" ht="12.75" x14ac:dyDescent="0.2">
      <c r="A175" s="73">
        <v>166</v>
      </c>
      <c r="B175" s="107" t="s">
        <v>668</v>
      </c>
      <c r="C175" s="73">
        <v>0</v>
      </c>
      <c r="D175" s="145"/>
      <c r="E175" s="145"/>
      <c r="F175" s="145"/>
      <c r="G175" s="108">
        <v>0</v>
      </c>
      <c r="H175" s="109">
        <v>0</v>
      </c>
      <c r="I175" s="110" t="s">
        <v>467</v>
      </c>
      <c r="J175" s="111">
        <v>0</v>
      </c>
      <c r="K175" s="112">
        <v>0</v>
      </c>
      <c r="L175" s="113">
        <v>0</v>
      </c>
      <c r="M175" s="114">
        <v>1188</v>
      </c>
      <c r="N175" s="115">
        <v>0</v>
      </c>
      <c r="O175" s="115"/>
      <c r="P175" s="116">
        <v>0</v>
      </c>
      <c r="Q175" s="117" t="s">
        <v>503</v>
      </c>
      <c r="R175" s="73"/>
      <c r="S175" s="116"/>
      <c r="T175" s="118">
        <v>0</v>
      </c>
      <c r="U175" s="118"/>
      <c r="V175" s="71"/>
      <c r="W175" s="71"/>
      <c r="X175" s="119"/>
      <c r="Y175" s="71"/>
      <c r="Z175" s="118"/>
    </row>
    <row r="176" spans="1:26" s="106" customFormat="1" ht="12.75" x14ac:dyDescent="0.2">
      <c r="A176" s="73">
        <v>167</v>
      </c>
      <c r="B176" s="107" t="s">
        <v>669</v>
      </c>
      <c r="C176" s="73">
        <v>1</v>
      </c>
      <c r="D176" s="145"/>
      <c r="E176" s="145"/>
      <c r="F176" s="145"/>
      <c r="G176" s="108">
        <v>1.2218962609580619</v>
      </c>
      <c r="H176" s="109">
        <v>1.2661957083647173</v>
      </c>
      <c r="I176" s="110">
        <v>9</v>
      </c>
      <c r="J176" s="111">
        <v>150.01285433652066</v>
      </c>
      <c r="K176" s="112">
        <v>14005.069355085574</v>
      </c>
      <c r="L176" s="113">
        <v>7004</v>
      </c>
      <c r="M176" s="114">
        <v>1188</v>
      </c>
      <c r="N176" s="115">
        <v>73105049.549999997</v>
      </c>
      <c r="O176" s="115"/>
      <c r="P176" s="116">
        <v>10.999999999999998</v>
      </c>
      <c r="Q176" s="117" t="s">
        <v>503</v>
      </c>
      <c r="R176" s="73"/>
      <c r="S176" s="116"/>
      <c r="T176" s="118">
        <v>21217.069355085572</v>
      </c>
      <c r="U176" s="118"/>
      <c r="V176" s="71"/>
      <c r="W176" s="71"/>
      <c r="X176" s="119"/>
      <c r="Y176" s="71"/>
      <c r="Z176" s="118"/>
    </row>
    <row r="177" spans="1:26" s="106" customFormat="1" ht="12.75" x14ac:dyDescent="0.2">
      <c r="A177" s="73">
        <v>168</v>
      </c>
      <c r="B177" s="107" t="s">
        <v>670</v>
      </c>
      <c r="C177" s="73">
        <v>1</v>
      </c>
      <c r="D177" s="145"/>
      <c r="E177" s="145"/>
      <c r="F177" s="145"/>
      <c r="G177" s="108">
        <v>2.7232244007506385</v>
      </c>
      <c r="H177" s="109">
        <v>2.9096619147970055</v>
      </c>
      <c r="I177" s="110">
        <v>9</v>
      </c>
      <c r="J177" s="111">
        <v>168.50002857051888</v>
      </c>
      <c r="K177" s="112">
        <v>13105.436308777429</v>
      </c>
      <c r="L177" s="113">
        <v>8977</v>
      </c>
      <c r="M177" s="114">
        <v>1188</v>
      </c>
      <c r="N177" s="115">
        <v>59461478.710000001</v>
      </c>
      <c r="O177" s="115"/>
      <c r="P177" s="116">
        <v>12</v>
      </c>
      <c r="Q177" s="117" t="s">
        <v>503</v>
      </c>
      <c r="R177" s="73"/>
      <c r="S177" s="116"/>
      <c r="T177" s="118">
        <v>22079.436308777429</v>
      </c>
      <c r="U177" s="118"/>
      <c r="V177" s="71"/>
      <c r="W177" s="71"/>
      <c r="X177" s="119"/>
      <c r="Y177" s="71"/>
      <c r="Z177" s="118"/>
    </row>
    <row r="178" spans="1:26" s="106" customFormat="1" ht="12.75" x14ac:dyDescent="0.2">
      <c r="A178" s="73">
        <v>169</v>
      </c>
      <c r="B178" s="107" t="s">
        <v>671</v>
      </c>
      <c r="C178" s="73">
        <v>1</v>
      </c>
      <c r="D178" s="145"/>
      <c r="E178" s="145"/>
      <c r="F178" s="145"/>
      <c r="G178" s="108">
        <v>0</v>
      </c>
      <c r="H178" s="109">
        <v>0.25218382773495712</v>
      </c>
      <c r="I178" s="110">
        <v>9</v>
      </c>
      <c r="J178" s="111">
        <v>154.4241020299923</v>
      </c>
      <c r="K178" s="112">
        <v>13613.367876344088</v>
      </c>
      <c r="L178" s="113">
        <v>7409</v>
      </c>
      <c r="M178" s="114">
        <v>1188</v>
      </c>
      <c r="N178" s="115">
        <v>8335982.5999999996</v>
      </c>
      <c r="O178" s="115"/>
      <c r="P178" s="116">
        <v>0</v>
      </c>
      <c r="Q178" s="117" t="s">
        <v>503</v>
      </c>
      <c r="R178" s="73"/>
      <c r="S178" s="116"/>
      <c r="T178" s="118">
        <v>21062.367876344088</v>
      </c>
      <c r="U178" s="118"/>
      <c r="V178" s="71"/>
      <c r="W178" s="71"/>
      <c r="X178" s="119"/>
      <c r="Y178" s="71"/>
      <c r="Z178" s="118"/>
    </row>
    <row r="179" spans="1:26" s="106" customFormat="1" ht="12.75" x14ac:dyDescent="0.2">
      <c r="A179" s="73">
        <v>170</v>
      </c>
      <c r="B179" s="107" t="s">
        <v>672</v>
      </c>
      <c r="C179" s="73">
        <v>1</v>
      </c>
      <c r="D179" s="145"/>
      <c r="E179" s="145"/>
      <c r="F179" s="145"/>
      <c r="G179" s="108">
        <v>7.8649772513285603</v>
      </c>
      <c r="H179" s="109">
        <v>8.1543201418404099</v>
      </c>
      <c r="I179" s="110">
        <v>9</v>
      </c>
      <c r="J179" s="111">
        <v>106.38960342031108</v>
      </c>
      <c r="K179" s="112">
        <v>18125.227749289701</v>
      </c>
      <c r="L179" s="113">
        <v>1158</v>
      </c>
      <c r="M179" s="114">
        <v>1188</v>
      </c>
      <c r="N179" s="115">
        <v>103109245.81999999</v>
      </c>
      <c r="O179" s="115"/>
      <c r="P179" s="116">
        <v>30</v>
      </c>
      <c r="Q179" s="117" t="s">
        <v>503</v>
      </c>
      <c r="R179" s="73"/>
      <c r="S179" s="116"/>
      <c r="T179" s="118">
        <v>19254.227749289701</v>
      </c>
      <c r="U179" s="118"/>
      <c r="V179" s="71"/>
      <c r="W179" s="71"/>
      <c r="X179" s="119"/>
      <c r="Y179" s="71"/>
      <c r="Z179" s="118"/>
    </row>
    <row r="180" spans="1:26" s="106" customFormat="1" ht="12.75" x14ac:dyDescent="0.2">
      <c r="A180" s="73">
        <v>171</v>
      </c>
      <c r="B180" s="107" t="s">
        <v>673</v>
      </c>
      <c r="C180" s="73">
        <v>1</v>
      </c>
      <c r="D180" s="145"/>
      <c r="E180" s="145"/>
      <c r="F180" s="145"/>
      <c r="G180" s="108">
        <v>0.94706720436546543</v>
      </c>
      <c r="H180" s="109">
        <v>1.3151857669216329</v>
      </c>
      <c r="I180" s="110">
        <v>9</v>
      </c>
      <c r="J180" s="111">
        <v>129.17792288151338</v>
      </c>
      <c r="K180" s="112">
        <v>14162.475853171269</v>
      </c>
      <c r="L180" s="113">
        <v>4132</v>
      </c>
      <c r="M180" s="114">
        <v>1188</v>
      </c>
      <c r="N180" s="115">
        <v>66494028.600000001</v>
      </c>
      <c r="O180" s="115"/>
      <c r="P180" s="116">
        <v>8.0000000000000036</v>
      </c>
      <c r="Q180" s="117" t="s">
        <v>503</v>
      </c>
      <c r="R180" s="73"/>
      <c r="S180" s="116"/>
      <c r="T180" s="118">
        <v>17735.475853171269</v>
      </c>
      <c r="U180" s="118"/>
      <c r="V180" s="71"/>
      <c r="W180" s="71"/>
      <c r="X180" s="119"/>
      <c r="Y180" s="71"/>
      <c r="Z180" s="118"/>
    </row>
    <row r="181" spans="1:26" s="106" customFormat="1" ht="12.75" x14ac:dyDescent="0.2">
      <c r="A181" s="73">
        <v>172</v>
      </c>
      <c r="B181" s="107" t="s">
        <v>674</v>
      </c>
      <c r="C181" s="73">
        <v>1</v>
      </c>
      <c r="D181" s="145"/>
      <c r="E181" s="145"/>
      <c r="F181" s="145"/>
      <c r="G181" s="108">
        <v>3.4654313300666026</v>
      </c>
      <c r="H181" s="109">
        <v>3.2323548044175476</v>
      </c>
      <c r="I181" s="110">
        <v>9</v>
      </c>
      <c r="J181" s="111">
        <v>165.85312311121146</v>
      </c>
      <c r="K181" s="112">
        <v>15633.284113879006</v>
      </c>
      <c r="L181" s="113">
        <v>10295</v>
      </c>
      <c r="M181" s="114">
        <v>1188</v>
      </c>
      <c r="N181" s="115">
        <v>37679867.269999996</v>
      </c>
      <c r="O181" s="115"/>
      <c r="P181" s="116">
        <v>10</v>
      </c>
      <c r="Q181" s="117" t="s">
        <v>503</v>
      </c>
      <c r="R181" s="73"/>
      <c r="S181" s="116"/>
      <c r="T181" s="118">
        <v>25725.284113879006</v>
      </c>
      <c r="U181" s="118"/>
      <c r="V181" s="71"/>
      <c r="W181" s="71"/>
      <c r="X181" s="119"/>
      <c r="Y181" s="71"/>
      <c r="Z181" s="118"/>
    </row>
    <row r="182" spans="1:26" s="106" customFormat="1" ht="12.75" x14ac:dyDescent="0.2">
      <c r="A182" s="73">
        <v>173</v>
      </c>
      <c r="B182" s="107" t="s">
        <v>675</v>
      </c>
      <c r="C182" s="73">
        <v>1</v>
      </c>
      <c r="D182" s="145"/>
      <c r="E182" s="145"/>
      <c r="F182" s="145"/>
      <c r="G182" s="108">
        <v>0.33276274708252684</v>
      </c>
      <c r="H182" s="109">
        <v>0</v>
      </c>
      <c r="I182" s="110">
        <v>9</v>
      </c>
      <c r="J182" s="111">
        <v>192.19206857281566</v>
      </c>
      <c r="K182" s="112">
        <v>13027.807967032968</v>
      </c>
      <c r="L182" s="113">
        <v>12011</v>
      </c>
      <c r="M182" s="114">
        <v>1188</v>
      </c>
      <c r="N182" s="115">
        <v>9845249.1999999993</v>
      </c>
      <c r="O182" s="115"/>
      <c r="P182" s="116">
        <v>0</v>
      </c>
      <c r="Q182" s="117" t="s">
        <v>503</v>
      </c>
      <c r="R182" s="73"/>
      <c r="S182" s="116"/>
      <c r="T182" s="118">
        <v>25225.807967032968</v>
      </c>
      <c r="U182" s="118"/>
      <c r="V182" s="71"/>
      <c r="W182" s="71"/>
      <c r="X182" s="119"/>
      <c r="Y182" s="71"/>
      <c r="Z182" s="118"/>
    </row>
    <row r="183" spans="1:26" s="106" customFormat="1" ht="12.75" x14ac:dyDescent="0.2">
      <c r="A183" s="73">
        <v>174</v>
      </c>
      <c r="B183" s="107" t="s">
        <v>676</v>
      </c>
      <c r="C183" s="73">
        <v>1</v>
      </c>
      <c r="D183" s="145"/>
      <c r="E183" s="145"/>
      <c r="F183" s="145"/>
      <c r="G183" s="108">
        <v>4.9371493838510343</v>
      </c>
      <c r="H183" s="109">
        <v>5.4742117855690982</v>
      </c>
      <c r="I183" s="110">
        <v>9</v>
      </c>
      <c r="J183" s="111">
        <v>158.10188604900506</v>
      </c>
      <c r="K183" s="112">
        <v>14733.912088339921</v>
      </c>
      <c r="L183" s="113">
        <v>8561</v>
      </c>
      <c r="M183" s="114">
        <v>1188</v>
      </c>
      <c r="N183" s="115">
        <v>30202777.399999999</v>
      </c>
      <c r="O183" s="115"/>
      <c r="P183" s="116">
        <v>6.9999999999999973</v>
      </c>
      <c r="Q183" s="117" t="s">
        <v>503</v>
      </c>
      <c r="R183" s="73"/>
      <c r="S183" s="116"/>
      <c r="T183" s="118">
        <v>23334.912088339923</v>
      </c>
      <c r="U183" s="118"/>
      <c r="V183" s="71"/>
      <c r="W183" s="71"/>
      <c r="X183" s="119"/>
      <c r="Y183" s="71"/>
      <c r="Z183" s="118"/>
    </row>
    <row r="184" spans="1:26" s="106" customFormat="1" ht="12.75" x14ac:dyDescent="0.2">
      <c r="A184" s="73">
        <v>175</v>
      </c>
      <c r="B184" s="107" t="s">
        <v>677</v>
      </c>
      <c r="C184" s="73">
        <v>1</v>
      </c>
      <c r="D184" s="145"/>
      <c r="E184" s="145"/>
      <c r="F184" s="145"/>
      <c r="G184" s="108">
        <v>0</v>
      </c>
      <c r="H184" s="109">
        <v>4.1653868776032034E-2</v>
      </c>
      <c r="I184" s="110">
        <v>9</v>
      </c>
      <c r="J184" s="111">
        <v>157.74147833100446</v>
      </c>
      <c r="K184" s="112">
        <v>13090.713280606573</v>
      </c>
      <c r="L184" s="113">
        <v>7559</v>
      </c>
      <c r="M184" s="114">
        <v>1188</v>
      </c>
      <c r="N184" s="115">
        <v>49575227</v>
      </c>
      <c r="O184" s="115"/>
      <c r="P184" s="116">
        <v>0</v>
      </c>
      <c r="Q184" s="117" t="s">
        <v>503</v>
      </c>
      <c r="R184" s="73"/>
      <c r="S184" s="116"/>
      <c r="T184" s="118">
        <v>20645.713280606571</v>
      </c>
      <c r="U184" s="118"/>
      <c r="V184" s="71"/>
      <c r="W184" s="71"/>
      <c r="X184" s="119"/>
      <c r="Y184" s="71"/>
      <c r="Z184" s="118"/>
    </row>
    <row r="185" spans="1:26" s="106" customFormat="1" ht="12.75" x14ac:dyDescent="0.2">
      <c r="A185" s="73">
        <v>176</v>
      </c>
      <c r="B185" s="107" t="s">
        <v>678</v>
      </c>
      <c r="C185" s="73">
        <v>1</v>
      </c>
      <c r="D185" s="145"/>
      <c r="E185" s="145"/>
      <c r="F185" s="145"/>
      <c r="G185" s="108">
        <v>7.5141081839977195</v>
      </c>
      <c r="H185" s="109">
        <v>7.961445272979657</v>
      </c>
      <c r="I185" s="110">
        <v>9</v>
      </c>
      <c r="J185" s="111">
        <v>132.29061594509275</v>
      </c>
      <c r="K185" s="112">
        <v>16995.01041454223</v>
      </c>
      <c r="L185" s="113">
        <v>5488</v>
      </c>
      <c r="M185" s="114">
        <v>1188</v>
      </c>
      <c r="N185" s="115">
        <v>102270313</v>
      </c>
      <c r="O185" s="115"/>
      <c r="P185" s="116">
        <v>147.99999999999994</v>
      </c>
      <c r="Q185" s="117" t="s">
        <v>503</v>
      </c>
      <c r="R185" s="73"/>
      <c r="S185" s="116"/>
      <c r="T185" s="118">
        <v>21263.01041454223</v>
      </c>
      <c r="U185" s="118"/>
      <c r="V185" s="71"/>
      <c r="W185" s="71"/>
      <c r="X185" s="119"/>
      <c r="Y185" s="71"/>
      <c r="Z185" s="118"/>
    </row>
    <row r="186" spans="1:26" s="106" customFormat="1" ht="12.75" x14ac:dyDescent="0.2">
      <c r="A186" s="73">
        <v>177</v>
      </c>
      <c r="B186" s="107" t="s">
        <v>679</v>
      </c>
      <c r="C186" s="73">
        <v>1</v>
      </c>
      <c r="D186" s="145"/>
      <c r="E186" s="145"/>
      <c r="F186" s="145"/>
      <c r="G186" s="108">
        <v>0.94748973071150411</v>
      </c>
      <c r="H186" s="109">
        <v>1.0747398939321682</v>
      </c>
      <c r="I186" s="110">
        <v>9</v>
      </c>
      <c r="J186" s="111">
        <v>132.19150461687104</v>
      </c>
      <c r="K186" s="112">
        <v>13613.126167496504</v>
      </c>
      <c r="L186" s="113">
        <v>4382</v>
      </c>
      <c r="M186" s="114">
        <v>1188</v>
      </c>
      <c r="N186" s="115">
        <v>38982827.600000001</v>
      </c>
      <c r="O186" s="115"/>
      <c r="P186" s="116">
        <v>6</v>
      </c>
      <c r="Q186" s="117" t="s">
        <v>503</v>
      </c>
      <c r="R186" s="73"/>
      <c r="S186" s="116"/>
      <c r="T186" s="118">
        <v>18079.126167496506</v>
      </c>
      <c r="U186" s="118"/>
      <c r="V186" s="71"/>
      <c r="W186" s="71"/>
      <c r="X186" s="119"/>
      <c r="Y186" s="71"/>
      <c r="Z186" s="118"/>
    </row>
    <row r="187" spans="1:26" s="106" customFormat="1" ht="12.75" x14ac:dyDescent="0.2">
      <c r="A187" s="73">
        <v>178</v>
      </c>
      <c r="B187" s="107" t="s">
        <v>680</v>
      </c>
      <c r="C187" s="73">
        <v>1</v>
      </c>
      <c r="D187" s="145"/>
      <c r="E187" s="145"/>
      <c r="F187" s="145"/>
      <c r="G187" s="108">
        <v>6.7030496405863795</v>
      </c>
      <c r="H187" s="109">
        <v>7.5744289075670794</v>
      </c>
      <c r="I187" s="110">
        <v>9</v>
      </c>
      <c r="J187" s="111">
        <v>109.70792382821224</v>
      </c>
      <c r="K187" s="112">
        <v>13615.931759317442</v>
      </c>
      <c r="L187" s="113">
        <v>1322</v>
      </c>
      <c r="M187" s="114">
        <v>1188</v>
      </c>
      <c r="N187" s="115">
        <v>61180995.380000003</v>
      </c>
      <c r="O187" s="115"/>
      <c r="P187" s="116">
        <v>108.99999999999993</v>
      </c>
      <c r="Q187" s="117" t="s">
        <v>503</v>
      </c>
      <c r="R187" s="73"/>
      <c r="S187" s="116"/>
      <c r="T187" s="118">
        <v>14931.931759317442</v>
      </c>
      <c r="U187" s="118"/>
      <c r="V187" s="71"/>
      <c r="W187" s="71"/>
      <c r="X187" s="119"/>
      <c r="Y187" s="71"/>
      <c r="Z187" s="118"/>
    </row>
    <row r="188" spans="1:26" s="106" customFormat="1" ht="12.75" x14ac:dyDescent="0.2">
      <c r="A188" s="73">
        <v>179</v>
      </c>
      <c r="B188" s="107" t="s">
        <v>681</v>
      </c>
      <c r="C188" s="73">
        <v>0</v>
      </c>
      <c r="D188" s="145"/>
      <c r="E188" s="145"/>
      <c r="F188" s="145"/>
      <c r="G188" s="108">
        <v>0</v>
      </c>
      <c r="H188" s="109">
        <v>0</v>
      </c>
      <c r="I188" s="110" t="s">
        <v>467</v>
      </c>
      <c r="J188" s="111">
        <v>0</v>
      </c>
      <c r="K188" s="112">
        <v>17354.29</v>
      </c>
      <c r="L188" s="113">
        <v>0</v>
      </c>
      <c r="M188" s="114">
        <v>1188</v>
      </c>
      <c r="N188" s="115">
        <v>177635</v>
      </c>
      <c r="O188" s="115"/>
      <c r="P188" s="116">
        <v>0</v>
      </c>
      <c r="Q188" s="117" t="s">
        <v>503</v>
      </c>
      <c r="R188" s="73"/>
      <c r="S188" s="116"/>
      <c r="T188" s="118">
        <v>17354.29</v>
      </c>
      <c r="U188" s="118"/>
      <c r="V188" s="71"/>
      <c r="W188" s="71"/>
      <c r="X188" s="119"/>
      <c r="Y188" s="71"/>
      <c r="Z188" s="118"/>
    </row>
    <row r="189" spans="1:26" s="106" customFormat="1" ht="12.75" x14ac:dyDescent="0.2">
      <c r="A189" s="73">
        <v>180</v>
      </c>
      <c r="B189" s="107" t="s">
        <v>682</v>
      </c>
      <c r="C189" s="73">
        <v>0</v>
      </c>
      <c r="D189" s="145"/>
      <c r="E189" s="145"/>
      <c r="F189" s="145"/>
      <c r="G189" s="108">
        <v>0</v>
      </c>
      <c r="H189" s="109">
        <v>0</v>
      </c>
      <c r="I189" s="110" t="s">
        <v>467</v>
      </c>
      <c r="J189" s="111">
        <v>0</v>
      </c>
      <c r="K189" s="112">
        <v>17354.29</v>
      </c>
      <c r="L189" s="113">
        <v>0</v>
      </c>
      <c r="M189" s="114">
        <v>1188</v>
      </c>
      <c r="N189" s="115">
        <v>158369</v>
      </c>
      <c r="O189" s="115"/>
      <c r="P189" s="116">
        <v>0</v>
      </c>
      <c r="Q189" s="117" t="s">
        <v>503</v>
      </c>
      <c r="R189" s="73"/>
      <c r="S189" s="116"/>
      <c r="T189" s="118">
        <v>17354.29</v>
      </c>
      <c r="U189" s="118"/>
      <c r="V189" s="71"/>
      <c r="W189" s="71"/>
      <c r="X189" s="119"/>
      <c r="Y189" s="71"/>
      <c r="Z189" s="118"/>
    </row>
    <row r="190" spans="1:26" s="106" customFormat="1" ht="12.75" x14ac:dyDescent="0.2">
      <c r="A190" s="73">
        <v>181</v>
      </c>
      <c r="B190" s="107" t="s">
        <v>683</v>
      </c>
      <c r="C190" s="73">
        <v>1</v>
      </c>
      <c r="D190" s="145"/>
      <c r="E190" s="145"/>
      <c r="F190" s="145"/>
      <c r="G190" s="108">
        <v>1.8721593646460448</v>
      </c>
      <c r="H190" s="109">
        <v>1.4876309882913628</v>
      </c>
      <c r="I190" s="110">
        <v>9</v>
      </c>
      <c r="J190" s="111">
        <v>100.66526491243673</v>
      </c>
      <c r="K190" s="112">
        <v>17817.381879710359</v>
      </c>
      <c r="L190" s="113">
        <v>119</v>
      </c>
      <c r="M190" s="114">
        <v>1188</v>
      </c>
      <c r="N190" s="115">
        <v>120570223</v>
      </c>
      <c r="O190" s="115"/>
      <c r="P190" s="116">
        <v>27.999999999999989</v>
      </c>
      <c r="Q190" s="117" t="s">
        <v>503</v>
      </c>
      <c r="R190" s="73"/>
      <c r="S190" s="116"/>
      <c r="T190" s="118">
        <v>18007.381879710359</v>
      </c>
      <c r="U190" s="118"/>
      <c r="V190" s="71"/>
      <c r="W190" s="71"/>
      <c r="X190" s="119"/>
      <c r="Y190" s="71"/>
      <c r="Z190" s="118"/>
    </row>
    <row r="191" spans="1:26" s="106" customFormat="1" ht="12.75" x14ac:dyDescent="0.2">
      <c r="A191" s="73">
        <v>182</v>
      </c>
      <c r="B191" s="107" t="s">
        <v>684</v>
      </c>
      <c r="C191" s="73">
        <v>1</v>
      </c>
      <c r="D191" s="145"/>
      <c r="E191" s="145"/>
      <c r="F191" s="145"/>
      <c r="G191" s="108">
        <v>2.1727633697041107</v>
      </c>
      <c r="H191" s="109">
        <v>2.6653901651249647</v>
      </c>
      <c r="I191" s="110">
        <v>9</v>
      </c>
      <c r="J191" s="111">
        <v>118.3427901450363</v>
      </c>
      <c r="K191" s="112">
        <v>15255.32077</v>
      </c>
      <c r="L191" s="113">
        <v>2798</v>
      </c>
      <c r="M191" s="114">
        <v>1188</v>
      </c>
      <c r="N191" s="115">
        <v>55458034.600000001</v>
      </c>
      <c r="O191" s="115"/>
      <c r="P191" s="116">
        <v>14</v>
      </c>
      <c r="Q191" s="117" t="s">
        <v>503</v>
      </c>
      <c r="R191" s="73"/>
      <c r="S191" s="116"/>
      <c r="T191" s="118">
        <v>18101.320769999998</v>
      </c>
      <c r="U191" s="118"/>
      <c r="V191" s="71"/>
      <c r="W191" s="71"/>
      <c r="X191" s="119"/>
      <c r="Y191" s="71"/>
      <c r="Z191" s="118"/>
    </row>
    <row r="192" spans="1:26" s="106" customFormat="1" ht="12.75" x14ac:dyDescent="0.2">
      <c r="A192" s="73">
        <v>183</v>
      </c>
      <c r="B192" s="107" t="s">
        <v>685</v>
      </c>
      <c r="C192" s="73">
        <v>0</v>
      </c>
      <c r="D192" s="145"/>
      <c r="E192" s="145"/>
      <c r="F192" s="145"/>
      <c r="G192" s="108">
        <v>0</v>
      </c>
      <c r="H192" s="109">
        <v>0</v>
      </c>
      <c r="I192" s="110" t="s">
        <v>467</v>
      </c>
      <c r="J192" s="111">
        <v>0</v>
      </c>
      <c r="K192" s="112">
        <v>17354.289999999997</v>
      </c>
      <c r="L192" s="113">
        <v>0</v>
      </c>
      <c r="M192" s="114">
        <v>1188</v>
      </c>
      <c r="N192" s="115">
        <v>55249</v>
      </c>
      <c r="O192" s="115"/>
      <c r="P192" s="116">
        <v>0</v>
      </c>
      <c r="Q192" s="117" t="s">
        <v>503</v>
      </c>
      <c r="R192" s="73"/>
      <c r="S192" s="116"/>
      <c r="T192" s="118">
        <v>17354.289999999997</v>
      </c>
      <c r="U192" s="118"/>
      <c r="V192" s="71"/>
      <c r="W192" s="71"/>
      <c r="X192" s="119"/>
      <c r="Y192" s="71"/>
      <c r="Z192" s="118"/>
    </row>
    <row r="193" spans="1:26" s="106" customFormat="1" ht="12.75" x14ac:dyDescent="0.2">
      <c r="A193" s="73">
        <v>184</v>
      </c>
      <c r="B193" s="107" t="s">
        <v>686</v>
      </c>
      <c r="C193" s="73">
        <v>1</v>
      </c>
      <c r="D193" s="145"/>
      <c r="E193" s="145"/>
      <c r="F193" s="145"/>
      <c r="G193" s="108">
        <v>0.13947858389208281</v>
      </c>
      <c r="H193" s="109">
        <v>0.13573239553552349</v>
      </c>
      <c r="I193" s="110">
        <v>9</v>
      </c>
      <c r="J193" s="111">
        <v>177.05425368898824</v>
      </c>
      <c r="K193" s="112">
        <v>13206.240581799411</v>
      </c>
      <c r="L193" s="113">
        <v>10176</v>
      </c>
      <c r="M193" s="114">
        <v>1188</v>
      </c>
      <c r="N193" s="115">
        <v>16161948.6</v>
      </c>
      <c r="O193" s="115"/>
      <c r="P193" s="116">
        <v>0</v>
      </c>
      <c r="Q193" s="117" t="s">
        <v>503</v>
      </c>
      <c r="R193" s="73"/>
      <c r="S193" s="116"/>
      <c r="T193" s="118">
        <v>23433.398045603575</v>
      </c>
      <c r="U193" s="118"/>
      <c r="V193" s="71"/>
      <c r="W193" s="71"/>
      <c r="X193" s="119"/>
      <c r="Y193" s="71"/>
      <c r="Z193" s="118"/>
    </row>
    <row r="194" spans="1:26" s="106" customFormat="1" ht="12.75" x14ac:dyDescent="0.2">
      <c r="A194" s="73">
        <v>185</v>
      </c>
      <c r="B194" s="107" t="s">
        <v>687</v>
      </c>
      <c r="C194" s="73">
        <v>1</v>
      </c>
      <c r="D194" s="145"/>
      <c r="E194" s="145"/>
      <c r="F194" s="145"/>
      <c r="G194" s="108">
        <v>3.0932546383111506</v>
      </c>
      <c r="H194" s="109">
        <v>3.0346069102169881</v>
      </c>
      <c r="I194" s="110">
        <v>9</v>
      </c>
      <c r="J194" s="111">
        <v>115.33602834637875</v>
      </c>
      <c r="K194" s="112">
        <v>18027.192382909623</v>
      </c>
      <c r="L194" s="113">
        <v>2765</v>
      </c>
      <c r="M194" s="114">
        <v>1188</v>
      </c>
      <c r="N194" s="115">
        <v>99381504.400000006</v>
      </c>
      <c r="O194" s="115"/>
      <c r="P194" s="116">
        <v>63</v>
      </c>
      <c r="Q194" s="117" t="s">
        <v>503</v>
      </c>
      <c r="R194" s="73"/>
      <c r="S194" s="116"/>
      <c r="T194" s="118">
        <v>20858.192382909623</v>
      </c>
      <c r="U194" s="118"/>
      <c r="V194" s="71"/>
      <c r="W194" s="71"/>
      <c r="X194" s="119"/>
      <c r="Y194" s="71"/>
      <c r="Z194" s="118"/>
    </row>
    <row r="195" spans="1:26" s="106" customFormat="1" ht="12.75" x14ac:dyDescent="0.2">
      <c r="A195" s="73">
        <v>186</v>
      </c>
      <c r="B195" s="107" t="s">
        <v>688</v>
      </c>
      <c r="C195" s="73">
        <v>1</v>
      </c>
      <c r="D195" s="145"/>
      <c r="E195" s="145"/>
      <c r="F195" s="145"/>
      <c r="G195" s="108">
        <v>0.61903563631403968</v>
      </c>
      <c r="H195" s="109">
        <v>0.66820500802777216</v>
      </c>
      <c r="I195" s="110">
        <v>9</v>
      </c>
      <c r="J195" s="111">
        <v>132.37093808155618</v>
      </c>
      <c r="K195" s="112">
        <v>14832.93288692356</v>
      </c>
      <c r="L195" s="113">
        <v>4802</v>
      </c>
      <c r="M195" s="114">
        <v>1188</v>
      </c>
      <c r="N195" s="115">
        <v>32409365</v>
      </c>
      <c r="O195" s="115"/>
      <c r="P195" s="116">
        <v>5.9999999999999991</v>
      </c>
      <c r="Q195" s="117" t="s">
        <v>503</v>
      </c>
      <c r="R195" s="73"/>
      <c r="S195" s="116"/>
      <c r="T195" s="118">
        <v>19631.932886923561</v>
      </c>
      <c r="U195" s="118"/>
      <c r="V195" s="71"/>
      <c r="W195" s="71"/>
      <c r="X195" s="119"/>
      <c r="Y195" s="71"/>
      <c r="Z195" s="118"/>
    </row>
    <row r="196" spans="1:26" s="106" customFormat="1" ht="12.75" x14ac:dyDescent="0.2">
      <c r="A196" s="73">
        <v>187</v>
      </c>
      <c r="B196" s="107" t="s">
        <v>689</v>
      </c>
      <c r="C196" s="73">
        <v>1</v>
      </c>
      <c r="D196" s="145"/>
      <c r="E196" s="145"/>
      <c r="F196" s="145"/>
      <c r="G196" s="108">
        <v>9.0599279396081603E-2</v>
      </c>
      <c r="H196" s="109">
        <v>0</v>
      </c>
      <c r="I196" s="110">
        <v>9</v>
      </c>
      <c r="J196" s="111">
        <v>158.67566237351031</v>
      </c>
      <c r="K196" s="112">
        <v>13711.160182127662</v>
      </c>
      <c r="L196" s="113">
        <v>8045</v>
      </c>
      <c r="M196" s="114">
        <v>1188</v>
      </c>
      <c r="N196" s="115">
        <v>24448389.789999999</v>
      </c>
      <c r="O196" s="115"/>
      <c r="P196" s="116">
        <v>0</v>
      </c>
      <c r="Q196" s="117" t="s">
        <v>503</v>
      </c>
      <c r="R196" s="73"/>
      <c r="S196" s="116"/>
      <c r="T196" s="118">
        <v>21794.160182127664</v>
      </c>
      <c r="U196" s="118"/>
      <c r="V196" s="71"/>
      <c r="W196" s="71"/>
      <c r="X196" s="119"/>
      <c r="Y196" s="71"/>
      <c r="Z196" s="118"/>
    </row>
    <row r="197" spans="1:26" s="106" customFormat="1" ht="12.75" x14ac:dyDescent="0.2">
      <c r="A197" s="73">
        <v>188</v>
      </c>
      <c r="B197" s="107" t="s">
        <v>690</v>
      </c>
      <c r="C197" s="73">
        <v>0</v>
      </c>
      <c r="D197" s="145"/>
      <c r="E197" s="145"/>
      <c r="F197" s="145"/>
      <c r="G197" s="108">
        <v>0</v>
      </c>
      <c r="H197" s="109">
        <v>0</v>
      </c>
      <c r="I197" s="110" t="s">
        <v>467</v>
      </c>
      <c r="J197" s="111">
        <v>0</v>
      </c>
      <c r="K197" s="112">
        <v>17354.29</v>
      </c>
      <c r="L197" s="113">
        <v>0</v>
      </c>
      <c r="M197" s="114">
        <v>1188</v>
      </c>
      <c r="N197" s="115">
        <v>158733</v>
      </c>
      <c r="O197" s="115"/>
      <c r="P197" s="116">
        <v>0</v>
      </c>
      <c r="Q197" s="117" t="s">
        <v>503</v>
      </c>
      <c r="R197" s="73"/>
      <c r="S197" s="116"/>
      <c r="T197" s="118">
        <v>17354.29</v>
      </c>
      <c r="U197" s="118"/>
      <c r="V197" s="71"/>
      <c r="W197" s="71"/>
      <c r="X197" s="119"/>
      <c r="Y197" s="71"/>
      <c r="Z197" s="118"/>
    </row>
    <row r="198" spans="1:26" s="106" customFormat="1" ht="12.75" x14ac:dyDescent="0.2">
      <c r="A198" s="73">
        <v>189</v>
      </c>
      <c r="B198" s="107" t="s">
        <v>691</v>
      </c>
      <c r="C198" s="73">
        <v>1</v>
      </c>
      <c r="D198" s="145"/>
      <c r="E198" s="145"/>
      <c r="F198" s="145"/>
      <c r="G198" s="108">
        <v>0.40312226286335973</v>
      </c>
      <c r="H198" s="109">
        <v>0.47558106657186971</v>
      </c>
      <c r="I198" s="110">
        <v>9</v>
      </c>
      <c r="J198" s="111">
        <v>139.67418692790602</v>
      </c>
      <c r="K198" s="112">
        <v>13400.966829428246</v>
      </c>
      <c r="L198" s="113">
        <v>5317</v>
      </c>
      <c r="M198" s="114">
        <v>1188</v>
      </c>
      <c r="N198" s="115">
        <v>82155078.799999997</v>
      </c>
      <c r="O198" s="115"/>
      <c r="P198" s="116">
        <v>4</v>
      </c>
      <c r="Q198" s="117" t="s">
        <v>503</v>
      </c>
      <c r="R198" s="73"/>
      <c r="S198" s="116"/>
      <c r="T198" s="118">
        <v>18792.966829428246</v>
      </c>
      <c r="U198" s="118"/>
      <c r="V198" s="71"/>
      <c r="W198" s="71"/>
      <c r="X198" s="119"/>
      <c r="Y198" s="71"/>
      <c r="Z198" s="118"/>
    </row>
    <row r="199" spans="1:26" s="106" customFormat="1" ht="12.75" x14ac:dyDescent="0.2">
      <c r="A199" s="73">
        <v>190</v>
      </c>
      <c r="B199" s="107" t="s">
        <v>692</v>
      </c>
      <c r="C199" s="73">
        <v>0</v>
      </c>
      <c r="D199" s="145"/>
      <c r="E199" s="145"/>
      <c r="F199" s="145"/>
      <c r="G199" s="108">
        <v>0</v>
      </c>
      <c r="H199" s="109">
        <v>0</v>
      </c>
      <c r="I199" s="110" t="s">
        <v>467</v>
      </c>
      <c r="J199" s="111">
        <v>0</v>
      </c>
      <c r="K199" s="112">
        <v>11731.082000000002</v>
      </c>
      <c r="L199" s="113">
        <v>0</v>
      </c>
      <c r="M199" s="114">
        <v>1188</v>
      </c>
      <c r="N199" s="115">
        <v>312153.73</v>
      </c>
      <c r="O199" s="115"/>
      <c r="P199" s="116">
        <v>0</v>
      </c>
      <c r="Q199" s="117" t="s">
        <v>503</v>
      </c>
      <c r="R199" s="73"/>
      <c r="S199" s="116"/>
      <c r="T199" s="118">
        <v>11731.082000000002</v>
      </c>
      <c r="U199" s="118"/>
      <c r="V199" s="71"/>
      <c r="W199" s="71"/>
      <c r="X199" s="119"/>
      <c r="Y199" s="71"/>
      <c r="Z199" s="118"/>
    </row>
    <row r="200" spans="1:26" s="106" customFormat="1" ht="12.75" x14ac:dyDescent="0.2">
      <c r="A200" s="73">
        <v>191</v>
      </c>
      <c r="B200" s="107" t="s">
        <v>693</v>
      </c>
      <c r="C200" s="73">
        <v>1</v>
      </c>
      <c r="D200" s="145"/>
      <c r="E200" s="145"/>
      <c r="F200" s="145"/>
      <c r="G200" s="108">
        <v>3.3222017814224216</v>
      </c>
      <c r="H200" s="109">
        <v>3.3004231101037487</v>
      </c>
      <c r="I200" s="110">
        <v>9</v>
      </c>
      <c r="J200" s="111">
        <v>125.13309537312853</v>
      </c>
      <c r="K200" s="112">
        <v>15205.76046451613</v>
      </c>
      <c r="L200" s="113">
        <v>3822</v>
      </c>
      <c r="M200" s="114">
        <v>1188</v>
      </c>
      <c r="N200" s="115">
        <v>15264679.199999999</v>
      </c>
      <c r="O200" s="115"/>
      <c r="P200" s="116">
        <v>13.111111111111112</v>
      </c>
      <c r="Q200" s="117" t="s">
        <v>503</v>
      </c>
      <c r="R200" s="73"/>
      <c r="S200" s="116"/>
      <c r="T200" s="118">
        <v>19739.89455263158</v>
      </c>
      <c r="U200" s="118"/>
      <c r="V200" s="71"/>
      <c r="W200" s="71"/>
      <c r="X200" s="119"/>
      <c r="Y200" s="71"/>
      <c r="Z200" s="118"/>
    </row>
    <row r="201" spans="1:26" s="106" customFormat="1" ht="12.75" x14ac:dyDescent="0.2">
      <c r="A201" s="73">
        <v>192</v>
      </c>
      <c r="B201" s="107" t="s">
        <v>694</v>
      </c>
      <c r="C201" s="73">
        <v>0</v>
      </c>
      <c r="D201" s="145"/>
      <c r="E201" s="145"/>
      <c r="F201" s="145"/>
      <c r="G201" s="108">
        <v>0</v>
      </c>
      <c r="H201" s="109">
        <v>0</v>
      </c>
      <c r="I201" s="110" t="s">
        <v>467</v>
      </c>
      <c r="J201" s="111">
        <v>0</v>
      </c>
      <c r="K201" s="112">
        <v>17354.29</v>
      </c>
      <c r="L201" s="113">
        <v>0</v>
      </c>
      <c r="M201" s="114">
        <v>1188</v>
      </c>
      <c r="N201" s="115">
        <v>23850</v>
      </c>
      <c r="O201" s="115"/>
      <c r="P201" s="116">
        <v>0</v>
      </c>
      <c r="Q201" s="117" t="s">
        <v>503</v>
      </c>
      <c r="R201" s="73"/>
      <c r="S201" s="116"/>
      <c r="T201" s="118">
        <v>17354.29</v>
      </c>
      <c r="U201" s="118"/>
      <c r="V201" s="71"/>
      <c r="W201" s="71"/>
      <c r="X201" s="119"/>
      <c r="Y201" s="71"/>
      <c r="Z201" s="118"/>
    </row>
    <row r="202" spans="1:26" s="106" customFormat="1" ht="12.75" x14ac:dyDescent="0.2">
      <c r="A202" s="73">
        <v>193</v>
      </c>
      <c r="B202" s="107" t="s">
        <v>695</v>
      </c>
      <c r="C202" s="73">
        <v>0</v>
      </c>
      <c r="D202" s="145"/>
      <c r="E202" s="145"/>
      <c r="F202" s="145"/>
      <c r="G202" s="108">
        <v>0</v>
      </c>
      <c r="H202" s="109">
        <v>0</v>
      </c>
      <c r="I202" s="110" t="s">
        <v>467</v>
      </c>
      <c r="J202" s="111">
        <v>0</v>
      </c>
      <c r="K202" s="112">
        <v>0</v>
      </c>
      <c r="L202" s="113">
        <v>0</v>
      </c>
      <c r="M202" s="114">
        <v>1188</v>
      </c>
      <c r="N202" s="115">
        <v>0</v>
      </c>
      <c r="O202" s="115"/>
      <c r="P202" s="116">
        <v>0</v>
      </c>
      <c r="Q202" s="117" t="s">
        <v>503</v>
      </c>
      <c r="R202" s="73"/>
      <c r="S202" s="116"/>
      <c r="T202" s="118">
        <v>0</v>
      </c>
      <c r="U202" s="118"/>
      <c r="V202" s="71"/>
      <c r="W202" s="71"/>
      <c r="X202" s="119"/>
      <c r="Y202" s="71"/>
      <c r="Z202" s="118"/>
    </row>
    <row r="203" spans="1:26" s="106" customFormat="1" ht="12.75" x14ac:dyDescent="0.2">
      <c r="A203" s="73">
        <v>194</v>
      </c>
      <c r="B203" s="107" t="s">
        <v>696</v>
      </c>
      <c r="C203" s="73">
        <v>0</v>
      </c>
      <c r="D203" s="145"/>
      <c r="E203" s="145"/>
      <c r="F203" s="145"/>
      <c r="G203" s="108">
        <v>0</v>
      </c>
      <c r="H203" s="109">
        <v>0</v>
      </c>
      <c r="I203" s="110" t="s">
        <v>467</v>
      </c>
      <c r="J203" s="111">
        <v>0</v>
      </c>
      <c r="K203" s="112">
        <v>17354.29</v>
      </c>
      <c r="L203" s="113">
        <v>0</v>
      </c>
      <c r="M203" s="114">
        <v>1188</v>
      </c>
      <c r="N203" s="115">
        <v>126130</v>
      </c>
      <c r="O203" s="115"/>
      <c r="P203" s="116">
        <v>0</v>
      </c>
      <c r="Q203" s="117" t="s">
        <v>503</v>
      </c>
      <c r="R203" s="73"/>
      <c r="S203" s="116"/>
      <c r="T203" s="118">
        <v>17354.29</v>
      </c>
      <c r="U203" s="118"/>
      <c r="V203" s="71"/>
      <c r="W203" s="71"/>
      <c r="X203" s="119"/>
      <c r="Y203" s="71"/>
      <c r="Z203" s="118"/>
    </row>
    <row r="204" spans="1:26" s="106" customFormat="1" ht="12.75" x14ac:dyDescent="0.2">
      <c r="A204" s="73">
        <v>195</v>
      </c>
      <c r="B204" s="107" t="s">
        <v>697</v>
      </c>
      <c r="C204" s="73">
        <v>0</v>
      </c>
      <c r="D204" s="145"/>
      <c r="E204" s="145"/>
      <c r="F204" s="145"/>
      <c r="G204" s="108">
        <v>0</v>
      </c>
      <c r="H204" s="109">
        <v>0</v>
      </c>
      <c r="I204" s="110" t="s">
        <v>467</v>
      </c>
      <c r="J204" s="111">
        <v>0</v>
      </c>
      <c r="K204" s="112">
        <v>10101.984</v>
      </c>
      <c r="L204" s="113">
        <v>0</v>
      </c>
      <c r="M204" s="114">
        <v>1188</v>
      </c>
      <c r="N204" s="115">
        <v>213976</v>
      </c>
      <c r="O204" s="115"/>
      <c r="P204" s="116">
        <v>0</v>
      </c>
      <c r="Q204" s="117" t="s">
        <v>503</v>
      </c>
      <c r="R204" s="73"/>
      <c r="S204" s="116"/>
      <c r="T204" s="118">
        <v>10101.984</v>
      </c>
      <c r="U204" s="118"/>
      <c r="V204" s="71"/>
      <c r="W204" s="71"/>
      <c r="X204" s="119"/>
      <c r="Y204" s="71"/>
      <c r="Z204" s="118"/>
    </row>
    <row r="205" spans="1:26" s="106" customFormat="1" ht="12.75" x14ac:dyDescent="0.2">
      <c r="A205" s="73">
        <v>196</v>
      </c>
      <c r="B205" s="107" t="s">
        <v>698</v>
      </c>
      <c r="C205" s="73">
        <v>1</v>
      </c>
      <c r="D205" s="145"/>
      <c r="E205" s="145"/>
      <c r="F205" s="145"/>
      <c r="G205" s="108">
        <v>5.6917028069651856</v>
      </c>
      <c r="H205" s="109">
        <v>5.1627004800367819</v>
      </c>
      <c r="I205" s="110">
        <v>9</v>
      </c>
      <c r="J205" s="111">
        <v>174.11716697508027</v>
      </c>
      <c r="K205" s="112">
        <v>12894.173020408163</v>
      </c>
      <c r="L205" s="113">
        <v>9557</v>
      </c>
      <c r="M205" s="114">
        <v>1188</v>
      </c>
      <c r="N205" s="115">
        <v>5277470.5999999996</v>
      </c>
      <c r="O205" s="115"/>
      <c r="P205" s="116">
        <v>2</v>
      </c>
      <c r="Q205" s="117" t="s">
        <v>503</v>
      </c>
      <c r="R205" s="73"/>
      <c r="S205" s="116"/>
      <c r="T205" s="118">
        <v>22622.173020408161</v>
      </c>
      <c r="U205" s="118"/>
      <c r="V205" s="71"/>
      <c r="W205" s="71"/>
      <c r="X205" s="119"/>
      <c r="Y205" s="71"/>
      <c r="Z205" s="118"/>
    </row>
    <row r="206" spans="1:26" s="106" customFormat="1" ht="12.75" x14ac:dyDescent="0.2">
      <c r="A206" s="73">
        <v>197</v>
      </c>
      <c r="B206" s="107" t="s">
        <v>699</v>
      </c>
      <c r="C206" s="73">
        <v>1</v>
      </c>
      <c r="D206" s="145"/>
      <c r="E206" s="145"/>
      <c r="F206" s="145"/>
      <c r="G206" s="108">
        <v>4.8623096671454952E-2</v>
      </c>
      <c r="H206" s="109">
        <v>9.616030163145918E-2</v>
      </c>
      <c r="I206" s="110">
        <v>9</v>
      </c>
      <c r="J206" s="111">
        <v>191.790671962141</v>
      </c>
      <c r="K206" s="112">
        <v>15937.950511463843</v>
      </c>
      <c r="L206" s="113">
        <v>14630</v>
      </c>
      <c r="M206" s="114">
        <v>1188</v>
      </c>
      <c r="N206" s="115">
        <v>51813481.399999999</v>
      </c>
      <c r="O206" s="115"/>
      <c r="P206" s="116">
        <v>0</v>
      </c>
      <c r="Q206" s="117" t="s">
        <v>503</v>
      </c>
      <c r="R206" s="73"/>
      <c r="S206" s="116"/>
      <c r="T206" s="118">
        <v>30949.950511463845</v>
      </c>
      <c r="U206" s="118"/>
      <c r="V206" s="71"/>
      <c r="W206" s="71"/>
      <c r="X206" s="119"/>
      <c r="Y206" s="71"/>
      <c r="Z206" s="118"/>
    </row>
    <row r="207" spans="1:26" s="106" customFormat="1" ht="12.75" x14ac:dyDescent="0.2">
      <c r="A207" s="73">
        <v>198</v>
      </c>
      <c r="B207" s="107" t="s">
        <v>700</v>
      </c>
      <c r="C207" s="73">
        <v>1</v>
      </c>
      <c r="D207" s="145"/>
      <c r="E207" s="145"/>
      <c r="F207" s="145"/>
      <c r="G207" s="108">
        <v>0.18143814792504942</v>
      </c>
      <c r="H207" s="109">
        <v>0.23475002508037365</v>
      </c>
      <c r="I207" s="110">
        <v>9</v>
      </c>
      <c r="J207" s="111">
        <v>148.71979754688601</v>
      </c>
      <c r="K207" s="112">
        <v>13338.705639621718</v>
      </c>
      <c r="L207" s="113">
        <v>6499</v>
      </c>
      <c r="M207" s="114">
        <v>1188</v>
      </c>
      <c r="N207" s="115">
        <v>105620436</v>
      </c>
      <c r="O207" s="115"/>
      <c r="P207" s="116">
        <v>0</v>
      </c>
      <c r="Q207" s="117" t="s">
        <v>503</v>
      </c>
      <c r="R207" s="73"/>
      <c r="S207" s="116"/>
      <c r="T207" s="118">
        <v>19837.705639621716</v>
      </c>
      <c r="U207" s="118"/>
      <c r="V207" s="71"/>
      <c r="W207" s="71"/>
      <c r="X207" s="119"/>
      <c r="Y207" s="71"/>
      <c r="Z207" s="118"/>
    </row>
    <row r="208" spans="1:26" s="106" customFormat="1" ht="12.75" x14ac:dyDescent="0.2">
      <c r="A208" s="73">
        <v>199</v>
      </c>
      <c r="B208" s="107" t="s">
        <v>701</v>
      </c>
      <c r="C208" s="73">
        <v>1</v>
      </c>
      <c r="D208" s="145"/>
      <c r="E208" s="145"/>
      <c r="F208" s="145"/>
      <c r="G208" s="108">
        <v>4.4018050907407368E-2</v>
      </c>
      <c r="H208" s="109">
        <v>4.4109673837622584E-2</v>
      </c>
      <c r="I208" s="110">
        <v>9</v>
      </c>
      <c r="J208" s="111">
        <v>179.55044707105336</v>
      </c>
      <c r="K208" s="112">
        <v>13510.509526206772</v>
      </c>
      <c r="L208" s="113">
        <v>10748</v>
      </c>
      <c r="M208" s="114">
        <v>1188</v>
      </c>
      <c r="N208" s="115">
        <v>139128210.80000001</v>
      </c>
      <c r="O208" s="115"/>
      <c r="P208" s="116">
        <v>1</v>
      </c>
      <c r="Q208" s="117" t="s">
        <v>503</v>
      </c>
      <c r="R208" s="73"/>
      <c r="S208" s="116"/>
      <c r="T208" s="118">
        <v>24175.50952620677</v>
      </c>
      <c r="U208" s="118"/>
      <c r="V208" s="71"/>
      <c r="W208" s="71"/>
      <c r="X208" s="119"/>
      <c r="Y208" s="71"/>
      <c r="Z208" s="118"/>
    </row>
    <row r="209" spans="1:26" s="106" customFormat="1" ht="12.75" x14ac:dyDescent="0.2">
      <c r="A209" s="73">
        <v>200</v>
      </c>
      <c r="B209" s="107" t="s">
        <v>702</v>
      </c>
      <c r="C209" s="73">
        <v>0</v>
      </c>
      <c r="D209" s="145"/>
      <c r="E209" s="145"/>
      <c r="F209" s="145"/>
      <c r="G209" s="108">
        <v>0</v>
      </c>
      <c r="H209" s="109">
        <v>0</v>
      </c>
      <c r="I209" s="110" t="s">
        <v>467</v>
      </c>
      <c r="J209" s="111">
        <v>0</v>
      </c>
      <c r="K209" s="112">
        <v>10256.038333333334</v>
      </c>
      <c r="L209" s="113">
        <v>0</v>
      </c>
      <c r="M209" s="114">
        <v>1188</v>
      </c>
      <c r="N209" s="115">
        <v>344458</v>
      </c>
      <c r="O209" s="115"/>
      <c r="P209" s="116">
        <v>0</v>
      </c>
      <c r="Q209" s="117" t="s">
        <v>503</v>
      </c>
      <c r="R209" s="73"/>
      <c r="S209" s="116"/>
      <c r="T209" s="118">
        <v>10256.038333333334</v>
      </c>
      <c r="U209" s="118"/>
      <c r="V209" s="71"/>
      <c r="W209" s="71"/>
      <c r="X209" s="119"/>
      <c r="Y209" s="71"/>
      <c r="Z209" s="118"/>
    </row>
    <row r="210" spans="1:26" s="106" customFormat="1" ht="12.75" x14ac:dyDescent="0.2">
      <c r="A210" s="73">
        <v>201</v>
      </c>
      <c r="B210" s="107" t="s">
        <v>703</v>
      </c>
      <c r="C210" s="73">
        <v>1</v>
      </c>
      <c r="D210" s="145"/>
      <c r="E210" s="145"/>
      <c r="F210" s="145">
        <v>4</v>
      </c>
      <c r="G210" s="108">
        <v>10.570050674846277</v>
      </c>
      <c r="H210" s="109">
        <v>10.571158485361812</v>
      </c>
      <c r="I210" s="110">
        <v>18</v>
      </c>
      <c r="J210" s="111">
        <v>100</v>
      </c>
      <c r="K210" s="112">
        <v>20843.041449562017</v>
      </c>
      <c r="L210" s="113">
        <v>0</v>
      </c>
      <c r="M210" s="114">
        <v>1188</v>
      </c>
      <c r="N210" s="115">
        <v>295054095</v>
      </c>
      <c r="O210" s="115"/>
      <c r="P210" s="116">
        <v>500</v>
      </c>
      <c r="Q210" s="117" t="s">
        <v>503</v>
      </c>
      <c r="R210" s="73"/>
      <c r="S210" s="116"/>
      <c r="T210" s="118">
        <v>20869.041449562017</v>
      </c>
      <c r="U210" s="118"/>
      <c r="V210" s="71"/>
      <c r="W210" s="71"/>
      <c r="X210" s="119"/>
      <c r="Y210" s="71"/>
      <c r="Z210" s="118"/>
    </row>
    <row r="211" spans="1:26" s="106" customFormat="1" ht="12.75" x14ac:dyDescent="0.2">
      <c r="A211" s="73">
        <v>202</v>
      </c>
      <c r="B211" s="107" t="s">
        <v>704</v>
      </c>
      <c r="C211" s="73">
        <v>0</v>
      </c>
      <c r="D211" s="145"/>
      <c r="E211" s="145"/>
      <c r="F211" s="145"/>
      <c r="G211" s="108">
        <v>0</v>
      </c>
      <c r="H211" s="109">
        <v>0</v>
      </c>
      <c r="I211" s="110" t="s">
        <v>467</v>
      </c>
      <c r="J211" s="111">
        <v>0</v>
      </c>
      <c r="K211" s="112">
        <v>0</v>
      </c>
      <c r="L211" s="113">
        <v>0</v>
      </c>
      <c r="M211" s="114">
        <v>1188</v>
      </c>
      <c r="N211" s="115">
        <v>27975.33</v>
      </c>
      <c r="O211" s="115"/>
      <c r="P211" s="116">
        <v>0</v>
      </c>
      <c r="Q211" s="117" t="s">
        <v>503</v>
      </c>
      <c r="R211" s="73"/>
      <c r="S211" s="116"/>
      <c r="T211" s="118">
        <v>0</v>
      </c>
      <c r="U211" s="118"/>
      <c r="V211" s="71"/>
      <c r="W211" s="71"/>
      <c r="X211" s="119"/>
      <c r="Y211" s="71"/>
      <c r="Z211" s="118"/>
    </row>
    <row r="212" spans="1:26" s="106" customFormat="1" ht="12.75" x14ac:dyDescent="0.2">
      <c r="A212" s="73">
        <v>203</v>
      </c>
      <c r="B212" s="107" t="s">
        <v>705</v>
      </c>
      <c r="C212" s="73">
        <v>0</v>
      </c>
      <c r="D212" s="145"/>
      <c r="E212" s="145"/>
      <c r="F212" s="145"/>
      <c r="G212" s="108">
        <v>0</v>
      </c>
      <c r="H212" s="109">
        <v>0</v>
      </c>
      <c r="I212" s="110" t="s">
        <v>467</v>
      </c>
      <c r="J212" s="111">
        <v>0</v>
      </c>
      <c r="K212" s="112">
        <v>17830.486349999999</v>
      </c>
      <c r="L212" s="113">
        <v>0</v>
      </c>
      <c r="M212" s="114">
        <v>1188</v>
      </c>
      <c r="N212" s="115">
        <v>61141</v>
      </c>
      <c r="O212" s="115"/>
      <c r="P212" s="116">
        <v>0</v>
      </c>
      <c r="Q212" s="117" t="s">
        <v>503</v>
      </c>
      <c r="R212" s="73"/>
      <c r="S212" s="116"/>
      <c r="T212" s="118">
        <v>17830.486349999999</v>
      </c>
      <c r="U212" s="118"/>
      <c r="V212" s="71"/>
      <c r="W212" s="71"/>
      <c r="X212" s="119"/>
      <c r="Y212" s="71"/>
      <c r="Z212" s="118"/>
    </row>
    <row r="213" spans="1:26" s="106" customFormat="1" ht="12.75" x14ac:dyDescent="0.2">
      <c r="A213" s="73">
        <v>204</v>
      </c>
      <c r="B213" s="107" t="s">
        <v>706</v>
      </c>
      <c r="C213" s="73">
        <v>1</v>
      </c>
      <c r="D213" s="145"/>
      <c r="E213" s="145"/>
      <c r="F213" s="145"/>
      <c r="G213" s="108">
        <v>3.4061558175110083</v>
      </c>
      <c r="H213" s="109">
        <v>3.3736223434920949</v>
      </c>
      <c r="I213" s="110">
        <v>9</v>
      </c>
      <c r="J213" s="111">
        <v>161.82475393599341</v>
      </c>
      <c r="K213" s="112">
        <v>13123.456961217476</v>
      </c>
      <c r="L213" s="113">
        <v>8114</v>
      </c>
      <c r="M213" s="114">
        <v>1188</v>
      </c>
      <c r="N213" s="115">
        <v>47295750.310581222</v>
      </c>
      <c r="O213" s="115"/>
      <c r="P213" s="116">
        <v>28.999999999999996</v>
      </c>
      <c r="Q213" s="117" t="s">
        <v>503</v>
      </c>
      <c r="R213" s="73"/>
      <c r="S213" s="116"/>
      <c r="T213" s="118">
        <v>21311.456961217475</v>
      </c>
      <c r="U213" s="118"/>
      <c r="V213" s="71"/>
      <c r="W213" s="71"/>
      <c r="X213" s="119"/>
      <c r="Y213" s="71"/>
      <c r="Z213" s="118"/>
    </row>
    <row r="214" spans="1:26" s="106" customFormat="1" ht="12.75" x14ac:dyDescent="0.2">
      <c r="A214" s="73">
        <v>205</v>
      </c>
      <c r="B214" s="107" t="s">
        <v>707</v>
      </c>
      <c r="C214" s="73">
        <v>0</v>
      </c>
      <c r="D214" s="145"/>
      <c r="E214" s="145"/>
      <c r="F214" s="145"/>
      <c r="G214" s="108">
        <v>0</v>
      </c>
      <c r="H214" s="109">
        <v>0</v>
      </c>
      <c r="I214" s="110" t="s">
        <v>467</v>
      </c>
      <c r="J214" s="111">
        <v>0</v>
      </c>
      <c r="K214" s="112">
        <v>0</v>
      </c>
      <c r="L214" s="113">
        <v>0</v>
      </c>
      <c r="M214" s="114">
        <v>1188</v>
      </c>
      <c r="N214" s="115">
        <v>0</v>
      </c>
      <c r="O214" s="115"/>
      <c r="P214" s="116">
        <v>0</v>
      </c>
      <c r="Q214" s="117" t="s">
        <v>503</v>
      </c>
      <c r="R214" s="73"/>
      <c r="S214" s="116"/>
      <c r="T214" s="118">
        <v>0</v>
      </c>
      <c r="U214" s="118"/>
      <c r="V214" s="71"/>
      <c r="W214" s="71"/>
      <c r="X214" s="119"/>
      <c r="Y214" s="71"/>
      <c r="Z214" s="118"/>
    </row>
    <row r="215" spans="1:26" s="106" customFormat="1" ht="12.75" x14ac:dyDescent="0.2">
      <c r="A215" s="73">
        <v>206</v>
      </c>
      <c r="B215" s="107" t="s">
        <v>708</v>
      </c>
      <c r="C215" s="73">
        <v>0</v>
      </c>
      <c r="D215" s="145"/>
      <c r="E215" s="145"/>
      <c r="F215" s="145"/>
      <c r="G215" s="108">
        <v>0</v>
      </c>
      <c r="H215" s="109">
        <v>0</v>
      </c>
      <c r="I215" s="110" t="s">
        <v>467</v>
      </c>
      <c r="J215" s="111">
        <v>0</v>
      </c>
      <c r="K215" s="112">
        <v>0</v>
      </c>
      <c r="L215" s="113">
        <v>0</v>
      </c>
      <c r="M215" s="114">
        <v>1188</v>
      </c>
      <c r="N215" s="115">
        <v>0</v>
      </c>
      <c r="O215" s="115"/>
      <c r="P215" s="116">
        <v>0</v>
      </c>
      <c r="Q215" s="117" t="s">
        <v>503</v>
      </c>
      <c r="R215" s="73"/>
      <c r="S215" s="116"/>
      <c r="T215" s="118">
        <v>0</v>
      </c>
      <c r="U215" s="118"/>
      <c r="V215" s="71"/>
      <c r="W215" s="71"/>
      <c r="X215" s="119"/>
      <c r="Y215" s="71"/>
      <c r="Z215" s="118"/>
    </row>
    <row r="216" spans="1:26" s="106" customFormat="1" ht="12.75" x14ac:dyDescent="0.2">
      <c r="A216" s="73">
        <v>207</v>
      </c>
      <c r="B216" s="107" t="s">
        <v>709</v>
      </c>
      <c r="C216" s="73">
        <v>1</v>
      </c>
      <c r="D216" s="145"/>
      <c r="E216" s="145"/>
      <c r="F216" s="145"/>
      <c r="G216" s="108">
        <v>2.5711251500394831E-3</v>
      </c>
      <c r="H216" s="109">
        <v>5.0466035404359497E-2</v>
      </c>
      <c r="I216" s="110">
        <v>9</v>
      </c>
      <c r="J216" s="111">
        <v>179.41194106329303</v>
      </c>
      <c r="K216" s="112">
        <v>14088.946050313845</v>
      </c>
      <c r="L216" s="113">
        <v>11188</v>
      </c>
      <c r="M216" s="114">
        <v>1188</v>
      </c>
      <c r="N216" s="115">
        <v>305623373.74866652</v>
      </c>
      <c r="O216" s="115"/>
      <c r="P216" s="116">
        <v>0</v>
      </c>
      <c r="Q216" s="117" t="s">
        <v>503</v>
      </c>
      <c r="R216" s="73"/>
      <c r="S216" s="116"/>
      <c r="T216" s="118">
        <v>25292.946050313847</v>
      </c>
      <c r="U216" s="118"/>
      <c r="V216" s="71"/>
      <c r="W216" s="71"/>
      <c r="X216" s="119"/>
      <c r="Y216" s="71"/>
      <c r="Z216" s="118"/>
    </row>
    <row r="217" spans="1:26" s="106" customFormat="1" ht="12.75" x14ac:dyDescent="0.2">
      <c r="A217" s="73">
        <v>208</v>
      </c>
      <c r="B217" s="107" t="s">
        <v>710</v>
      </c>
      <c r="C217" s="73">
        <v>1</v>
      </c>
      <c r="D217" s="145"/>
      <c r="E217" s="145"/>
      <c r="F217" s="145"/>
      <c r="G217" s="108">
        <v>1.3373795066479037</v>
      </c>
      <c r="H217" s="109">
        <v>1.5156711488307619</v>
      </c>
      <c r="I217" s="110">
        <v>9</v>
      </c>
      <c r="J217" s="111">
        <v>146.12720581182234</v>
      </c>
      <c r="K217" s="112">
        <v>12746.528545714285</v>
      </c>
      <c r="L217" s="113">
        <v>5880</v>
      </c>
      <c r="M217" s="114">
        <v>1188</v>
      </c>
      <c r="N217" s="115">
        <v>19116613.800000001</v>
      </c>
      <c r="O217" s="115"/>
      <c r="P217" s="116">
        <v>5</v>
      </c>
      <c r="Q217" s="117" t="s">
        <v>503</v>
      </c>
      <c r="R217" s="73"/>
      <c r="S217" s="116"/>
      <c r="T217" s="118">
        <v>18469.528545714285</v>
      </c>
      <c r="U217" s="118"/>
      <c r="V217" s="71"/>
      <c r="W217" s="71"/>
      <c r="X217" s="119"/>
      <c r="Y217" s="71"/>
      <c r="Z217" s="118"/>
    </row>
    <row r="218" spans="1:26" s="106" customFormat="1" ht="12.75" x14ac:dyDescent="0.2">
      <c r="A218" s="73">
        <v>209</v>
      </c>
      <c r="B218" s="107" t="s">
        <v>711</v>
      </c>
      <c r="C218" s="73">
        <v>1</v>
      </c>
      <c r="D218" s="145"/>
      <c r="E218" s="145"/>
      <c r="F218" s="145">
        <v>14</v>
      </c>
      <c r="G218" s="108">
        <v>6.8436326323405225</v>
      </c>
      <c r="H218" s="109">
        <v>7.8034232542437509</v>
      </c>
      <c r="I218" s="110">
        <v>18</v>
      </c>
      <c r="J218" s="111">
        <v>116.9898180309354</v>
      </c>
      <c r="K218" s="112">
        <v>18175.304011164277</v>
      </c>
      <c r="L218" s="113">
        <v>3088</v>
      </c>
      <c r="M218" s="114">
        <v>1188</v>
      </c>
      <c r="N218" s="115">
        <v>26946968.420000002</v>
      </c>
      <c r="O218" s="115"/>
      <c r="P218" s="116">
        <v>26.000000000000004</v>
      </c>
      <c r="Q218" s="117" t="s">
        <v>503</v>
      </c>
      <c r="R218" s="73"/>
      <c r="S218" s="116"/>
      <c r="T218" s="118">
        <v>21483.304011164277</v>
      </c>
      <c r="U218" s="118"/>
      <c r="V218" s="71"/>
      <c r="W218" s="71"/>
      <c r="X218" s="119"/>
      <c r="Y218" s="71"/>
      <c r="Z218" s="118"/>
    </row>
    <row r="219" spans="1:26" s="106" customFormat="1" ht="12.75" x14ac:dyDescent="0.2">
      <c r="A219" s="73">
        <v>210</v>
      </c>
      <c r="B219" s="107" t="s">
        <v>712</v>
      </c>
      <c r="C219" s="73">
        <v>1</v>
      </c>
      <c r="D219" s="145"/>
      <c r="E219" s="145"/>
      <c r="F219" s="145"/>
      <c r="G219" s="108">
        <v>5.5899632116253501</v>
      </c>
      <c r="H219" s="109">
        <v>5.5551929420092945</v>
      </c>
      <c r="I219" s="110">
        <v>9</v>
      </c>
      <c r="J219" s="111">
        <v>142.0480807360002</v>
      </c>
      <c r="K219" s="112">
        <v>14386.485299769405</v>
      </c>
      <c r="L219" s="113">
        <v>6049</v>
      </c>
      <c r="M219" s="114">
        <v>1188</v>
      </c>
      <c r="N219" s="115">
        <v>53901890.200000003</v>
      </c>
      <c r="O219" s="115"/>
      <c r="P219" s="116">
        <v>41.999999999999972</v>
      </c>
      <c r="Q219" s="117" t="s">
        <v>503</v>
      </c>
      <c r="R219" s="73"/>
      <c r="S219" s="116"/>
      <c r="T219" s="118">
        <v>20271.485299769403</v>
      </c>
      <c r="U219" s="118"/>
      <c r="V219" s="71"/>
      <c r="W219" s="71"/>
      <c r="X219" s="119"/>
      <c r="Y219" s="71"/>
      <c r="Z219" s="118"/>
    </row>
    <row r="220" spans="1:26" s="106" customFormat="1" ht="12.75" x14ac:dyDescent="0.2">
      <c r="A220" s="73">
        <v>211</v>
      </c>
      <c r="B220" s="107" t="s">
        <v>713</v>
      </c>
      <c r="C220" s="73">
        <v>1</v>
      </c>
      <c r="D220" s="145"/>
      <c r="E220" s="145"/>
      <c r="F220" s="145"/>
      <c r="G220" s="108">
        <v>0.19498630140982523</v>
      </c>
      <c r="H220" s="109">
        <v>7.6797354634372622E-2</v>
      </c>
      <c r="I220" s="110">
        <v>9</v>
      </c>
      <c r="J220" s="111">
        <v>128.70304052746008</v>
      </c>
      <c r="K220" s="112">
        <v>13768.964412361836</v>
      </c>
      <c r="L220" s="113">
        <v>3952</v>
      </c>
      <c r="M220" s="114">
        <v>1188</v>
      </c>
      <c r="N220" s="115">
        <v>79804832.200000003</v>
      </c>
      <c r="O220" s="115"/>
      <c r="P220" s="116">
        <v>2</v>
      </c>
      <c r="Q220" s="117" t="s">
        <v>503</v>
      </c>
      <c r="R220" s="73"/>
      <c r="S220" s="116"/>
      <c r="T220" s="118">
        <v>17705.964412361835</v>
      </c>
      <c r="U220" s="118"/>
      <c r="V220" s="71"/>
      <c r="W220" s="71"/>
      <c r="X220" s="119"/>
      <c r="Y220" s="71"/>
      <c r="Z220" s="118"/>
    </row>
    <row r="221" spans="1:26" s="106" customFormat="1" ht="12.75" x14ac:dyDescent="0.2">
      <c r="A221" s="73">
        <v>212</v>
      </c>
      <c r="B221" s="107" t="s">
        <v>714</v>
      </c>
      <c r="C221" s="73">
        <v>1</v>
      </c>
      <c r="D221" s="145"/>
      <c r="E221" s="145"/>
      <c r="F221" s="145"/>
      <c r="G221" s="108">
        <v>1.3426012550338646</v>
      </c>
      <c r="H221" s="109">
        <v>1.3319638537639007</v>
      </c>
      <c r="I221" s="110">
        <v>9</v>
      </c>
      <c r="J221" s="111">
        <v>118.81716129301505</v>
      </c>
      <c r="K221" s="112">
        <v>13781.612050547161</v>
      </c>
      <c r="L221" s="113">
        <v>2593</v>
      </c>
      <c r="M221" s="114">
        <v>1188</v>
      </c>
      <c r="N221" s="115">
        <v>65299745</v>
      </c>
      <c r="O221" s="115"/>
      <c r="P221" s="116">
        <v>12</v>
      </c>
      <c r="Q221" s="117" t="s">
        <v>503</v>
      </c>
      <c r="R221" s="73"/>
      <c r="S221" s="116"/>
      <c r="T221" s="118">
        <v>16145.612050547161</v>
      </c>
      <c r="U221" s="118"/>
      <c r="V221" s="71"/>
      <c r="W221" s="71"/>
      <c r="X221" s="119"/>
      <c r="Y221" s="71"/>
      <c r="Z221" s="118"/>
    </row>
    <row r="222" spans="1:26" s="106" customFormat="1" ht="12.75" x14ac:dyDescent="0.2">
      <c r="A222" s="73">
        <v>213</v>
      </c>
      <c r="B222" s="107" t="s">
        <v>715</v>
      </c>
      <c r="C222" s="73">
        <v>1</v>
      </c>
      <c r="D222" s="145"/>
      <c r="E222" s="145"/>
      <c r="F222" s="145"/>
      <c r="G222" s="108">
        <v>5.8897636679658624E-2</v>
      </c>
      <c r="H222" s="109">
        <v>0.14915039798936186</v>
      </c>
      <c r="I222" s="110">
        <v>9</v>
      </c>
      <c r="J222" s="111">
        <v>169.03933518008844</v>
      </c>
      <c r="K222" s="112">
        <v>12961.825116572149</v>
      </c>
      <c r="L222" s="113">
        <v>8949</v>
      </c>
      <c r="M222" s="114">
        <v>1188</v>
      </c>
      <c r="N222" s="115">
        <v>36919780.799999997</v>
      </c>
      <c r="O222" s="115"/>
      <c r="P222" s="116">
        <v>1</v>
      </c>
      <c r="Q222" s="117" t="s">
        <v>503</v>
      </c>
      <c r="R222" s="73"/>
      <c r="S222" s="116"/>
      <c r="T222" s="118">
        <v>21894.825116572149</v>
      </c>
      <c r="U222" s="118"/>
      <c r="V222" s="71"/>
      <c r="W222" s="71"/>
      <c r="X222" s="119"/>
      <c r="Y222" s="71"/>
      <c r="Z222" s="118"/>
    </row>
    <row r="223" spans="1:26" s="106" customFormat="1" ht="12.75" x14ac:dyDescent="0.2">
      <c r="A223" s="73">
        <v>214</v>
      </c>
      <c r="B223" s="107" t="s">
        <v>716</v>
      </c>
      <c r="C223" s="73">
        <v>1</v>
      </c>
      <c r="D223" s="145"/>
      <c r="E223" s="145"/>
      <c r="F223" s="145"/>
      <c r="G223" s="108">
        <v>0.20628188544709278</v>
      </c>
      <c r="H223" s="109">
        <v>0.23372278304195421</v>
      </c>
      <c r="I223" s="110">
        <v>9</v>
      </c>
      <c r="J223" s="111">
        <v>111.64219909984192</v>
      </c>
      <c r="K223" s="112">
        <v>15156.400257894737</v>
      </c>
      <c r="L223" s="113">
        <v>1765</v>
      </c>
      <c r="M223" s="114">
        <v>1188</v>
      </c>
      <c r="N223" s="115">
        <v>32478648</v>
      </c>
      <c r="O223" s="115"/>
      <c r="P223" s="116">
        <v>2</v>
      </c>
      <c r="Q223" s="117" t="s">
        <v>503</v>
      </c>
      <c r="R223" s="73"/>
      <c r="S223" s="116"/>
      <c r="T223" s="118">
        <v>16884.400257894737</v>
      </c>
      <c r="U223" s="118"/>
      <c r="V223" s="71"/>
      <c r="W223" s="71"/>
      <c r="X223" s="119"/>
      <c r="Y223" s="71"/>
      <c r="Z223" s="118"/>
    </row>
    <row r="224" spans="1:26" s="106" customFormat="1" ht="12.75" x14ac:dyDescent="0.2">
      <c r="A224" s="73">
        <v>215</v>
      </c>
      <c r="B224" s="107" t="s">
        <v>717</v>
      </c>
      <c r="C224" s="73">
        <v>1</v>
      </c>
      <c r="D224" s="145"/>
      <c r="E224" s="145"/>
      <c r="F224" s="145">
        <v>7</v>
      </c>
      <c r="G224" s="108">
        <v>2.9674974634368776</v>
      </c>
      <c r="H224" s="109">
        <v>3.8169494952568606</v>
      </c>
      <c r="I224" s="110">
        <v>18</v>
      </c>
      <c r="J224" s="111">
        <v>115.03638555311943</v>
      </c>
      <c r="K224" s="112">
        <v>15056.61181488203</v>
      </c>
      <c r="L224" s="113">
        <v>2264</v>
      </c>
      <c r="M224" s="114">
        <v>1188</v>
      </c>
      <c r="N224" s="115">
        <v>9803090.1500000004</v>
      </c>
      <c r="O224" s="115"/>
      <c r="P224" s="116">
        <v>7</v>
      </c>
      <c r="Q224" s="117" t="s">
        <v>503</v>
      </c>
      <c r="R224" s="73"/>
      <c r="S224" s="116"/>
      <c r="T224" s="118">
        <v>17363.611814882031</v>
      </c>
      <c r="U224" s="118"/>
      <c r="V224" s="71"/>
      <c r="W224" s="71"/>
      <c r="X224" s="119"/>
      <c r="Y224" s="71"/>
      <c r="Z224" s="118"/>
    </row>
    <row r="225" spans="1:26" s="106" customFormat="1" ht="12.75" x14ac:dyDescent="0.2">
      <c r="A225" s="73">
        <v>216</v>
      </c>
      <c r="B225" s="107" t="s">
        <v>718</v>
      </c>
      <c r="C225" s="73">
        <v>0</v>
      </c>
      <c r="D225" s="145"/>
      <c r="E225" s="145"/>
      <c r="F225" s="145"/>
      <c r="G225" s="108">
        <v>0</v>
      </c>
      <c r="H225" s="109">
        <v>0</v>
      </c>
      <c r="I225" s="110" t="s">
        <v>467</v>
      </c>
      <c r="J225" s="111">
        <v>0</v>
      </c>
      <c r="K225" s="112">
        <v>0</v>
      </c>
      <c r="L225" s="113">
        <v>0</v>
      </c>
      <c r="M225" s="114">
        <v>1188</v>
      </c>
      <c r="N225" s="115">
        <v>722593</v>
      </c>
      <c r="O225" s="115"/>
      <c r="P225" s="116">
        <v>0</v>
      </c>
      <c r="Q225" s="117" t="s">
        <v>503</v>
      </c>
      <c r="R225" s="73"/>
      <c r="S225" s="116"/>
      <c r="T225" s="118">
        <v>0</v>
      </c>
      <c r="U225" s="118"/>
      <c r="V225" s="71"/>
      <c r="W225" s="71"/>
      <c r="X225" s="119"/>
      <c r="Y225" s="71"/>
      <c r="Z225" s="118"/>
    </row>
    <row r="226" spans="1:26" s="106" customFormat="1" ht="12.75" x14ac:dyDescent="0.2">
      <c r="A226" s="73">
        <v>217</v>
      </c>
      <c r="B226" s="107" t="s">
        <v>719</v>
      </c>
      <c r="C226" s="73">
        <v>1</v>
      </c>
      <c r="D226" s="145"/>
      <c r="E226" s="145"/>
      <c r="F226" s="145"/>
      <c r="G226" s="108">
        <v>4.3264874592799235E-2</v>
      </c>
      <c r="H226" s="109">
        <v>0.14847455613243493</v>
      </c>
      <c r="I226" s="110">
        <v>9</v>
      </c>
      <c r="J226" s="111">
        <v>156.27875310772623</v>
      </c>
      <c r="K226" s="112">
        <v>13585.853726016798</v>
      </c>
      <c r="L226" s="113">
        <v>7646</v>
      </c>
      <c r="M226" s="114">
        <v>1188</v>
      </c>
      <c r="N226" s="115">
        <v>49244801.200000003</v>
      </c>
      <c r="O226" s="115"/>
      <c r="P226" s="116">
        <v>0</v>
      </c>
      <c r="Q226" s="117" t="s">
        <v>503</v>
      </c>
      <c r="R226" s="73"/>
      <c r="S226" s="116"/>
      <c r="T226" s="118">
        <v>21362.853726016798</v>
      </c>
      <c r="U226" s="118"/>
      <c r="V226" s="71"/>
      <c r="W226" s="71"/>
      <c r="X226" s="119"/>
      <c r="Y226" s="71"/>
      <c r="Z226" s="118"/>
    </row>
    <row r="227" spans="1:26" s="106" customFormat="1" ht="12.75" x14ac:dyDescent="0.2">
      <c r="A227" s="73">
        <v>218</v>
      </c>
      <c r="B227" s="107" t="s">
        <v>720</v>
      </c>
      <c r="C227" s="73">
        <v>1</v>
      </c>
      <c r="D227" s="145"/>
      <c r="E227" s="145"/>
      <c r="F227" s="145"/>
      <c r="G227" s="108">
        <v>2.1122483513026724</v>
      </c>
      <c r="H227" s="109">
        <v>2.4543239970269437</v>
      </c>
      <c r="I227" s="110">
        <v>9</v>
      </c>
      <c r="J227" s="111">
        <v>140.01830632403923</v>
      </c>
      <c r="K227" s="112">
        <v>14041.066691553897</v>
      </c>
      <c r="L227" s="113">
        <v>5619</v>
      </c>
      <c r="M227" s="114">
        <v>1188</v>
      </c>
      <c r="N227" s="115">
        <v>43261566.169999994</v>
      </c>
      <c r="O227" s="115"/>
      <c r="P227" s="116">
        <v>12</v>
      </c>
      <c r="Q227" s="117" t="s">
        <v>503</v>
      </c>
      <c r="R227" s="73"/>
      <c r="S227" s="116"/>
      <c r="T227" s="118">
        <v>19777.066691553897</v>
      </c>
      <c r="U227" s="118"/>
      <c r="V227" s="71"/>
      <c r="W227" s="71"/>
      <c r="X227" s="119"/>
      <c r="Y227" s="71"/>
      <c r="Z227" s="118"/>
    </row>
    <row r="228" spans="1:26" s="106" customFormat="1" ht="12.75" x14ac:dyDescent="0.2">
      <c r="A228" s="73">
        <v>219</v>
      </c>
      <c r="B228" s="107" t="s">
        <v>721</v>
      </c>
      <c r="C228" s="73">
        <v>1</v>
      </c>
      <c r="D228" s="145"/>
      <c r="E228" s="145"/>
      <c r="F228" s="145"/>
      <c r="G228" s="108">
        <v>0.46698990501780241</v>
      </c>
      <c r="H228" s="109">
        <v>0.41972501321949968</v>
      </c>
      <c r="I228" s="110">
        <v>9</v>
      </c>
      <c r="J228" s="111">
        <v>147.02946990393892</v>
      </c>
      <c r="K228" s="112">
        <v>13107.011650591015</v>
      </c>
      <c r="L228" s="113">
        <v>6164</v>
      </c>
      <c r="M228" s="114">
        <v>1188</v>
      </c>
      <c r="N228" s="115">
        <v>41534098.399999999</v>
      </c>
      <c r="O228" s="115"/>
      <c r="P228" s="116">
        <v>3</v>
      </c>
      <c r="Q228" s="117" t="s">
        <v>503</v>
      </c>
      <c r="R228" s="73"/>
      <c r="S228" s="116"/>
      <c r="T228" s="118">
        <v>19442.011650591015</v>
      </c>
      <c r="U228" s="118"/>
      <c r="V228" s="71"/>
      <c r="W228" s="71"/>
      <c r="X228" s="119"/>
      <c r="Y228" s="71"/>
      <c r="Z228" s="118"/>
    </row>
    <row r="229" spans="1:26" s="106" customFormat="1" ht="12.75" x14ac:dyDescent="0.2">
      <c r="A229" s="73">
        <v>220</v>
      </c>
      <c r="B229" s="107" t="s">
        <v>722</v>
      </c>
      <c r="C229" s="73">
        <v>1</v>
      </c>
      <c r="D229" s="145"/>
      <c r="E229" s="145"/>
      <c r="F229" s="145"/>
      <c r="G229" s="108">
        <v>1.6325511770876391</v>
      </c>
      <c r="H229" s="109">
        <v>2.3366531525076164</v>
      </c>
      <c r="I229" s="110">
        <v>9</v>
      </c>
      <c r="J229" s="111">
        <v>135.33192194849067</v>
      </c>
      <c r="K229" s="112">
        <v>16449.08014628815</v>
      </c>
      <c r="L229" s="113">
        <v>5812</v>
      </c>
      <c r="M229" s="114">
        <v>1188</v>
      </c>
      <c r="N229" s="115">
        <v>82109191</v>
      </c>
      <c r="O229" s="115"/>
      <c r="P229" s="116">
        <v>12.999999999999998</v>
      </c>
      <c r="Q229" s="117" t="s">
        <v>503</v>
      </c>
      <c r="R229" s="73"/>
      <c r="S229" s="116"/>
      <c r="T229" s="118">
        <v>22233.08014628815</v>
      </c>
      <c r="U229" s="118"/>
      <c r="V229" s="71"/>
      <c r="W229" s="71"/>
      <c r="X229" s="119"/>
      <c r="Y229" s="71"/>
      <c r="Z229" s="118"/>
    </row>
    <row r="230" spans="1:26" s="106" customFormat="1" ht="12.75" x14ac:dyDescent="0.2">
      <c r="A230" s="73">
        <v>221</v>
      </c>
      <c r="B230" s="107" t="s">
        <v>723</v>
      </c>
      <c r="C230" s="73">
        <v>1</v>
      </c>
      <c r="D230" s="145"/>
      <c r="E230" s="145"/>
      <c r="F230" s="145"/>
      <c r="G230" s="108">
        <v>4.0172320462327082</v>
      </c>
      <c r="H230" s="109">
        <v>3.9625577636248974</v>
      </c>
      <c r="I230" s="110">
        <v>9</v>
      </c>
      <c r="J230" s="111">
        <v>215.29651720124497</v>
      </c>
      <c r="K230" s="112">
        <v>15397.826512820515</v>
      </c>
      <c r="L230" s="113">
        <v>17753</v>
      </c>
      <c r="M230" s="114">
        <v>1188</v>
      </c>
      <c r="N230" s="115">
        <v>13938270</v>
      </c>
      <c r="O230" s="115"/>
      <c r="P230" s="116">
        <v>3</v>
      </c>
      <c r="Q230" s="117" t="s">
        <v>503</v>
      </c>
      <c r="R230" s="73"/>
      <c r="S230" s="116"/>
      <c r="T230" s="118">
        <v>33482.826512820517</v>
      </c>
      <c r="U230" s="118"/>
      <c r="V230" s="71"/>
      <c r="W230" s="71"/>
      <c r="X230" s="119"/>
      <c r="Y230" s="71"/>
      <c r="Z230" s="118"/>
    </row>
    <row r="231" spans="1:26" s="106" customFormat="1" ht="12.75" x14ac:dyDescent="0.2">
      <c r="A231" s="73">
        <v>222</v>
      </c>
      <c r="B231" s="107" t="s">
        <v>724</v>
      </c>
      <c r="C231" s="73">
        <v>0</v>
      </c>
      <c r="D231" s="145"/>
      <c r="E231" s="145"/>
      <c r="F231" s="145"/>
      <c r="G231" s="108">
        <v>0</v>
      </c>
      <c r="H231" s="109">
        <v>0</v>
      </c>
      <c r="I231" s="110" t="s">
        <v>467</v>
      </c>
      <c r="J231" s="111">
        <v>0</v>
      </c>
      <c r="K231" s="112">
        <v>0</v>
      </c>
      <c r="L231" s="113">
        <v>0</v>
      </c>
      <c r="M231" s="114">
        <v>1188</v>
      </c>
      <c r="N231" s="115">
        <v>0</v>
      </c>
      <c r="O231" s="115"/>
      <c r="P231" s="116">
        <v>0</v>
      </c>
      <c r="Q231" s="117" t="s">
        <v>503</v>
      </c>
      <c r="R231" s="73"/>
      <c r="S231" s="116"/>
      <c r="T231" s="118">
        <v>0</v>
      </c>
      <c r="U231" s="118"/>
      <c r="V231" s="71"/>
      <c r="W231" s="71"/>
      <c r="X231" s="119"/>
      <c r="Y231" s="71"/>
      <c r="Z231" s="118"/>
    </row>
    <row r="232" spans="1:26" s="106" customFormat="1" ht="12.75" x14ac:dyDescent="0.2">
      <c r="A232" s="73">
        <v>223</v>
      </c>
      <c r="B232" s="107" t="s">
        <v>725</v>
      </c>
      <c r="C232" s="73">
        <v>1</v>
      </c>
      <c r="D232" s="145"/>
      <c r="E232" s="145"/>
      <c r="F232" s="145">
        <v>18</v>
      </c>
      <c r="G232" s="108">
        <v>0.22992269119545333</v>
      </c>
      <c r="H232" s="109">
        <v>0.11680589950677622</v>
      </c>
      <c r="I232" s="110">
        <v>18</v>
      </c>
      <c r="J232" s="111">
        <v>106.3047859467481</v>
      </c>
      <c r="K232" s="112">
        <v>17823.448160469667</v>
      </c>
      <c r="L232" s="113">
        <v>1124</v>
      </c>
      <c r="M232" s="114">
        <v>1188</v>
      </c>
      <c r="N232" s="115">
        <v>10261468</v>
      </c>
      <c r="O232" s="115"/>
      <c r="P232" s="116">
        <v>1</v>
      </c>
      <c r="Q232" s="117" t="s">
        <v>503</v>
      </c>
      <c r="R232" s="73"/>
      <c r="S232" s="116"/>
      <c r="T232" s="118">
        <v>18896.448160469667</v>
      </c>
      <c r="U232" s="118"/>
      <c r="V232" s="71"/>
      <c r="W232" s="71"/>
      <c r="X232" s="119"/>
      <c r="Y232" s="71"/>
      <c r="Z232" s="118"/>
    </row>
    <row r="233" spans="1:26" s="106" customFormat="1" ht="12.75" x14ac:dyDescent="0.2">
      <c r="A233" s="73">
        <v>224</v>
      </c>
      <c r="B233" s="107" t="s">
        <v>726</v>
      </c>
      <c r="C233" s="73">
        <v>1</v>
      </c>
      <c r="D233" s="145"/>
      <c r="E233" s="145"/>
      <c r="F233" s="145"/>
      <c r="G233" s="108">
        <v>0</v>
      </c>
      <c r="H233" s="109">
        <v>0</v>
      </c>
      <c r="I233" s="110">
        <v>9</v>
      </c>
      <c r="J233" s="111">
        <v>286.18133995936137</v>
      </c>
      <c r="K233" s="112">
        <v>15181.086066666665</v>
      </c>
      <c r="L233" s="113">
        <v>28264</v>
      </c>
      <c r="M233" s="114">
        <v>1188</v>
      </c>
      <c r="N233" s="115">
        <v>6296558.4000000004</v>
      </c>
      <c r="O233" s="115"/>
      <c r="P233" s="116">
        <v>0</v>
      </c>
      <c r="Q233" s="117" t="s">
        <v>503</v>
      </c>
      <c r="R233" s="73"/>
      <c r="S233" s="116"/>
      <c r="T233" s="118">
        <v>44375.086066666663</v>
      </c>
      <c r="U233" s="118"/>
      <c r="V233" s="71"/>
      <c r="W233" s="71"/>
      <c r="X233" s="119"/>
      <c r="Y233" s="71"/>
      <c r="Z233" s="118"/>
    </row>
    <row r="234" spans="1:26" s="106" customFormat="1" ht="12.75" x14ac:dyDescent="0.2">
      <c r="A234" s="73">
        <v>225</v>
      </c>
      <c r="B234" s="107" t="s">
        <v>727</v>
      </c>
      <c r="C234" s="73">
        <v>0</v>
      </c>
      <c r="D234" s="145"/>
      <c r="E234" s="145"/>
      <c r="F234" s="145"/>
      <c r="G234" s="108">
        <v>0</v>
      </c>
      <c r="H234" s="109">
        <v>0</v>
      </c>
      <c r="I234" s="110" t="s">
        <v>467</v>
      </c>
      <c r="J234" s="111">
        <v>0</v>
      </c>
      <c r="K234" s="112">
        <v>0</v>
      </c>
      <c r="L234" s="113">
        <v>0</v>
      </c>
      <c r="M234" s="114">
        <v>1188</v>
      </c>
      <c r="N234" s="115">
        <v>0</v>
      </c>
      <c r="O234" s="115"/>
      <c r="P234" s="116">
        <v>0</v>
      </c>
      <c r="Q234" s="117" t="s">
        <v>503</v>
      </c>
      <c r="R234" s="73"/>
      <c r="S234" s="116"/>
      <c r="T234" s="118">
        <v>0</v>
      </c>
      <c r="U234" s="118"/>
      <c r="V234" s="71"/>
      <c r="W234" s="71"/>
      <c r="X234" s="119"/>
      <c r="Y234" s="71"/>
      <c r="Z234" s="118"/>
    </row>
    <row r="235" spans="1:26" s="106" customFormat="1" ht="12.75" x14ac:dyDescent="0.2">
      <c r="A235" s="73">
        <v>226</v>
      </c>
      <c r="B235" s="107" t="s">
        <v>728</v>
      </c>
      <c r="C235" s="73">
        <v>1</v>
      </c>
      <c r="D235" s="145"/>
      <c r="E235" s="145"/>
      <c r="F235" s="145">
        <v>26</v>
      </c>
      <c r="G235" s="108">
        <v>1.7403399031095514</v>
      </c>
      <c r="H235" s="109">
        <v>1.9582917574672973</v>
      </c>
      <c r="I235" s="110">
        <v>18</v>
      </c>
      <c r="J235" s="111">
        <v>107.13928217596882</v>
      </c>
      <c r="K235" s="112">
        <v>15867.94508207485</v>
      </c>
      <c r="L235" s="113">
        <v>1133</v>
      </c>
      <c r="M235" s="114">
        <v>1188</v>
      </c>
      <c r="N235" s="115">
        <v>26302311.595600002</v>
      </c>
      <c r="O235" s="115"/>
      <c r="P235" s="116">
        <v>7.0000000000000009</v>
      </c>
      <c r="Q235" s="117" t="s">
        <v>503</v>
      </c>
      <c r="R235" s="73"/>
      <c r="S235" s="116"/>
      <c r="T235" s="118">
        <v>16918.94508207485</v>
      </c>
      <c r="U235" s="118"/>
      <c r="V235" s="71"/>
      <c r="W235" s="71"/>
      <c r="X235" s="119"/>
      <c r="Y235" s="71"/>
      <c r="Z235" s="118"/>
    </row>
    <row r="236" spans="1:26" s="106" customFormat="1" ht="12.75" x14ac:dyDescent="0.2">
      <c r="A236" s="73">
        <v>227</v>
      </c>
      <c r="B236" s="107" t="s">
        <v>729</v>
      </c>
      <c r="C236" s="73">
        <v>1</v>
      </c>
      <c r="D236" s="145"/>
      <c r="E236" s="145"/>
      <c r="F236" s="145">
        <v>21</v>
      </c>
      <c r="G236" s="108">
        <v>2.6745647472864293</v>
      </c>
      <c r="H236" s="109">
        <v>2.3301328021213128</v>
      </c>
      <c r="I236" s="110">
        <v>18</v>
      </c>
      <c r="J236" s="111">
        <v>120.11143498441699</v>
      </c>
      <c r="K236" s="112">
        <v>16515.233232157505</v>
      </c>
      <c r="L236" s="113">
        <v>3321</v>
      </c>
      <c r="M236" s="114">
        <v>1188</v>
      </c>
      <c r="N236" s="115">
        <v>24138409.600000001</v>
      </c>
      <c r="O236" s="115"/>
      <c r="P236" s="116">
        <v>11</v>
      </c>
      <c r="Q236" s="117" t="s">
        <v>503</v>
      </c>
      <c r="R236" s="73"/>
      <c r="S236" s="116"/>
      <c r="T236" s="118">
        <v>20844.233232157505</v>
      </c>
      <c r="U236" s="118"/>
      <c r="V236" s="71"/>
      <c r="W236" s="71"/>
      <c r="X236" s="119"/>
      <c r="Y236" s="71"/>
      <c r="Z236" s="118"/>
    </row>
    <row r="237" spans="1:26" s="106" customFormat="1" ht="12.75" x14ac:dyDescent="0.2">
      <c r="A237" s="73">
        <v>228</v>
      </c>
      <c r="B237" s="107" t="s">
        <v>730</v>
      </c>
      <c r="C237" s="73">
        <v>0</v>
      </c>
      <c r="D237" s="145"/>
      <c r="E237" s="145"/>
      <c r="F237" s="145"/>
      <c r="G237" s="108">
        <v>0</v>
      </c>
      <c r="H237" s="109">
        <v>0</v>
      </c>
      <c r="I237" s="110" t="s">
        <v>467</v>
      </c>
      <c r="J237" s="111">
        <v>0</v>
      </c>
      <c r="K237" s="112">
        <v>0</v>
      </c>
      <c r="L237" s="113">
        <v>0</v>
      </c>
      <c r="M237" s="114">
        <v>1188</v>
      </c>
      <c r="N237" s="115">
        <v>5517</v>
      </c>
      <c r="O237" s="115"/>
      <c r="P237" s="116">
        <v>0</v>
      </c>
      <c r="Q237" s="117" t="s">
        <v>503</v>
      </c>
      <c r="R237" s="73"/>
      <c r="S237" s="116"/>
      <c r="T237" s="118">
        <v>0</v>
      </c>
      <c r="U237" s="118"/>
      <c r="V237" s="71"/>
      <c r="W237" s="71"/>
      <c r="X237" s="119"/>
      <c r="Y237" s="71"/>
      <c r="Z237" s="118"/>
    </row>
    <row r="238" spans="1:26" s="106" customFormat="1" ht="12.75" x14ac:dyDescent="0.2">
      <c r="A238" s="73">
        <v>229</v>
      </c>
      <c r="B238" s="107" t="s">
        <v>731</v>
      </c>
      <c r="C238" s="73">
        <v>1</v>
      </c>
      <c r="D238" s="145"/>
      <c r="E238" s="145"/>
      <c r="F238" s="145"/>
      <c r="G238" s="108">
        <v>2.2666638700022248</v>
      </c>
      <c r="H238" s="109">
        <v>2.82130640024545</v>
      </c>
      <c r="I238" s="110">
        <v>9</v>
      </c>
      <c r="J238" s="111">
        <v>109.89855856388218</v>
      </c>
      <c r="K238" s="112">
        <v>16854.795181196583</v>
      </c>
      <c r="L238" s="113">
        <v>1668</v>
      </c>
      <c r="M238" s="114">
        <v>1188</v>
      </c>
      <c r="N238" s="115">
        <v>108847447.40000001</v>
      </c>
      <c r="O238" s="115"/>
      <c r="P238" s="116">
        <v>26.199999999999996</v>
      </c>
      <c r="Q238" s="117" t="s">
        <v>503</v>
      </c>
      <c r="R238" s="73"/>
      <c r="S238" s="116"/>
      <c r="T238" s="118">
        <v>18305.795181196583</v>
      </c>
      <c r="U238" s="118"/>
      <c r="V238" s="71"/>
      <c r="W238" s="71"/>
      <c r="X238" s="119"/>
      <c r="Y238" s="71"/>
      <c r="Z238" s="118"/>
    </row>
    <row r="239" spans="1:26" s="106" customFormat="1" ht="12.75" x14ac:dyDescent="0.2">
      <c r="A239" s="73">
        <v>230</v>
      </c>
      <c r="B239" s="107" t="s">
        <v>732</v>
      </c>
      <c r="C239" s="73">
        <v>1</v>
      </c>
      <c r="D239" s="145"/>
      <c r="E239" s="145"/>
      <c r="F239" s="145"/>
      <c r="G239" s="108">
        <v>2.334373793925284</v>
      </c>
      <c r="H239" s="109">
        <v>3.1444301732310014</v>
      </c>
      <c r="I239" s="110">
        <v>9</v>
      </c>
      <c r="J239" s="111">
        <v>307.85069719567679</v>
      </c>
      <c r="K239" s="112">
        <v>15300.653692307695</v>
      </c>
      <c r="L239" s="113">
        <v>31803</v>
      </c>
      <c r="M239" s="114">
        <v>1188</v>
      </c>
      <c r="N239" s="115">
        <v>3013837</v>
      </c>
      <c r="O239" s="115"/>
      <c r="P239" s="116">
        <v>1</v>
      </c>
      <c r="Q239" s="117" t="s">
        <v>503</v>
      </c>
      <c r="R239" s="73"/>
      <c r="S239" s="116"/>
      <c r="T239" s="118">
        <v>46567.653692307693</v>
      </c>
      <c r="U239" s="118"/>
      <c r="V239" s="71"/>
      <c r="W239" s="71"/>
      <c r="X239" s="119"/>
      <c r="Y239" s="71"/>
      <c r="Z239" s="118"/>
    </row>
    <row r="240" spans="1:26" s="106" customFormat="1" ht="12.75" x14ac:dyDescent="0.2">
      <c r="A240" s="73">
        <v>231</v>
      </c>
      <c r="B240" s="107" t="s">
        <v>733</v>
      </c>
      <c r="C240" s="73">
        <v>1</v>
      </c>
      <c r="D240" s="145"/>
      <c r="E240" s="145"/>
      <c r="F240" s="145"/>
      <c r="G240" s="108">
        <v>2.1562954322136174</v>
      </c>
      <c r="H240" s="109">
        <v>2.828242179326721</v>
      </c>
      <c r="I240" s="110">
        <v>9</v>
      </c>
      <c r="J240" s="111">
        <v>134.78359320200698</v>
      </c>
      <c r="K240" s="112">
        <v>13745.654693282724</v>
      </c>
      <c r="L240" s="113">
        <v>4781</v>
      </c>
      <c r="M240" s="114">
        <v>1188</v>
      </c>
      <c r="N240" s="115">
        <v>46612451</v>
      </c>
      <c r="O240" s="115"/>
      <c r="P240" s="116">
        <v>8</v>
      </c>
      <c r="Q240" s="117" t="s">
        <v>503</v>
      </c>
      <c r="R240" s="73"/>
      <c r="S240" s="116"/>
      <c r="T240" s="118">
        <v>18511.654693282726</v>
      </c>
      <c r="U240" s="118"/>
      <c r="V240" s="71"/>
      <c r="W240" s="71"/>
      <c r="X240" s="119"/>
      <c r="Y240" s="71"/>
      <c r="Z240" s="118"/>
    </row>
    <row r="241" spans="1:26" s="106" customFormat="1" ht="12.75" x14ac:dyDescent="0.2">
      <c r="A241" s="73">
        <v>232</v>
      </c>
      <c r="B241" s="107" t="s">
        <v>734</v>
      </c>
      <c r="C241" s="73">
        <v>0</v>
      </c>
      <c r="D241" s="145"/>
      <c r="E241" s="145"/>
      <c r="F241" s="145"/>
      <c r="G241" s="108">
        <v>0</v>
      </c>
      <c r="H241" s="109">
        <v>0</v>
      </c>
      <c r="I241" s="110" t="s">
        <v>467</v>
      </c>
      <c r="J241" s="111">
        <v>0</v>
      </c>
      <c r="K241" s="112">
        <v>0</v>
      </c>
      <c r="L241" s="113">
        <v>0</v>
      </c>
      <c r="M241" s="114">
        <v>1188</v>
      </c>
      <c r="N241" s="115">
        <v>0</v>
      </c>
      <c r="O241" s="115"/>
      <c r="P241" s="116">
        <v>0</v>
      </c>
      <c r="Q241" s="117" t="s">
        <v>503</v>
      </c>
      <c r="R241" s="73"/>
      <c r="S241" s="116"/>
      <c r="T241" s="118">
        <v>0</v>
      </c>
      <c r="U241" s="118"/>
      <c r="V241" s="71"/>
      <c r="W241" s="71"/>
      <c r="X241" s="119"/>
      <c r="Y241" s="71"/>
      <c r="Z241" s="118"/>
    </row>
    <row r="242" spans="1:26" s="106" customFormat="1" ht="12.75" x14ac:dyDescent="0.2">
      <c r="A242" s="73">
        <v>233</v>
      </c>
      <c r="B242" s="107" t="s">
        <v>735</v>
      </c>
      <c r="C242" s="73">
        <v>0</v>
      </c>
      <c r="D242" s="145"/>
      <c r="E242" s="145"/>
      <c r="F242" s="145"/>
      <c r="G242" s="108">
        <v>0</v>
      </c>
      <c r="H242" s="109">
        <v>0</v>
      </c>
      <c r="I242" s="110" t="s">
        <v>467</v>
      </c>
      <c r="J242" s="111">
        <v>0</v>
      </c>
      <c r="K242" s="112">
        <v>17354.289999999997</v>
      </c>
      <c r="L242" s="113">
        <v>0</v>
      </c>
      <c r="M242" s="114">
        <v>1188</v>
      </c>
      <c r="N242" s="115">
        <v>186144</v>
      </c>
      <c r="O242" s="115"/>
      <c r="P242" s="116">
        <v>0</v>
      </c>
      <c r="Q242" s="117" t="s">
        <v>503</v>
      </c>
      <c r="R242" s="73"/>
      <c r="S242" s="116"/>
      <c r="T242" s="118">
        <v>17354.289999999997</v>
      </c>
      <c r="U242" s="118"/>
      <c r="V242" s="71"/>
      <c r="W242" s="71"/>
      <c r="X242" s="119"/>
      <c r="Y242" s="71"/>
      <c r="Z242" s="118"/>
    </row>
    <row r="243" spans="1:26" s="106" customFormat="1" ht="12.75" x14ac:dyDescent="0.2">
      <c r="A243" s="73">
        <v>234</v>
      </c>
      <c r="B243" s="107" t="s">
        <v>736</v>
      </c>
      <c r="C243" s="73">
        <v>1</v>
      </c>
      <c r="D243" s="145"/>
      <c r="E243" s="145"/>
      <c r="F243" s="145"/>
      <c r="G243" s="108">
        <v>0</v>
      </c>
      <c r="H243" s="109">
        <v>0</v>
      </c>
      <c r="I243" s="110">
        <v>9</v>
      </c>
      <c r="J243" s="111">
        <v>199.25077078401114</v>
      </c>
      <c r="K243" s="112">
        <v>15238.3914</v>
      </c>
      <c r="L243" s="113">
        <v>15124</v>
      </c>
      <c r="M243" s="114">
        <v>1188</v>
      </c>
      <c r="N243" s="115">
        <v>2672089.2000000002</v>
      </c>
      <c r="O243" s="115"/>
      <c r="P243" s="116">
        <v>0</v>
      </c>
      <c r="Q243" s="117" t="s">
        <v>503</v>
      </c>
      <c r="R243" s="73"/>
      <c r="S243" s="116"/>
      <c r="T243" s="118">
        <v>30335.3914</v>
      </c>
      <c r="U243" s="118"/>
      <c r="V243" s="71"/>
      <c r="W243" s="71"/>
      <c r="X243" s="119"/>
      <c r="Y243" s="71"/>
      <c r="Z243" s="118"/>
    </row>
    <row r="244" spans="1:26" s="106" customFormat="1" ht="12.75" x14ac:dyDescent="0.2">
      <c r="A244" s="73">
        <v>235</v>
      </c>
      <c r="B244" s="107" t="s">
        <v>737</v>
      </c>
      <c r="C244" s="73">
        <v>0</v>
      </c>
      <c r="D244" s="145"/>
      <c r="E244" s="145"/>
      <c r="F244" s="145"/>
      <c r="G244" s="108">
        <v>0</v>
      </c>
      <c r="H244" s="109">
        <v>0</v>
      </c>
      <c r="I244" s="110" t="s">
        <v>467</v>
      </c>
      <c r="J244" s="111">
        <v>0</v>
      </c>
      <c r="K244" s="112">
        <v>0</v>
      </c>
      <c r="L244" s="113">
        <v>0</v>
      </c>
      <c r="M244" s="114">
        <v>1188</v>
      </c>
      <c r="N244" s="115">
        <v>0</v>
      </c>
      <c r="O244" s="115"/>
      <c r="P244" s="116">
        <v>0</v>
      </c>
      <c r="Q244" s="117" t="s">
        <v>503</v>
      </c>
      <c r="R244" s="73"/>
      <c r="S244" s="116"/>
      <c r="T244" s="118">
        <v>0</v>
      </c>
      <c r="U244" s="118"/>
      <c r="V244" s="71"/>
      <c r="W244" s="71"/>
      <c r="X244" s="119"/>
      <c r="Y244" s="71"/>
      <c r="Z244" s="118"/>
    </row>
    <row r="245" spans="1:26" s="106" customFormat="1" ht="12.75" x14ac:dyDescent="0.2">
      <c r="A245" s="73">
        <v>236</v>
      </c>
      <c r="B245" s="107" t="s">
        <v>738</v>
      </c>
      <c r="C245" s="73">
        <v>1</v>
      </c>
      <c r="D245" s="145"/>
      <c r="E245" s="145"/>
      <c r="F245" s="145">
        <v>6</v>
      </c>
      <c r="G245" s="108">
        <v>2.8282498472025255</v>
      </c>
      <c r="H245" s="109">
        <v>2.6095329673995571</v>
      </c>
      <c r="I245" s="110">
        <v>18</v>
      </c>
      <c r="J245" s="111">
        <v>114.90724651469013</v>
      </c>
      <c r="K245" s="112">
        <v>18655.827702654231</v>
      </c>
      <c r="L245" s="113">
        <v>2781</v>
      </c>
      <c r="M245" s="114">
        <v>1188</v>
      </c>
      <c r="N245" s="115">
        <v>119950046.2</v>
      </c>
      <c r="O245" s="115"/>
      <c r="P245" s="116">
        <v>50.000000000000007</v>
      </c>
      <c r="Q245" s="117" t="s">
        <v>503</v>
      </c>
      <c r="R245" s="73"/>
      <c r="S245" s="116"/>
      <c r="T245" s="118">
        <v>21440.827702654231</v>
      </c>
      <c r="U245" s="118"/>
      <c r="V245" s="71"/>
      <c r="W245" s="71"/>
      <c r="X245" s="119"/>
      <c r="Y245" s="71"/>
      <c r="Z245" s="118"/>
    </row>
    <row r="246" spans="1:26" s="106" customFormat="1" ht="12.75" x14ac:dyDescent="0.2">
      <c r="A246" s="73">
        <v>237</v>
      </c>
      <c r="B246" s="107" t="s">
        <v>739</v>
      </c>
      <c r="C246" s="73">
        <v>0</v>
      </c>
      <c r="D246" s="145"/>
      <c r="E246" s="145"/>
      <c r="F246" s="145"/>
      <c r="G246" s="108">
        <v>0</v>
      </c>
      <c r="H246" s="109">
        <v>0</v>
      </c>
      <c r="I246" s="110" t="s">
        <v>467</v>
      </c>
      <c r="J246" s="111">
        <v>0</v>
      </c>
      <c r="K246" s="112">
        <v>17354.29</v>
      </c>
      <c r="L246" s="113">
        <v>0</v>
      </c>
      <c r="M246" s="114">
        <v>1188</v>
      </c>
      <c r="N246" s="115">
        <v>177400</v>
      </c>
      <c r="O246" s="115"/>
      <c r="P246" s="116">
        <v>0</v>
      </c>
      <c r="Q246" s="117" t="s">
        <v>503</v>
      </c>
      <c r="R246" s="73"/>
      <c r="S246" s="116"/>
      <c r="T246" s="118">
        <v>17354.29</v>
      </c>
      <c r="U246" s="118"/>
      <c r="V246" s="71"/>
      <c r="W246" s="71"/>
      <c r="X246" s="119"/>
      <c r="Y246" s="71"/>
      <c r="Z246" s="118"/>
    </row>
    <row r="247" spans="1:26" s="106" customFormat="1" ht="12.75" x14ac:dyDescent="0.2">
      <c r="A247" s="73">
        <v>238</v>
      </c>
      <c r="B247" s="107" t="s">
        <v>740</v>
      </c>
      <c r="C247" s="73">
        <v>1</v>
      </c>
      <c r="D247" s="145"/>
      <c r="E247" s="145"/>
      <c r="F247" s="145"/>
      <c r="G247" s="108">
        <v>4.5706688187453661</v>
      </c>
      <c r="H247" s="109">
        <v>4.065880373120291</v>
      </c>
      <c r="I247" s="110">
        <v>9</v>
      </c>
      <c r="J247" s="111">
        <v>144.11605700912634</v>
      </c>
      <c r="K247" s="112">
        <v>14335.41813846154</v>
      </c>
      <c r="L247" s="113">
        <v>6324</v>
      </c>
      <c r="M247" s="114">
        <v>1188</v>
      </c>
      <c r="N247" s="115">
        <v>12578678</v>
      </c>
      <c r="O247" s="115"/>
      <c r="P247" s="116">
        <v>8.6666666666666679</v>
      </c>
      <c r="Q247" s="117" t="s">
        <v>503</v>
      </c>
      <c r="R247" s="73"/>
      <c r="S247" s="116"/>
      <c r="T247" s="118">
        <v>20702.41813846154</v>
      </c>
      <c r="U247" s="118"/>
      <c r="V247" s="71"/>
      <c r="W247" s="71"/>
      <c r="X247" s="119"/>
      <c r="Y247" s="71"/>
      <c r="Z247" s="118"/>
    </row>
    <row r="248" spans="1:26" s="106" customFormat="1" ht="12.75" x14ac:dyDescent="0.2">
      <c r="A248" s="73">
        <v>239</v>
      </c>
      <c r="B248" s="107" t="s">
        <v>741</v>
      </c>
      <c r="C248" s="73">
        <v>1</v>
      </c>
      <c r="D248" s="145"/>
      <c r="E248" s="145"/>
      <c r="F248" s="145"/>
      <c r="G248" s="108">
        <v>4.6846215903549533</v>
      </c>
      <c r="H248" s="109">
        <v>4.476724609172833</v>
      </c>
      <c r="I248" s="110">
        <v>9</v>
      </c>
      <c r="J248" s="111">
        <v>131.06161687183572</v>
      </c>
      <c r="K248" s="112">
        <v>15614.720210093481</v>
      </c>
      <c r="L248" s="113">
        <v>4850</v>
      </c>
      <c r="M248" s="114">
        <v>1188</v>
      </c>
      <c r="N248" s="115">
        <v>155917833</v>
      </c>
      <c r="O248" s="115"/>
      <c r="P248" s="116">
        <v>83.000000000000014</v>
      </c>
      <c r="Q248" s="117" t="s">
        <v>503</v>
      </c>
      <c r="R248" s="73"/>
      <c r="S248" s="116"/>
      <c r="T248" s="118">
        <v>20528.720210093481</v>
      </c>
      <c r="U248" s="118"/>
      <c r="V248" s="71"/>
      <c r="W248" s="71"/>
      <c r="X248" s="119"/>
      <c r="Y248" s="71"/>
      <c r="Z248" s="118"/>
    </row>
    <row r="249" spans="1:26" s="106" customFormat="1" ht="12.75" x14ac:dyDescent="0.2">
      <c r="A249" s="73">
        <v>240</v>
      </c>
      <c r="B249" s="107" t="s">
        <v>742</v>
      </c>
      <c r="C249" s="73">
        <v>1</v>
      </c>
      <c r="D249" s="145"/>
      <c r="E249" s="145"/>
      <c r="F249" s="145"/>
      <c r="G249" s="108">
        <v>0.63978216157388523</v>
      </c>
      <c r="H249" s="109">
        <v>0.97157320837670536</v>
      </c>
      <c r="I249" s="110">
        <v>9</v>
      </c>
      <c r="J249" s="111">
        <v>125.90848948350362</v>
      </c>
      <c r="K249" s="112">
        <v>13806.236387596899</v>
      </c>
      <c r="L249" s="113">
        <v>3577</v>
      </c>
      <c r="M249" s="114">
        <v>1188</v>
      </c>
      <c r="N249" s="115">
        <v>4501359.2</v>
      </c>
      <c r="O249" s="115"/>
      <c r="P249" s="116">
        <v>1</v>
      </c>
      <c r="Q249" s="117" t="s">
        <v>503</v>
      </c>
      <c r="R249" s="73"/>
      <c r="S249" s="116"/>
      <c r="T249" s="118">
        <v>19681.236387596899</v>
      </c>
      <c r="U249" s="118"/>
      <c r="V249" s="71"/>
      <c r="W249" s="71"/>
      <c r="X249" s="119"/>
      <c r="Y249" s="71"/>
      <c r="Z249" s="118"/>
    </row>
    <row r="250" spans="1:26" s="106" customFormat="1" ht="12.75" x14ac:dyDescent="0.2">
      <c r="A250" s="73">
        <v>241</v>
      </c>
      <c r="B250" s="107" t="s">
        <v>743</v>
      </c>
      <c r="C250" s="73">
        <v>0</v>
      </c>
      <c r="D250" s="145"/>
      <c r="E250" s="145"/>
      <c r="F250" s="145"/>
      <c r="G250" s="108">
        <v>0</v>
      </c>
      <c r="H250" s="109">
        <v>0</v>
      </c>
      <c r="I250" s="110" t="s">
        <v>467</v>
      </c>
      <c r="J250" s="111">
        <v>0</v>
      </c>
      <c r="K250" s="112">
        <v>0</v>
      </c>
      <c r="L250" s="113">
        <v>0</v>
      </c>
      <c r="M250" s="114">
        <v>1188</v>
      </c>
      <c r="N250" s="115">
        <v>30900</v>
      </c>
      <c r="O250" s="115"/>
      <c r="P250" s="116">
        <v>0</v>
      </c>
      <c r="Q250" s="117" t="s">
        <v>503</v>
      </c>
      <c r="R250" s="73"/>
      <c r="S250" s="116"/>
      <c r="T250" s="118">
        <v>0</v>
      </c>
      <c r="U250" s="118"/>
      <c r="V250" s="71"/>
      <c r="W250" s="71"/>
      <c r="X250" s="119"/>
      <c r="Y250" s="71"/>
      <c r="Z250" s="118"/>
    </row>
    <row r="251" spans="1:26" s="106" customFormat="1" ht="12.75" x14ac:dyDescent="0.2">
      <c r="A251" s="73">
        <v>242</v>
      </c>
      <c r="B251" s="107" t="s">
        <v>744</v>
      </c>
      <c r="C251" s="73">
        <v>1</v>
      </c>
      <c r="D251" s="145"/>
      <c r="E251" s="145"/>
      <c r="F251" s="145"/>
      <c r="G251" s="108">
        <v>1.1144199320605428</v>
      </c>
      <c r="H251" s="109">
        <v>1.0318991498757288</v>
      </c>
      <c r="I251" s="110">
        <v>9</v>
      </c>
      <c r="J251" s="111">
        <v>501.61005299501636</v>
      </c>
      <c r="K251" s="112">
        <v>17643.017127659576</v>
      </c>
      <c r="L251" s="113">
        <v>70856</v>
      </c>
      <c r="M251" s="114">
        <v>1188</v>
      </c>
      <c r="N251" s="115">
        <v>8576322.5999999996</v>
      </c>
      <c r="O251" s="115"/>
      <c r="P251" s="116">
        <v>0</v>
      </c>
      <c r="Q251" s="117" t="s">
        <v>503</v>
      </c>
      <c r="R251" s="73"/>
      <c r="S251" s="116"/>
      <c r="T251" s="118">
        <v>90908.017127659579</v>
      </c>
      <c r="U251" s="118"/>
      <c r="V251" s="71"/>
      <c r="W251" s="71"/>
      <c r="X251" s="119"/>
      <c r="Y251" s="71"/>
      <c r="Z251" s="118"/>
    </row>
    <row r="252" spans="1:26" s="106" customFormat="1" ht="12.75" x14ac:dyDescent="0.2">
      <c r="A252" s="73">
        <v>243</v>
      </c>
      <c r="B252" s="107" t="s">
        <v>745</v>
      </c>
      <c r="C252" s="73">
        <v>1</v>
      </c>
      <c r="D252" s="145"/>
      <c r="E252" s="145"/>
      <c r="F252" s="145"/>
      <c r="G252" s="108">
        <v>0.55192839505088254</v>
      </c>
      <c r="H252" s="109">
        <v>0.67694632565825963</v>
      </c>
      <c r="I252" s="110">
        <v>9</v>
      </c>
      <c r="J252" s="111">
        <v>113.87153479716477</v>
      </c>
      <c r="K252" s="112">
        <v>18004.222899734039</v>
      </c>
      <c r="L252" s="113">
        <v>2497</v>
      </c>
      <c r="M252" s="114">
        <v>1188</v>
      </c>
      <c r="N252" s="115">
        <v>199860454.03</v>
      </c>
      <c r="O252" s="115"/>
      <c r="P252" s="116">
        <v>20</v>
      </c>
      <c r="Q252" s="117" t="s">
        <v>503</v>
      </c>
      <c r="R252" s="73"/>
      <c r="S252" s="116"/>
      <c r="T252" s="118">
        <v>20532.222899734039</v>
      </c>
      <c r="U252" s="118"/>
      <c r="V252" s="71"/>
      <c r="W252" s="71"/>
      <c r="X252" s="119"/>
      <c r="Y252" s="71"/>
      <c r="Z252" s="118"/>
    </row>
    <row r="253" spans="1:26" s="106" customFormat="1" ht="12.75" x14ac:dyDescent="0.2">
      <c r="A253" s="73">
        <v>244</v>
      </c>
      <c r="B253" s="107" t="s">
        <v>746</v>
      </c>
      <c r="C253" s="73">
        <v>1</v>
      </c>
      <c r="D253" s="145"/>
      <c r="E253" s="145"/>
      <c r="F253" s="145"/>
      <c r="G253" s="108">
        <v>8.5082697356803241</v>
      </c>
      <c r="H253" s="109">
        <v>7.416076893425946</v>
      </c>
      <c r="I253" s="110">
        <v>9</v>
      </c>
      <c r="J253" s="111">
        <v>124.17352811526767</v>
      </c>
      <c r="K253" s="112">
        <v>18438.649227546706</v>
      </c>
      <c r="L253" s="113">
        <v>4457</v>
      </c>
      <c r="M253" s="114">
        <v>1188</v>
      </c>
      <c r="N253" s="115">
        <v>73561872.111061811</v>
      </c>
      <c r="O253" s="115"/>
      <c r="P253" s="116">
        <v>106.80769230769228</v>
      </c>
      <c r="Q253" s="117" t="s">
        <v>503</v>
      </c>
      <c r="R253" s="73"/>
      <c r="S253" s="116"/>
      <c r="T253" s="118">
        <v>22999.649227546706</v>
      </c>
      <c r="U253" s="118"/>
      <c r="V253" s="71"/>
      <c r="W253" s="71"/>
      <c r="X253" s="119"/>
      <c r="Y253" s="71"/>
      <c r="Z253" s="118"/>
    </row>
    <row r="254" spans="1:26" s="106" customFormat="1" ht="12.75" x14ac:dyDescent="0.2">
      <c r="A254" s="73">
        <v>245</v>
      </c>
      <c r="B254" s="107" t="s">
        <v>747</v>
      </c>
      <c r="C254" s="73">
        <v>0</v>
      </c>
      <c r="D254" s="145"/>
      <c r="E254" s="145"/>
      <c r="F254" s="145"/>
      <c r="G254" s="108">
        <v>0</v>
      </c>
      <c r="H254" s="109">
        <v>0</v>
      </c>
      <c r="I254" s="110" t="s">
        <v>467</v>
      </c>
      <c r="J254" s="111">
        <v>0</v>
      </c>
      <c r="K254" s="112">
        <v>0</v>
      </c>
      <c r="L254" s="113">
        <v>0</v>
      </c>
      <c r="M254" s="114">
        <v>1188</v>
      </c>
      <c r="N254" s="115">
        <v>0</v>
      </c>
      <c r="O254" s="115"/>
      <c r="P254" s="116">
        <v>0</v>
      </c>
      <c r="Q254" s="117" t="s">
        <v>503</v>
      </c>
      <c r="R254" s="73"/>
      <c r="S254" s="116"/>
      <c r="T254" s="118">
        <v>0</v>
      </c>
      <c r="U254" s="118"/>
      <c r="V254" s="71"/>
      <c r="W254" s="71"/>
      <c r="X254" s="119"/>
      <c r="Y254" s="71"/>
      <c r="Z254" s="118"/>
    </row>
    <row r="255" spans="1:26" s="106" customFormat="1" ht="12.75" x14ac:dyDescent="0.2">
      <c r="A255" s="73">
        <v>246</v>
      </c>
      <c r="B255" s="107" t="s">
        <v>748</v>
      </c>
      <c r="C255" s="73">
        <v>1</v>
      </c>
      <c r="D255" s="145"/>
      <c r="E255" s="145"/>
      <c r="F255" s="145"/>
      <c r="G255" s="108">
        <v>0.12838122936444973</v>
      </c>
      <c r="H255" s="109">
        <v>8.9656120060492256E-2</v>
      </c>
      <c r="I255" s="110">
        <v>9</v>
      </c>
      <c r="J255" s="111">
        <v>138.41591881404588</v>
      </c>
      <c r="K255" s="112">
        <v>13314.608037171716</v>
      </c>
      <c r="L255" s="113">
        <v>5115</v>
      </c>
      <c r="M255" s="114">
        <v>1188</v>
      </c>
      <c r="N255" s="115">
        <v>69120769.400000006</v>
      </c>
      <c r="O255" s="115"/>
      <c r="P255" s="116">
        <v>0</v>
      </c>
      <c r="Q255" s="117" t="s">
        <v>503</v>
      </c>
      <c r="R255" s="73"/>
      <c r="S255" s="116"/>
      <c r="T255" s="118">
        <v>18424.608037171718</v>
      </c>
      <c r="U255" s="118"/>
      <c r="V255" s="71"/>
      <c r="W255" s="71"/>
      <c r="X255" s="119"/>
      <c r="Y255" s="71"/>
      <c r="Z255" s="118"/>
    </row>
    <row r="256" spans="1:26" s="106" customFormat="1" ht="12.75" x14ac:dyDescent="0.2">
      <c r="A256" s="73">
        <v>247</v>
      </c>
      <c r="B256" s="107" t="s">
        <v>749</v>
      </c>
      <c r="C256" s="73">
        <v>0</v>
      </c>
      <c r="D256" s="145"/>
      <c r="E256" s="145"/>
      <c r="F256" s="145"/>
      <c r="G256" s="108">
        <v>0</v>
      </c>
      <c r="H256" s="109">
        <v>0</v>
      </c>
      <c r="I256" s="110" t="s">
        <v>467</v>
      </c>
      <c r="J256" s="111">
        <v>0</v>
      </c>
      <c r="K256" s="112">
        <v>0</v>
      </c>
      <c r="L256" s="113">
        <v>0</v>
      </c>
      <c r="M256" s="114">
        <v>1188</v>
      </c>
      <c r="N256" s="115">
        <v>1812950</v>
      </c>
      <c r="O256" s="115"/>
      <c r="P256" s="116">
        <v>0</v>
      </c>
      <c r="Q256" s="117" t="s">
        <v>503</v>
      </c>
      <c r="R256" s="73"/>
      <c r="S256" s="116"/>
      <c r="T256" s="118">
        <v>0</v>
      </c>
      <c r="U256" s="118"/>
      <c r="V256" s="71"/>
      <c r="W256" s="71"/>
      <c r="X256" s="119"/>
      <c r="Y256" s="71"/>
      <c r="Z256" s="118"/>
    </row>
    <row r="257" spans="1:26" s="106" customFormat="1" ht="12.75" x14ac:dyDescent="0.2">
      <c r="A257" s="73">
        <v>248</v>
      </c>
      <c r="B257" s="107" t="s">
        <v>750</v>
      </c>
      <c r="C257" s="73">
        <v>1</v>
      </c>
      <c r="D257" s="145"/>
      <c r="E257" s="145"/>
      <c r="F257" s="145"/>
      <c r="G257" s="108">
        <v>6.6870826362856839</v>
      </c>
      <c r="H257" s="109">
        <v>7.2400056879960939</v>
      </c>
      <c r="I257" s="110">
        <v>9</v>
      </c>
      <c r="J257" s="111">
        <v>104.81563521057453</v>
      </c>
      <c r="K257" s="112">
        <v>20022.046240654356</v>
      </c>
      <c r="L257" s="113">
        <v>964</v>
      </c>
      <c r="M257" s="114">
        <v>1188</v>
      </c>
      <c r="N257" s="115">
        <v>165583184.82921153</v>
      </c>
      <c r="O257" s="115"/>
      <c r="P257" s="116">
        <v>72.820512820512789</v>
      </c>
      <c r="Q257" s="117" t="s">
        <v>503</v>
      </c>
      <c r="R257" s="73"/>
      <c r="S257" s="116"/>
      <c r="T257" s="118">
        <v>21054.046240654356</v>
      </c>
      <c r="U257" s="118"/>
      <c r="V257" s="71"/>
      <c r="W257" s="71"/>
      <c r="X257" s="119"/>
      <c r="Y257" s="71"/>
      <c r="Z257" s="118"/>
    </row>
    <row r="258" spans="1:26" s="106" customFormat="1" ht="12.75" x14ac:dyDescent="0.2">
      <c r="A258" s="73">
        <v>249</v>
      </c>
      <c r="B258" s="107" t="s">
        <v>751</v>
      </c>
      <c r="C258" s="73">
        <v>1</v>
      </c>
      <c r="D258" s="145"/>
      <c r="E258" s="145"/>
      <c r="F258" s="145"/>
      <c r="G258" s="108">
        <v>0</v>
      </c>
      <c r="H258" s="109">
        <v>0</v>
      </c>
      <c r="I258" s="110">
        <v>9</v>
      </c>
      <c r="J258" s="111">
        <v>274.42668008433293</v>
      </c>
      <c r="K258" s="112">
        <v>14548.657560975611</v>
      </c>
      <c r="L258" s="113">
        <v>25377</v>
      </c>
      <c r="M258" s="114">
        <v>1188</v>
      </c>
      <c r="N258" s="115">
        <v>5030710.5999999996</v>
      </c>
      <c r="O258" s="115"/>
      <c r="P258" s="116">
        <v>0</v>
      </c>
      <c r="Q258" s="117" t="s">
        <v>503</v>
      </c>
      <c r="R258" s="73"/>
      <c r="S258" s="116"/>
      <c r="T258" s="118">
        <v>40037.657560975611</v>
      </c>
      <c r="U258" s="118"/>
      <c r="V258" s="71"/>
      <c r="W258" s="71"/>
      <c r="X258" s="119"/>
      <c r="Y258" s="71"/>
      <c r="Z258" s="118"/>
    </row>
    <row r="259" spans="1:26" s="106" customFormat="1" ht="12.75" x14ac:dyDescent="0.2">
      <c r="A259" s="73">
        <v>250</v>
      </c>
      <c r="B259" s="107" t="s">
        <v>752</v>
      </c>
      <c r="C259" s="73">
        <v>1</v>
      </c>
      <c r="D259" s="145"/>
      <c r="E259" s="145"/>
      <c r="F259" s="145"/>
      <c r="G259" s="108">
        <v>0.19818936096707329</v>
      </c>
      <c r="H259" s="109">
        <v>0.24970583464478405</v>
      </c>
      <c r="I259" s="110">
        <v>9</v>
      </c>
      <c r="J259" s="111">
        <v>124.28382913241582</v>
      </c>
      <c r="K259" s="112">
        <v>13010.641374207189</v>
      </c>
      <c r="L259" s="113">
        <v>3159</v>
      </c>
      <c r="M259" s="114">
        <v>1188</v>
      </c>
      <c r="N259" s="115">
        <v>8163605.7999999998</v>
      </c>
      <c r="O259" s="115"/>
      <c r="P259" s="116">
        <v>1</v>
      </c>
      <c r="Q259" s="117" t="s">
        <v>503</v>
      </c>
      <c r="R259" s="73"/>
      <c r="S259" s="116"/>
      <c r="T259" s="118">
        <v>16255.641374207189</v>
      </c>
      <c r="U259" s="118"/>
      <c r="V259" s="71"/>
      <c r="W259" s="71"/>
      <c r="X259" s="119"/>
      <c r="Y259" s="71"/>
      <c r="Z259" s="118"/>
    </row>
    <row r="260" spans="1:26" s="106" customFormat="1" ht="12.75" x14ac:dyDescent="0.2">
      <c r="A260" s="73">
        <v>251</v>
      </c>
      <c r="B260" s="107" t="s">
        <v>753</v>
      </c>
      <c r="C260" s="73">
        <v>1</v>
      </c>
      <c r="D260" s="145"/>
      <c r="E260" s="145"/>
      <c r="F260" s="145"/>
      <c r="G260" s="108">
        <v>4.1924288847389413</v>
      </c>
      <c r="H260" s="109">
        <v>4.4099350074993255</v>
      </c>
      <c r="I260" s="110">
        <v>9</v>
      </c>
      <c r="J260" s="111">
        <v>113.4636319187324</v>
      </c>
      <c r="K260" s="112">
        <v>17183.121708039042</v>
      </c>
      <c r="L260" s="113">
        <v>2313</v>
      </c>
      <c r="M260" s="114">
        <v>1188</v>
      </c>
      <c r="N260" s="115">
        <v>42609562.200000003</v>
      </c>
      <c r="O260" s="115"/>
      <c r="P260" s="116">
        <v>36.15384615384616</v>
      </c>
      <c r="Q260" s="117" t="s">
        <v>503</v>
      </c>
      <c r="R260" s="73"/>
      <c r="S260" s="116"/>
      <c r="T260" s="118">
        <v>19397.121708039042</v>
      </c>
      <c r="U260" s="118"/>
      <c r="V260" s="71"/>
      <c r="W260" s="71"/>
      <c r="X260" s="119"/>
      <c r="Y260" s="71"/>
      <c r="Z260" s="118"/>
    </row>
    <row r="261" spans="1:26" s="106" customFormat="1" ht="12.75" x14ac:dyDescent="0.2">
      <c r="A261" s="73">
        <v>252</v>
      </c>
      <c r="B261" s="107" t="s">
        <v>754</v>
      </c>
      <c r="C261" s="73">
        <v>1</v>
      </c>
      <c r="D261" s="145"/>
      <c r="E261" s="145"/>
      <c r="F261" s="145"/>
      <c r="G261" s="108">
        <v>0</v>
      </c>
      <c r="H261" s="109">
        <v>0</v>
      </c>
      <c r="I261" s="110">
        <v>9</v>
      </c>
      <c r="J261" s="111">
        <v>226.84273013687948</v>
      </c>
      <c r="K261" s="112">
        <v>14664.850611538461</v>
      </c>
      <c r="L261" s="113">
        <v>18601</v>
      </c>
      <c r="M261" s="114">
        <v>1188</v>
      </c>
      <c r="N261" s="115">
        <v>19666974</v>
      </c>
      <c r="O261" s="115"/>
      <c r="P261" s="116">
        <v>0</v>
      </c>
      <c r="Q261" s="117" t="s">
        <v>503</v>
      </c>
      <c r="R261" s="73"/>
      <c r="S261" s="116"/>
      <c r="T261" s="118">
        <v>33311.850611538459</v>
      </c>
      <c r="U261" s="118"/>
      <c r="V261" s="71"/>
      <c r="W261" s="71"/>
      <c r="X261" s="119"/>
      <c r="Y261" s="71"/>
      <c r="Z261" s="118"/>
    </row>
    <row r="262" spans="1:26" s="106" customFormat="1" ht="12.75" x14ac:dyDescent="0.2">
      <c r="A262" s="73">
        <v>253</v>
      </c>
      <c r="B262" s="107" t="s">
        <v>755</v>
      </c>
      <c r="C262" s="73">
        <v>1</v>
      </c>
      <c r="D262" s="145"/>
      <c r="E262" s="145"/>
      <c r="F262" s="145"/>
      <c r="G262" s="108">
        <v>0</v>
      </c>
      <c r="H262" s="109">
        <v>2.0839511777064192</v>
      </c>
      <c r="I262" s="110">
        <v>9</v>
      </c>
      <c r="J262" s="111">
        <v>262.94944143395378</v>
      </c>
      <c r="K262" s="112">
        <v>17180.604390243905</v>
      </c>
      <c r="L262" s="113">
        <v>27996</v>
      </c>
      <c r="M262" s="114">
        <v>1188</v>
      </c>
      <c r="N262" s="115">
        <v>2167853.09</v>
      </c>
      <c r="O262" s="115"/>
      <c r="P262" s="116">
        <v>0</v>
      </c>
      <c r="Q262" s="117" t="s">
        <v>503</v>
      </c>
      <c r="R262" s="73"/>
      <c r="S262" s="116"/>
      <c r="T262" s="118">
        <v>51308.604390243905</v>
      </c>
      <c r="U262" s="118"/>
      <c r="V262" s="71"/>
      <c r="W262" s="71"/>
      <c r="X262" s="119"/>
      <c r="Y262" s="71"/>
      <c r="Z262" s="118"/>
    </row>
    <row r="263" spans="1:26" s="106" customFormat="1" ht="12.75" x14ac:dyDescent="0.2">
      <c r="A263" s="73">
        <v>254</v>
      </c>
      <c r="B263" s="107" t="s">
        <v>756</v>
      </c>
      <c r="C263" s="73">
        <v>0</v>
      </c>
      <c r="D263" s="145"/>
      <c r="E263" s="145"/>
      <c r="F263" s="145"/>
      <c r="G263" s="108">
        <v>0</v>
      </c>
      <c r="H263" s="109">
        <v>0</v>
      </c>
      <c r="I263" s="110" t="s">
        <v>467</v>
      </c>
      <c r="J263" s="111">
        <v>0</v>
      </c>
      <c r="K263" s="112">
        <v>17830.486349999999</v>
      </c>
      <c r="L263" s="113">
        <v>0</v>
      </c>
      <c r="M263" s="114">
        <v>1188</v>
      </c>
      <c r="N263" s="115">
        <v>108200</v>
      </c>
      <c r="O263" s="115"/>
      <c r="P263" s="116">
        <v>0</v>
      </c>
      <c r="Q263" s="117" t="s">
        <v>503</v>
      </c>
      <c r="R263" s="73"/>
      <c r="S263" s="116"/>
      <c r="T263" s="118">
        <v>17830.486349999999</v>
      </c>
      <c r="U263" s="118"/>
      <c r="V263" s="71"/>
      <c r="W263" s="71"/>
      <c r="X263" s="119"/>
      <c r="Y263" s="71"/>
      <c r="Z263" s="118"/>
    </row>
    <row r="264" spans="1:26" s="106" customFormat="1" ht="12.75" x14ac:dyDescent="0.2">
      <c r="A264" s="73">
        <v>255</v>
      </c>
      <c r="B264" s="107" t="s">
        <v>757</v>
      </c>
      <c r="C264" s="73">
        <v>0</v>
      </c>
      <c r="D264" s="145"/>
      <c r="E264" s="145"/>
      <c r="F264" s="145"/>
      <c r="G264" s="108">
        <v>0</v>
      </c>
      <c r="H264" s="109">
        <v>0</v>
      </c>
      <c r="I264" s="110" t="s">
        <v>467</v>
      </c>
      <c r="J264" s="111">
        <v>0</v>
      </c>
      <c r="K264" s="112">
        <v>0</v>
      </c>
      <c r="L264" s="113">
        <v>0</v>
      </c>
      <c r="M264" s="114">
        <v>1188</v>
      </c>
      <c r="N264" s="115">
        <v>0</v>
      </c>
      <c r="O264" s="115"/>
      <c r="P264" s="116">
        <v>0</v>
      </c>
      <c r="Q264" s="117" t="s">
        <v>503</v>
      </c>
      <c r="R264" s="73"/>
      <c r="S264" s="116"/>
      <c r="T264" s="118">
        <v>0</v>
      </c>
      <c r="U264" s="118"/>
      <c r="V264" s="71"/>
      <c r="W264" s="71"/>
      <c r="X264" s="119"/>
      <c r="Y264" s="71"/>
      <c r="Z264" s="118"/>
    </row>
    <row r="265" spans="1:26" s="106" customFormat="1" ht="12.75" x14ac:dyDescent="0.2">
      <c r="A265" s="73">
        <v>256</v>
      </c>
      <c r="B265" s="107" t="s">
        <v>758</v>
      </c>
      <c r="C265" s="73">
        <v>0</v>
      </c>
      <c r="D265" s="145"/>
      <c r="E265" s="145"/>
      <c r="F265" s="145"/>
      <c r="G265" s="108">
        <v>0</v>
      </c>
      <c r="H265" s="109">
        <v>0</v>
      </c>
      <c r="I265" s="110" t="s">
        <v>467</v>
      </c>
      <c r="J265" s="111">
        <v>0</v>
      </c>
      <c r="K265" s="112">
        <v>18692.387499999997</v>
      </c>
      <c r="L265" s="113">
        <v>0</v>
      </c>
      <c r="M265" s="114">
        <v>1188</v>
      </c>
      <c r="N265" s="115">
        <v>448617</v>
      </c>
      <c r="O265" s="115"/>
      <c r="P265" s="116">
        <v>0</v>
      </c>
      <c r="Q265" s="117" t="s">
        <v>503</v>
      </c>
      <c r="R265" s="73"/>
      <c r="S265" s="116"/>
      <c r="T265" s="118">
        <v>18692.387499999997</v>
      </c>
      <c r="U265" s="118"/>
      <c r="V265" s="71"/>
      <c r="W265" s="71"/>
      <c r="X265" s="119"/>
      <c r="Y265" s="71"/>
      <c r="Z265" s="118"/>
    </row>
    <row r="266" spans="1:26" s="106" customFormat="1" ht="12.75" x14ac:dyDescent="0.2">
      <c r="A266" s="73">
        <v>257</v>
      </c>
      <c r="B266" s="107" t="s">
        <v>759</v>
      </c>
      <c r="C266" s="73">
        <v>0</v>
      </c>
      <c r="D266" s="145"/>
      <c r="E266" s="145"/>
      <c r="F266" s="145"/>
      <c r="G266" s="108">
        <v>0</v>
      </c>
      <c r="H266" s="109">
        <v>0</v>
      </c>
      <c r="I266" s="110" t="s">
        <v>467</v>
      </c>
      <c r="J266" s="111">
        <v>0</v>
      </c>
      <c r="K266" s="112">
        <v>0</v>
      </c>
      <c r="L266" s="113">
        <v>0</v>
      </c>
      <c r="M266" s="114">
        <v>1188</v>
      </c>
      <c r="N266" s="115">
        <v>0</v>
      </c>
      <c r="O266" s="115"/>
      <c r="P266" s="116">
        <v>0</v>
      </c>
      <c r="Q266" s="117" t="s">
        <v>503</v>
      </c>
      <c r="R266" s="73"/>
      <c r="S266" s="116"/>
      <c r="T266" s="118">
        <v>0</v>
      </c>
      <c r="U266" s="118"/>
      <c r="V266" s="71"/>
      <c r="W266" s="71"/>
      <c r="X266" s="119"/>
      <c r="Y266" s="71"/>
      <c r="Z266" s="118"/>
    </row>
    <row r="267" spans="1:26" s="106" customFormat="1" ht="12.75" x14ac:dyDescent="0.2">
      <c r="A267" s="73">
        <v>258</v>
      </c>
      <c r="B267" s="107" t="s">
        <v>760</v>
      </c>
      <c r="C267" s="73">
        <v>1</v>
      </c>
      <c r="D267" s="145"/>
      <c r="E267" s="145"/>
      <c r="F267" s="145"/>
      <c r="G267" s="108">
        <v>10.419570438422387</v>
      </c>
      <c r="H267" s="109">
        <v>10.770249354129815</v>
      </c>
      <c r="I267" s="110">
        <v>9</v>
      </c>
      <c r="J267" s="111">
        <v>121.90509700478349</v>
      </c>
      <c r="K267" s="112">
        <v>18533.908779803645</v>
      </c>
      <c r="L267" s="113">
        <v>4060</v>
      </c>
      <c r="M267" s="114">
        <v>1188</v>
      </c>
      <c r="N267" s="115">
        <v>96130077.025839746</v>
      </c>
      <c r="O267" s="115"/>
      <c r="P267" s="116">
        <v>158.00000000000003</v>
      </c>
      <c r="Q267" s="117">
        <v>10.770249354129815</v>
      </c>
      <c r="R267" s="73"/>
      <c r="S267" s="116"/>
      <c r="T267" s="118">
        <v>22691.908779803645</v>
      </c>
      <c r="U267" s="118"/>
      <c r="V267" s="71"/>
      <c r="W267" s="71"/>
      <c r="X267" s="119"/>
      <c r="Y267" s="71"/>
      <c r="Z267" s="122"/>
    </row>
    <row r="268" spans="1:26" s="106" customFormat="1" ht="12.75" x14ac:dyDescent="0.2">
      <c r="A268" s="73">
        <v>259</v>
      </c>
      <c r="B268" s="107" t="s">
        <v>761</v>
      </c>
      <c r="C268" s="73">
        <v>0</v>
      </c>
      <c r="D268" s="145"/>
      <c r="E268" s="145"/>
      <c r="F268" s="145"/>
      <c r="G268" s="108">
        <v>0</v>
      </c>
      <c r="H268" s="109">
        <v>0</v>
      </c>
      <c r="I268" s="110" t="s">
        <v>467</v>
      </c>
      <c r="J268" s="111">
        <v>0</v>
      </c>
      <c r="K268" s="112">
        <v>17354.289999999997</v>
      </c>
      <c r="L268" s="113">
        <v>0</v>
      </c>
      <c r="M268" s="114">
        <v>1188</v>
      </c>
      <c r="N268" s="115">
        <v>57395</v>
      </c>
      <c r="O268" s="115"/>
      <c r="P268" s="116">
        <v>0</v>
      </c>
      <c r="Q268" s="117" t="s">
        <v>503</v>
      </c>
      <c r="R268" s="73"/>
      <c r="S268" s="116"/>
      <c r="T268" s="118">
        <v>17354.289999999997</v>
      </c>
      <c r="U268" s="118"/>
      <c r="V268" s="71"/>
      <c r="W268" s="71"/>
      <c r="X268" s="119"/>
      <c r="Y268" s="71"/>
      <c r="Z268" s="118"/>
    </row>
    <row r="269" spans="1:26" s="106" customFormat="1" ht="12.75" x14ac:dyDescent="0.2">
      <c r="A269" s="73">
        <v>260</v>
      </c>
      <c r="B269" s="107" t="s">
        <v>762</v>
      </c>
      <c r="C269" s="73">
        <v>0</v>
      </c>
      <c r="D269" s="145"/>
      <c r="E269" s="145"/>
      <c r="F269" s="145"/>
      <c r="G269" s="108">
        <v>0</v>
      </c>
      <c r="H269" s="109">
        <v>0</v>
      </c>
      <c r="I269" s="110" t="s">
        <v>467</v>
      </c>
      <c r="J269" s="111">
        <v>0</v>
      </c>
      <c r="K269" s="112">
        <v>0</v>
      </c>
      <c r="L269" s="113">
        <v>0</v>
      </c>
      <c r="M269" s="114">
        <v>1188</v>
      </c>
      <c r="N269" s="115">
        <v>0</v>
      </c>
      <c r="O269" s="115"/>
      <c r="P269" s="116">
        <v>0</v>
      </c>
      <c r="Q269" s="117" t="s">
        <v>503</v>
      </c>
      <c r="R269" s="73"/>
      <c r="S269" s="116"/>
      <c r="T269" s="118">
        <v>0</v>
      </c>
      <c r="U269" s="118"/>
      <c r="V269" s="71"/>
      <c r="W269" s="71"/>
      <c r="X269" s="119"/>
      <c r="Y269" s="71"/>
      <c r="Z269" s="118"/>
    </row>
    <row r="270" spans="1:26" s="106" customFormat="1" ht="12.75" x14ac:dyDescent="0.2">
      <c r="A270" s="73">
        <v>261</v>
      </c>
      <c r="B270" s="107" t="s">
        <v>763</v>
      </c>
      <c r="C270" s="73">
        <v>1</v>
      </c>
      <c r="D270" s="145"/>
      <c r="E270" s="145"/>
      <c r="F270" s="145"/>
      <c r="G270" s="108">
        <v>6.5167856683530516</v>
      </c>
      <c r="H270" s="109">
        <v>7.1638337359531414</v>
      </c>
      <c r="I270" s="110">
        <v>9</v>
      </c>
      <c r="J270" s="111">
        <v>183.896274648743</v>
      </c>
      <c r="K270" s="112">
        <v>13724.727664199816</v>
      </c>
      <c r="L270" s="113">
        <v>11515</v>
      </c>
      <c r="M270" s="114">
        <v>1188</v>
      </c>
      <c r="N270" s="115">
        <v>57264031.399999999</v>
      </c>
      <c r="O270" s="115"/>
      <c r="P270" s="116">
        <v>41</v>
      </c>
      <c r="Q270" s="117" t="s">
        <v>503</v>
      </c>
      <c r="R270" s="73"/>
      <c r="S270" s="116"/>
      <c r="T270" s="118">
        <v>25238.727664199818</v>
      </c>
      <c r="U270" s="118"/>
      <c r="V270" s="71"/>
      <c r="W270" s="71"/>
      <c r="X270" s="119"/>
      <c r="Y270" s="71"/>
      <c r="Z270" s="118"/>
    </row>
    <row r="271" spans="1:26" s="106" customFormat="1" ht="12.75" x14ac:dyDescent="0.2">
      <c r="A271" s="73">
        <v>262</v>
      </c>
      <c r="B271" s="107" t="s">
        <v>764</v>
      </c>
      <c r="C271" s="73">
        <v>1</v>
      </c>
      <c r="D271" s="145"/>
      <c r="E271" s="145"/>
      <c r="F271" s="145"/>
      <c r="G271" s="108">
        <v>9.6865331458784656</v>
      </c>
      <c r="H271" s="109">
        <v>9.1744844420417166</v>
      </c>
      <c r="I271" s="110">
        <v>9</v>
      </c>
      <c r="J271" s="111">
        <v>106.49667549865403</v>
      </c>
      <c r="K271" s="112">
        <v>16826.496235917824</v>
      </c>
      <c r="L271" s="113">
        <v>1093</v>
      </c>
      <c r="M271" s="114">
        <v>1188</v>
      </c>
      <c r="N271" s="115">
        <v>52931377.568713725</v>
      </c>
      <c r="O271" s="115"/>
      <c r="P271" s="116">
        <v>73.384615384615415</v>
      </c>
      <c r="Q271" s="117">
        <v>9.1744844420417166</v>
      </c>
      <c r="R271" s="73"/>
      <c r="S271" s="116"/>
      <c r="T271" s="118">
        <v>17945.496235917824</v>
      </c>
      <c r="U271" s="118"/>
      <c r="V271" s="71"/>
      <c r="W271" s="71"/>
      <c r="X271" s="119"/>
      <c r="Y271" s="71"/>
      <c r="Z271" s="118"/>
    </row>
    <row r="272" spans="1:26" s="106" customFormat="1" ht="12.75" x14ac:dyDescent="0.2">
      <c r="A272" s="73">
        <v>263</v>
      </c>
      <c r="B272" s="107" t="s">
        <v>765</v>
      </c>
      <c r="C272" s="73">
        <v>1</v>
      </c>
      <c r="D272" s="145"/>
      <c r="E272" s="145"/>
      <c r="F272" s="145"/>
      <c r="G272" s="108">
        <v>5.9527020091643301</v>
      </c>
      <c r="H272" s="109">
        <v>0</v>
      </c>
      <c r="I272" s="110">
        <v>9</v>
      </c>
      <c r="J272" s="111">
        <v>175.56921292863575</v>
      </c>
      <c r="K272" s="112">
        <v>16645.133055555554</v>
      </c>
      <c r="L272" s="113">
        <v>12579</v>
      </c>
      <c r="M272" s="114">
        <v>1188</v>
      </c>
      <c r="N272" s="115">
        <v>1131572.8</v>
      </c>
      <c r="O272" s="115"/>
      <c r="P272" s="116">
        <v>0</v>
      </c>
      <c r="Q272" s="117" t="s">
        <v>503</v>
      </c>
      <c r="R272" s="73"/>
      <c r="S272" s="116"/>
      <c r="T272" s="118">
        <v>29614.133055555554</v>
      </c>
      <c r="U272" s="118"/>
      <c r="V272" s="71"/>
      <c r="W272" s="71"/>
      <c r="X272" s="119"/>
      <c r="Y272" s="71"/>
      <c r="Z272" s="118"/>
    </row>
    <row r="273" spans="1:26" s="106" customFormat="1" ht="12.75" x14ac:dyDescent="0.2">
      <c r="A273" s="73">
        <v>264</v>
      </c>
      <c r="B273" s="107" t="s">
        <v>766</v>
      </c>
      <c r="C273" s="73">
        <v>1</v>
      </c>
      <c r="D273" s="145"/>
      <c r="E273" s="145"/>
      <c r="F273" s="145"/>
      <c r="G273" s="108">
        <v>0.42139016789171324</v>
      </c>
      <c r="H273" s="109">
        <v>0.51379784300288733</v>
      </c>
      <c r="I273" s="110">
        <v>9</v>
      </c>
      <c r="J273" s="111">
        <v>155.36453081815404</v>
      </c>
      <c r="K273" s="112">
        <v>13164.05547870398</v>
      </c>
      <c r="L273" s="113">
        <v>7288</v>
      </c>
      <c r="M273" s="114">
        <v>1188</v>
      </c>
      <c r="N273" s="115">
        <v>57136090.390000001</v>
      </c>
      <c r="O273" s="115"/>
      <c r="P273" s="116">
        <v>5.9999999999999991</v>
      </c>
      <c r="Q273" s="117" t="s">
        <v>503</v>
      </c>
      <c r="R273" s="73"/>
      <c r="S273" s="116"/>
      <c r="T273" s="118">
        <v>20604.05547870398</v>
      </c>
      <c r="U273" s="118"/>
      <c r="V273" s="71"/>
      <c r="W273" s="71"/>
      <c r="X273" s="119"/>
      <c r="Y273" s="71"/>
      <c r="Z273" s="118"/>
    </row>
    <row r="274" spans="1:26" s="106" customFormat="1" ht="12.75" x14ac:dyDescent="0.2">
      <c r="A274" s="73">
        <v>265</v>
      </c>
      <c r="B274" s="107" t="s">
        <v>767</v>
      </c>
      <c r="C274" s="73">
        <v>1</v>
      </c>
      <c r="D274" s="145"/>
      <c r="E274" s="145"/>
      <c r="F274" s="145"/>
      <c r="G274" s="108">
        <v>8.7173332203630383E-2</v>
      </c>
      <c r="H274" s="109">
        <v>8.164854259333168E-2</v>
      </c>
      <c r="I274" s="110">
        <v>9</v>
      </c>
      <c r="J274" s="111">
        <v>136.52012314149485</v>
      </c>
      <c r="K274" s="112">
        <v>13318.829524509803</v>
      </c>
      <c r="L274" s="113">
        <v>4864</v>
      </c>
      <c r="M274" s="114">
        <v>1188</v>
      </c>
      <c r="N274" s="115">
        <v>38603261</v>
      </c>
      <c r="O274" s="115"/>
      <c r="P274" s="116">
        <v>0</v>
      </c>
      <c r="Q274" s="117" t="s">
        <v>503</v>
      </c>
      <c r="R274" s="73"/>
      <c r="S274" s="116"/>
      <c r="T274" s="118">
        <v>18228.829524509805</v>
      </c>
      <c r="U274" s="118"/>
      <c r="V274" s="71"/>
      <c r="W274" s="71"/>
      <c r="X274" s="119"/>
      <c r="Y274" s="71"/>
      <c r="Z274" s="118"/>
    </row>
    <row r="275" spans="1:26" s="106" customFormat="1" ht="12.75" x14ac:dyDescent="0.2">
      <c r="A275" s="73">
        <v>266</v>
      </c>
      <c r="B275" s="107" t="s">
        <v>768</v>
      </c>
      <c r="C275" s="73">
        <v>1</v>
      </c>
      <c r="D275" s="145"/>
      <c r="E275" s="145"/>
      <c r="F275" s="145"/>
      <c r="G275" s="108">
        <v>0.20877166430360261</v>
      </c>
      <c r="H275" s="109">
        <v>0.20096977732206428</v>
      </c>
      <c r="I275" s="110">
        <v>9</v>
      </c>
      <c r="J275" s="111">
        <v>150.73267501643494</v>
      </c>
      <c r="K275" s="112">
        <v>13515.633123260235</v>
      </c>
      <c r="L275" s="113">
        <v>6857</v>
      </c>
      <c r="M275" s="114">
        <v>1188</v>
      </c>
      <c r="N275" s="115">
        <v>72228770.879999995</v>
      </c>
      <c r="O275" s="115"/>
      <c r="P275" s="116">
        <v>5</v>
      </c>
      <c r="Q275" s="117" t="s">
        <v>503</v>
      </c>
      <c r="R275" s="73"/>
      <c r="S275" s="116"/>
      <c r="T275" s="118">
        <v>20445.633123260235</v>
      </c>
      <c r="U275" s="118"/>
      <c r="V275" s="71"/>
      <c r="W275" s="71"/>
      <c r="X275" s="119"/>
      <c r="Y275" s="71"/>
      <c r="Z275" s="118"/>
    </row>
    <row r="276" spans="1:26" s="106" customFormat="1" ht="12.75" x14ac:dyDescent="0.2">
      <c r="A276" s="73">
        <v>267</v>
      </c>
      <c r="B276" s="107" t="s">
        <v>769</v>
      </c>
      <c r="C276" s="73">
        <v>0</v>
      </c>
      <c r="D276" s="145"/>
      <c r="E276" s="145"/>
      <c r="F276" s="145"/>
      <c r="G276" s="108">
        <v>0</v>
      </c>
      <c r="H276" s="109">
        <v>0</v>
      </c>
      <c r="I276" s="110" t="s">
        <v>467</v>
      </c>
      <c r="J276" s="111">
        <v>0</v>
      </c>
      <c r="K276" s="112">
        <v>17354.29</v>
      </c>
      <c r="L276" s="113">
        <v>0</v>
      </c>
      <c r="M276" s="114">
        <v>1188</v>
      </c>
      <c r="N276" s="115">
        <v>86771</v>
      </c>
      <c r="O276" s="115"/>
      <c r="P276" s="116">
        <v>0</v>
      </c>
      <c r="Q276" s="117" t="s">
        <v>503</v>
      </c>
      <c r="R276" s="73"/>
      <c r="S276" s="116"/>
      <c r="T276" s="118">
        <v>17354.29</v>
      </c>
      <c r="U276" s="118"/>
      <c r="V276" s="71"/>
      <c r="W276" s="71"/>
      <c r="X276" s="119"/>
      <c r="Y276" s="71"/>
      <c r="Z276" s="118"/>
    </row>
    <row r="277" spans="1:26" s="106" customFormat="1" ht="12.75" x14ac:dyDescent="0.2">
      <c r="A277" s="73">
        <v>268</v>
      </c>
      <c r="B277" s="107" t="s">
        <v>770</v>
      </c>
      <c r="C277" s="73">
        <v>0</v>
      </c>
      <c r="D277" s="145"/>
      <c r="E277" s="145"/>
      <c r="F277" s="145"/>
      <c r="G277" s="108">
        <v>0</v>
      </c>
      <c r="H277" s="109">
        <v>0</v>
      </c>
      <c r="I277" s="110" t="s">
        <v>467</v>
      </c>
      <c r="J277" s="111">
        <v>0</v>
      </c>
      <c r="K277" s="112">
        <v>0</v>
      </c>
      <c r="L277" s="113">
        <v>0</v>
      </c>
      <c r="M277" s="114">
        <v>1188</v>
      </c>
      <c r="N277" s="115">
        <v>0</v>
      </c>
      <c r="O277" s="115"/>
      <c r="P277" s="116">
        <v>0</v>
      </c>
      <c r="Q277" s="117" t="s">
        <v>503</v>
      </c>
      <c r="R277" s="73"/>
      <c r="S277" s="116"/>
      <c r="T277" s="118">
        <v>0</v>
      </c>
      <c r="U277" s="118"/>
      <c r="V277" s="71"/>
      <c r="W277" s="71"/>
      <c r="X277" s="119"/>
      <c r="Y277" s="71"/>
      <c r="Z277" s="118"/>
    </row>
    <row r="278" spans="1:26" s="106" customFormat="1" ht="12.75" x14ac:dyDescent="0.2">
      <c r="A278" s="73">
        <v>269</v>
      </c>
      <c r="B278" s="107" t="s">
        <v>771</v>
      </c>
      <c r="C278" s="73">
        <v>1</v>
      </c>
      <c r="D278" s="145"/>
      <c r="E278" s="145"/>
      <c r="F278" s="145"/>
      <c r="G278" s="108">
        <v>0</v>
      </c>
      <c r="H278" s="109">
        <v>0</v>
      </c>
      <c r="I278" s="110">
        <v>9</v>
      </c>
      <c r="J278" s="111">
        <v>183.5697882455749</v>
      </c>
      <c r="K278" s="112">
        <v>12684.548243668341</v>
      </c>
      <c r="L278" s="113">
        <v>10600</v>
      </c>
      <c r="M278" s="114">
        <v>1188</v>
      </c>
      <c r="N278" s="115">
        <v>9744730.1999999993</v>
      </c>
      <c r="O278" s="115"/>
      <c r="P278" s="116">
        <v>0</v>
      </c>
      <c r="Q278" s="117" t="s">
        <v>503</v>
      </c>
      <c r="R278" s="73"/>
      <c r="S278" s="116"/>
      <c r="T278" s="118">
        <v>23485.548243668341</v>
      </c>
      <c r="U278" s="118"/>
      <c r="V278" s="71"/>
      <c r="W278" s="71"/>
      <c r="X278" s="119"/>
      <c r="Y278" s="71"/>
      <c r="Z278" s="118"/>
    </row>
    <row r="279" spans="1:26" s="106" customFormat="1" ht="12.75" x14ac:dyDescent="0.2">
      <c r="A279" s="73">
        <v>270</v>
      </c>
      <c r="B279" s="107" t="s">
        <v>772</v>
      </c>
      <c r="C279" s="73">
        <v>0</v>
      </c>
      <c r="D279" s="145"/>
      <c r="E279" s="145"/>
      <c r="F279" s="145"/>
      <c r="G279" s="108">
        <v>0</v>
      </c>
      <c r="H279" s="109">
        <v>0</v>
      </c>
      <c r="I279" s="110" t="s">
        <v>467</v>
      </c>
      <c r="J279" s="111">
        <v>0</v>
      </c>
      <c r="K279" s="112">
        <v>0</v>
      </c>
      <c r="L279" s="113">
        <v>0</v>
      </c>
      <c r="M279" s="114">
        <v>1188</v>
      </c>
      <c r="N279" s="115">
        <v>0</v>
      </c>
      <c r="O279" s="115"/>
      <c r="P279" s="116">
        <v>0</v>
      </c>
      <c r="Q279" s="117" t="s">
        <v>503</v>
      </c>
      <c r="R279" s="73"/>
      <c r="S279" s="116"/>
      <c r="T279" s="118">
        <v>0</v>
      </c>
      <c r="U279" s="118"/>
      <c r="V279" s="71"/>
      <c r="W279" s="71"/>
      <c r="X279" s="119"/>
      <c r="Y279" s="71"/>
      <c r="Z279" s="118"/>
    </row>
    <row r="280" spans="1:26" s="106" customFormat="1" ht="12.75" x14ac:dyDescent="0.2">
      <c r="A280" s="73">
        <v>271</v>
      </c>
      <c r="B280" s="107" t="s">
        <v>773</v>
      </c>
      <c r="C280" s="73">
        <v>1</v>
      </c>
      <c r="D280" s="145"/>
      <c r="E280" s="145"/>
      <c r="F280" s="145"/>
      <c r="G280" s="108">
        <v>0.37270489382133226</v>
      </c>
      <c r="H280" s="109">
        <v>0.33724121852039107</v>
      </c>
      <c r="I280" s="110">
        <v>9</v>
      </c>
      <c r="J280" s="111">
        <v>130.55675142911491</v>
      </c>
      <c r="K280" s="112">
        <v>13515.613604709837</v>
      </c>
      <c r="L280" s="113">
        <v>4130</v>
      </c>
      <c r="M280" s="114">
        <v>1188</v>
      </c>
      <c r="N280" s="115">
        <v>106019662</v>
      </c>
      <c r="O280" s="115"/>
      <c r="P280" s="116">
        <v>3</v>
      </c>
      <c r="Q280" s="117" t="s">
        <v>503</v>
      </c>
      <c r="R280" s="73"/>
      <c r="S280" s="116"/>
      <c r="T280" s="118">
        <v>17644.613604709837</v>
      </c>
      <c r="U280" s="118"/>
      <c r="V280" s="71"/>
      <c r="W280" s="71"/>
      <c r="X280" s="119"/>
      <c r="Y280" s="71"/>
      <c r="Z280" s="118"/>
    </row>
    <row r="281" spans="1:26" s="106" customFormat="1" ht="12.75" x14ac:dyDescent="0.2">
      <c r="A281" s="73">
        <v>272</v>
      </c>
      <c r="B281" s="107" t="s">
        <v>774</v>
      </c>
      <c r="C281" s="73">
        <v>1</v>
      </c>
      <c r="D281" s="145"/>
      <c r="E281" s="145"/>
      <c r="F281" s="145"/>
      <c r="G281" s="108">
        <v>2.4763802627722544</v>
      </c>
      <c r="H281" s="109">
        <v>1.6509855841568568</v>
      </c>
      <c r="I281" s="110">
        <v>9</v>
      </c>
      <c r="J281" s="111">
        <v>236.01664746003141</v>
      </c>
      <c r="K281" s="112">
        <v>14011.459150943398</v>
      </c>
      <c r="L281" s="113">
        <v>19058</v>
      </c>
      <c r="M281" s="114">
        <v>1188</v>
      </c>
      <c r="N281" s="115">
        <v>3241336.6</v>
      </c>
      <c r="O281" s="115"/>
      <c r="P281" s="116">
        <v>1</v>
      </c>
      <c r="Q281" s="117" t="s">
        <v>503</v>
      </c>
      <c r="R281" s="73"/>
      <c r="S281" s="116"/>
      <c r="T281" s="118">
        <v>33116.459150943396</v>
      </c>
      <c r="U281" s="118"/>
      <c r="V281" s="71"/>
      <c r="W281" s="71"/>
      <c r="X281" s="119"/>
      <c r="Y281" s="71"/>
      <c r="Z281" s="118"/>
    </row>
    <row r="282" spans="1:26" s="106" customFormat="1" ht="12.75" x14ac:dyDescent="0.2">
      <c r="A282" s="73">
        <v>273</v>
      </c>
      <c r="B282" s="107" t="s">
        <v>775</v>
      </c>
      <c r="C282" s="73">
        <v>1</v>
      </c>
      <c r="D282" s="145"/>
      <c r="E282" s="145"/>
      <c r="F282" s="145"/>
      <c r="G282" s="108">
        <v>0.75569939670555419</v>
      </c>
      <c r="H282" s="109">
        <v>0.80973502897296823</v>
      </c>
      <c r="I282" s="110">
        <v>9</v>
      </c>
      <c r="J282" s="111">
        <v>141.35423827980011</v>
      </c>
      <c r="K282" s="112">
        <v>13705.180647571608</v>
      </c>
      <c r="L282" s="113">
        <v>5668</v>
      </c>
      <c r="M282" s="114">
        <v>1188</v>
      </c>
      <c r="N282" s="115">
        <v>31523522</v>
      </c>
      <c r="O282" s="115"/>
      <c r="P282" s="116">
        <v>6</v>
      </c>
      <c r="Q282" s="117" t="s">
        <v>503</v>
      </c>
      <c r="R282" s="73"/>
      <c r="S282" s="116"/>
      <c r="T282" s="118">
        <v>19373.180647571608</v>
      </c>
      <c r="U282" s="118"/>
      <c r="V282" s="71"/>
      <c r="W282" s="71"/>
      <c r="X282" s="119"/>
      <c r="Y282" s="71"/>
      <c r="Z282" s="118"/>
    </row>
    <row r="283" spans="1:26" s="106" customFormat="1" ht="12.75" x14ac:dyDescent="0.2">
      <c r="A283" s="73">
        <v>274</v>
      </c>
      <c r="B283" s="107" t="s">
        <v>776</v>
      </c>
      <c r="C283" s="73">
        <v>1</v>
      </c>
      <c r="D283" s="145"/>
      <c r="E283" s="145"/>
      <c r="F283" s="145"/>
      <c r="G283" s="108">
        <v>5.369265059283105</v>
      </c>
      <c r="H283" s="109">
        <v>5.6872199740488885</v>
      </c>
      <c r="I283" s="110">
        <v>9</v>
      </c>
      <c r="J283" s="111">
        <v>146.10090030305884</v>
      </c>
      <c r="K283" s="112">
        <v>18518.632315887487</v>
      </c>
      <c r="L283" s="113">
        <v>8537</v>
      </c>
      <c r="M283" s="114">
        <v>1188</v>
      </c>
      <c r="N283" s="115">
        <v>142835920.48606366</v>
      </c>
      <c r="O283" s="115"/>
      <c r="P283" s="116">
        <v>80.999999999999986</v>
      </c>
      <c r="Q283" s="117" t="s">
        <v>503</v>
      </c>
      <c r="R283" s="73"/>
      <c r="S283" s="116"/>
      <c r="T283" s="118">
        <v>27046.632315887487</v>
      </c>
      <c r="U283" s="118"/>
      <c r="V283" s="71"/>
      <c r="W283" s="71"/>
      <c r="X283" s="119"/>
      <c r="Y283" s="71"/>
      <c r="Z283" s="118"/>
    </row>
    <row r="284" spans="1:26" s="106" customFormat="1" ht="12.75" x14ac:dyDescent="0.2">
      <c r="A284" s="73">
        <v>275</v>
      </c>
      <c r="B284" s="107" t="s">
        <v>777</v>
      </c>
      <c r="C284" s="73">
        <v>1</v>
      </c>
      <c r="D284" s="145"/>
      <c r="E284" s="145"/>
      <c r="F284" s="145"/>
      <c r="G284" s="108">
        <v>2.2265193572011852</v>
      </c>
      <c r="H284" s="109">
        <v>2.8804632564052262</v>
      </c>
      <c r="I284" s="110">
        <v>9</v>
      </c>
      <c r="J284" s="111">
        <v>148.48075986322235</v>
      </c>
      <c r="K284" s="112">
        <v>13525.553823529412</v>
      </c>
      <c r="L284" s="113">
        <v>6557</v>
      </c>
      <c r="M284" s="114">
        <v>1188</v>
      </c>
      <c r="N284" s="115">
        <v>9474101.0631939992</v>
      </c>
      <c r="O284" s="115"/>
      <c r="P284" s="116">
        <v>6</v>
      </c>
      <c r="Q284" s="117" t="s">
        <v>503</v>
      </c>
      <c r="R284" s="73"/>
      <c r="S284" s="116"/>
      <c r="T284" s="118">
        <v>17468.553823529412</v>
      </c>
      <c r="U284" s="118"/>
      <c r="V284" s="71"/>
      <c r="W284" s="71"/>
      <c r="X284" s="119"/>
      <c r="Y284" s="71"/>
      <c r="Z284" s="118"/>
    </row>
    <row r="285" spans="1:26" s="106" customFormat="1" ht="12.75" x14ac:dyDescent="0.2">
      <c r="A285" s="73">
        <v>276</v>
      </c>
      <c r="B285" s="107" t="s">
        <v>778</v>
      </c>
      <c r="C285" s="73">
        <v>1</v>
      </c>
      <c r="D285" s="145"/>
      <c r="E285" s="145"/>
      <c r="F285" s="145"/>
      <c r="G285" s="108">
        <v>7.0979524732723606E-2</v>
      </c>
      <c r="H285" s="109">
        <v>0</v>
      </c>
      <c r="I285" s="110">
        <v>9</v>
      </c>
      <c r="J285" s="111">
        <v>192.54641618119334</v>
      </c>
      <c r="K285" s="112">
        <v>12645.114264334974</v>
      </c>
      <c r="L285" s="113">
        <v>11703</v>
      </c>
      <c r="M285" s="114">
        <v>1188</v>
      </c>
      <c r="N285" s="115">
        <v>30271695.09</v>
      </c>
      <c r="O285" s="115"/>
      <c r="P285" s="116">
        <v>0</v>
      </c>
      <c r="Q285" s="117" t="s">
        <v>503</v>
      </c>
      <c r="R285" s="73"/>
      <c r="S285" s="116"/>
      <c r="T285" s="118">
        <v>24342.114264334974</v>
      </c>
      <c r="U285" s="118"/>
      <c r="V285" s="71"/>
      <c r="W285" s="71"/>
      <c r="X285" s="119"/>
      <c r="Y285" s="71"/>
      <c r="Z285" s="118"/>
    </row>
    <row r="286" spans="1:26" s="106" customFormat="1" ht="12.75" x14ac:dyDescent="0.2">
      <c r="A286" s="73">
        <v>277</v>
      </c>
      <c r="B286" s="107" t="s">
        <v>779</v>
      </c>
      <c r="C286" s="73">
        <v>1</v>
      </c>
      <c r="D286" s="145"/>
      <c r="E286" s="145"/>
      <c r="F286" s="145">
        <v>1</v>
      </c>
      <c r="G286" s="108">
        <v>6.9858279173272555</v>
      </c>
      <c r="H286" s="109">
        <v>7.4545614920118863</v>
      </c>
      <c r="I286" s="110">
        <v>18</v>
      </c>
      <c r="J286" s="111">
        <v>100.28996584176406</v>
      </c>
      <c r="K286" s="112">
        <v>19800.337016057092</v>
      </c>
      <c r="L286" s="113">
        <v>57</v>
      </c>
      <c r="M286" s="114">
        <v>1188</v>
      </c>
      <c r="N286" s="115">
        <v>44431184.899999999</v>
      </c>
      <c r="O286" s="115"/>
      <c r="P286" s="116">
        <v>55.000000000000007</v>
      </c>
      <c r="Q286" s="117" t="s">
        <v>503</v>
      </c>
      <c r="R286" s="73"/>
      <c r="S286" s="116"/>
      <c r="T286" s="118">
        <v>20115.337016057092</v>
      </c>
      <c r="U286" s="118"/>
      <c r="V286" s="71"/>
      <c r="W286" s="71"/>
      <c r="X286" s="119"/>
      <c r="Y286" s="71"/>
      <c r="Z286" s="118"/>
    </row>
    <row r="287" spans="1:26" s="106" customFormat="1" ht="12.75" x14ac:dyDescent="0.2">
      <c r="A287" s="73">
        <v>278</v>
      </c>
      <c r="B287" s="107" t="s">
        <v>780</v>
      </c>
      <c r="C287" s="73">
        <v>1</v>
      </c>
      <c r="D287" s="145"/>
      <c r="E287" s="145"/>
      <c r="F287" s="145"/>
      <c r="G287" s="108">
        <v>6.8265143452890307</v>
      </c>
      <c r="H287" s="109">
        <v>6.2517248840465989</v>
      </c>
      <c r="I287" s="110">
        <v>9</v>
      </c>
      <c r="J287" s="111">
        <v>122.66742833414756</v>
      </c>
      <c r="K287" s="112">
        <v>14798.383314794217</v>
      </c>
      <c r="L287" s="113">
        <v>3354</v>
      </c>
      <c r="M287" s="114">
        <v>1188</v>
      </c>
      <c r="N287" s="115">
        <v>33204036.302000001</v>
      </c>
      <c r="O287" s="115"/>
      <c r="P287" s="116">
        <v>20.923076923076923</v>
      </c>
      <c r="Q287" s="117" t="s">
        <v>503</v>
      </c>
      <c r="R287" s="73"/>
      <c r="S287" s="116"/>
      <c r="T287" s="118">
        <v>18177.383314794217</v>
      </c>
      <c r="U287" s="118"/>
      <c r="V287" s="71"/>
      <c r="W287" s="71"/>
      <c r="X287" s="119"/>
      <c r="Y287" s="71"/>
      <c r="Z287" s="118"/>
    </row>
    <row r="288" spans="1:26" s="106" customFormat="1" ht="12.75" x14ac:dyDescent="0.2">
      <c r="A288" s="73">
        <v>279</v>
      </c>
      <c r="B288" s="107" t="s">
        <v>781</v>
      </c>
      <c r="C288" s="73">
        <v>0</v>
      </c>
      <c r="D288" s="145"/>
      <c r="E288" s="145"/>
      <c r="F288" s="145"/>
      <c r="G288" s="108">
        <v>0</v>
      </c>
      <c r="H288" s="109">
        <v>0</v>
      </c>
      <c r="I288" s="110" t="s">
        <v>467</v>
      </c>
      <c r="J288" s="111">
        <v>0</v>
      </c>
      <c r="K288" s="112">
        <v>19189.395142857145</v>
      </c>
      <c r="L288" s="113">
        <v>0</v>
      </c>
      <c r="M288" s="114">
        <v>1188</v>
      </c>
      <c r="N288" s="115">
        <v>671629</v>
      </c>
      <c r="O288" s="115"/>
      <c r="P288" s="116">
        <v>0</v>
      </c>
      <c r="Q288" s="117" t="s">
        <v>503</v>
      </c>
      <c r="R288" s="73"/>
      <c r="S288" s="116"/>
      <c r="T288" s="118">
        <v>19189.395142857145</v>
      </c>
      <c r="U288" s="118"/>
      <c r="V288" s="71"/>
      <c r="W288" s="71"/>
      <c r="X288" s="119"/>
      <c r="Y288" s="71"/>
      <c r="Z288" s="118"/>
    </row>
    <row r="289" spans="1:26" s="106" customFormat="1" ht="12.75" x14ac:dyDescent="0.2">
      <c r="A289" s="73">
        <v>280</v>
      </c>
      <c r="B289" s="107" t="s">
        <v>782</v>
      </c>
      <c r="C289" s="73">
        <v>0</v>
      </c>
      <c r="D289" s="145"/>
      <c r="E289" s="145"/>
      <c r="F289" s="145"/>
      <c r="G289" s="108">
        <v>0</v>
      </c>
      <c r="H289" s="109">
        <v>0</v>
      </c>
      <c r="I289" s="110" t="s">
        <v>467</v>
      </c>
      <c r="J289" s="111">
        <v>0</v>
      </c>
      <c r="K289" s="112">
        <v>17354.29</v>
      </c>
      <c r="L289" s="113">
        <v>0</v>
      </c>
      <c r="M289" s="114">
        <v>1188</v>
      </c>
      <c r="N289" s="115">
        <v>1484194.58</v>
      </c>
      <c r="O289" s="115"/>
      <c r="P289" s="116">
        <v>0</v>
      </c>
      <c r="Q289" s="117" t="s">
        <v>503</v>
      </c>
      <c r="R289" s="73"/>
      <c r="S289" s="116"/>
      <c r="T289" s="118">
        <v>17354.29</v>
      </c>
      <c r="U289" s="118"/>
      <c r="V289" s="71"/>
      <c r="W289" s="71"/>
      <c r="X289" s="119"/>
      <c r="Y289" s="71"/>
      <c r="Z289" s="118"/>
    </row>
    <row r="290" spans="1:26" s="106" customFormat="1" ht="12.75" x14ac:dyDescent="0.2">
      <c r="A290" s="73">
        <v>281</v>
      </c>
      <c r="B290" s="107" t="s">
        <v>783</v>
      </c>
      <c r="C290" s="73">
        <v>1</v>
      </c>
      <c r="D290" s="145"/>
      <c r="E290" s="145"/>
      <c r="F290" s="145">
        <v>3</v>
      </c>
      <c r="G290" s="108">
        <v>15.966614020995499</v>
      </c>
      <c r="H290" s="109">
        <v>16.780238977150404</v>
      </c>
      <c r="I290" s="110">
        <v>18</v>
      </c>
      <c r="J290" s="111">
        <v>100.17287860114324</v>
      </c>
      <c r="K290" s="112">
        <v>21147.651529245948</v>
      </c>
      <c r="L290" s="113">
        <v>37</v>
      </c>
      <c r="M290" s="114">
        <v>1188</v>
      </c>
      <c r="N290" s="115">
        <v>600170350</v>
      </c>
      <c r="O290" s="115"/>
      <c r="P290" s="116">
        <v>1054.4444444444439</v>
      </c>
      <c r="Q290" s="117" t="s">
        <v>503</v>
      </c>
      <c r="R290" s="73"/>
      <c r="S290" s="116"/>
      <c r="T290" s="118">
        <v>21160.651529245948</v>
      </c>
      <c r="U290" s="118"/>
      <c r="V290" s="71"/>
      <c r="W290" s="71"/>
      <c r="X290" s="119"/>
      <c r="Y290" s="71"/>
      <c r="Z290" s="118"/>
    </row>
    <row r="291" spans="1:26" s="106" customFormat="1" ht="12.75" x14ac:dyDescent="0.2">
      <c r="A291" s="73">
        <v>282</v>
      </c>
      <c r="B291" s="107" t="s">
        <v>784</v>
      </c>
      <c r="C291" s="73">
        <v>0</v>
      </c>
      <c r="D291" s="145"/>
      <c r="E291" s="145"/>
      <c r="F291" s="145"/>
      <c r="G291" s="108">
        <v>0</v>
      </c>
      <c r="H291" s="109">
        <v>0</v>
      </c>
      <c r="I291" s="110" t="s">
        <v>467</v>
      </c>
      <c r="J291" s="111">
        <v>0</v>
      </c>
      <c r="K291" s="112">
        <v>0</v>
      </c>
      <c r="L291" s="113">
        <v>0</v>
      </c>
      <c r="M291" s="114">
        <v>1188</v>
      </c>
      <c r="N291" s="115">
        <v>15008719</v>
      </c>
      <c r="O291" s="115"/>
      <c r="P291" s="116">
        <v>0</v>
      </c>
      <c r="Q291" s="117" t="s">
        <v>503</v>
      </c>
      <c r="R291" s="73"/>
      <c r="S291" s="116"/>
      <c r="T291" s="118">
        <v>0</v>
      </c>
      <c r="U291" s="118"/>
      <c r="V291" s="71"/>
      <c r="W291" s="71"/>
      <c r="X291" s="119"/>
      <c r="Y291" s="71"/>
      <c r="Z291" s="118"/>
    </row>
    <row r="292" spans="1:26" s="106" customFormat="1" ht="12.75" x14ac:dyDescent="0.2">
      <c r="A292" s="73">
        <v>283</v>
      </c>
      <c r="B292" s="107" t="s">
        <v>785</v>
      </c>
      <c r="C292" s="73">
        <v>0</v>
      </c>
      <c r="D292" s="145"/>
      <c r="E292" s="145"/>
      <c r="F292" s="145"/>
      <c r="G292" s="108">
        <v>0</v>
      </c>
      <c r="H292" s="109">
        <v>0</v>
      </c>
      <c r="I292" s="110" t="s">
        <v>467</v>
      </c>
      <c r="J292" s="111">
        <v>0</v>
      </c>
      <c r="K292" s="112">
        <v>0</v>
      </c>
      <c r="L292" s="113">
        <v>0</v>
      </c>
      <c r="M292" s="114">
        <v>1188</v>
      </c>
      <c r="N292" s="115">
        <v>0</v>
      </c>
      <c r="O292" s="115"/>
      <c r="P292" s="116">
        <v>0</v>
      </c>
      <c r="Q292" s="117" t="s">
        <v>503</v>
      </c>
      <c r="R292" s="73"/>
      <c r="S292" s="116"/>
      <c r="T292" s="118">
        <v>0</v>
      </c>
      <c r="U292" s="118"/>
      <c r="V292" s="71"/>
      <c r="W292" s="71"/>
      <c r="X292" s="119"/>
      <c r="Y292" s="71"/>
      <c r="Z292" s="118"/>
    </row>
    <row r="293" spans="1:26" s="106" customFormat="1" ht="12.75" x14ac:dyDescent="0.2">
      <c r="A293" s="73">
        <v>284</v>
      </c>
      <c r="B293" s="107" t="s">
        <v>786</v>
      </c>
      <c r="C293" s="73">
        <v>1</v>
      </c>
      <c r="D293" s="145"/>
      <c r="E293" s="145"/>
      <c r="F293" s="145"/>
      <c r="G293" s="108">
        <v>7.4537220480509561</v>
      </c>
      <c r="H293" s="109">
        <v>7.7415797377305751</v>
      </c>
      <c r="I293" s="110">
        <v>9</v>
      </c>
      <c r="J293" s="111">
        <v>143.84661126929751</v>
      </c>
      <c r="K293" s="112">
        <v>14066.223309689365</v>
      </c>
      <c r="L293" s="113">
        <v>6168</v>
      </c>
      <c r="M293" s="114">
        <v>1188</v>
      </c>
      <c r="N293" s="115">
        <v>50931788.259999998</v>
      </c>
      <c r="O293" s="115"/>
      <c r="P293" s="116">
        <v>80.000000000000028</v>
      </c>
      <c r="Q293" s="117" t="s">
        <v>503</v>
      </c>
      <c r="R293" s="73"/>
      <c r="S293" s="116"/>
      <c r="T293" s="118">
        <v>20476.223309689365</v>
      </c>
      <c r="U293" s="118"/>
      <c r="V293" s="71"/>
      <c r="W293" s="71"/>
      <c r="X293" s="119"/>
      <c r="Y293" s="71"/>
      <c r="Z293" s="118"/>
    </row>
    <row r="294" spans="1:26" s="106" customFormat="1" ht="12.75" x14ac:dyDescent="0.2">
      <c r="A294" s="73">
        <v>285</v>
      </c>
      <c r="B294" s="107" t="s">
        <v>787</v>
      </c>
      <c r="C294" s="73">
        <v>1</v>
      </c>
      <c r="D294" s="145"/>
      <c r="E294" s="145"/>
      <c r="F294" s="145"/>
      <c r="G294" s="108">
        <v>2.7035277990165794</v>
      </c>
      <c r="H294" s="109">
        <v>2.7847661368955867</v>
      </c>
      <c r="I294" s="110">
        <v>9</v>
      </c>
      <c r="J294" s="111">
        <v>119.43638105260041</v>
      </c>
      <c r="K294" s="112">
        <v>16946.116883036269</v>
      </c>
      <c r="L294" s="113">
        <v>3294</v>
      </c>
      <c r="M294" s="114">
        <v>1188</v>
      </c>
      <c r="N294" s="115">
        <v>77567088</v>
      </c>
      <c r="O294" s="115"/>
      <c r="P294" s="116">
        <v>20.000000000000004</v>
      </c>
      <c r="Q294" s="117" t="s">
        <v>503</v>
      </c>
      <c r="R294" s="73"/>
      <c r="S294" s="116"/>
      <c r="T294" s="118">
        <v>20150.116883036269</v>
      </c>
      <c r="U294" s="118"/>
      <c r="V294" s="71"/>
      <c r="W294" s="71"/>
      <c r="X294" s="119"/>
      <c r="Y294" s="71"/>
      <c r="Z294" s="118"/>
    </row>
    <row r="295" spans="1:26" s="106" customFormat="1" ht="12.75" x14ac:dyDescent="0.2">
      <c r="A295" s="73">
        <v>286</v>
      </c>
      <c r="B295" s="107" t="s">
        <v>788</v>
      </c>
      <c r="C295" s="73">
        <v>0</v>
      </c>
      <c r="D295" s="145"/>
      <c r="E295" s="145"/>
      <c r="F295" s="145"/>
      <c r="G295" s="108">
        <v>0</v>
      </c>
      <c r="H295" s="109">
        <v>0</v>
      </c>
      <c r="I295" s="110" t="s">
        <v>467</v>
      </c>
      <c r="J295" s="111">
        <v>0</v>
      </c>
      <c r="K295" s="112">
        <v>0</v>
      </c>
      <c r="L295" s="113">
        <v>0</v>
      </c>
      <c r="M295" s="114">
        <v>1188</v>
      </c>
      <c r="N295" s="115">
        <v>0</v>
      </c>
      <c r="O295" s="115"/>
      <c r="P295" s="116">
        <v>0</v>
      </c>
      <c r="Q295" s="117" t="s">
        <v>503</v>
      </c>
      <c r="R295" s="73"/>
      <c r="S295" s="116"/>
      <c r="T295" s="118">
        <v>0</v>
      </c>
      <c r="U295" s="118"/>
      <c r="V295" s="71"/>
      <c r="W295" s="71"/>
      <c r="X295" s="119"/>
      <c r="Y295" s="71"/>
      <c r="Z295" s="118"/>
    </row>
    <row r="296" spans="1:26" s="106" customFormat="1" ht="12.75" x14ac:dyDescent="0.2">
      <c r="A296" s="73">
        <v>287</v>
      </c>
      <c r="B296" s="107" t="s">
        <v>789</v>
      </c>
      <c r="C296" s="73">
        <v>1</v>
      </c>
      <c r="D296" s="145"/>
      <c r="E296" s="145"/>
      <c r="F296" s="145"/>
      <c r="G296" s="108">
        <v>2.3304231142868121</v>
      </c>
      <c r="H296" s="109">
        <v>2.9686602548944263</v>
      </c>
      <c r="I296" s="110">
        <v>9</v>
      </c>
      <c r="J296" s="111">
        <v>130.29695022138586</v>
      </c>
      <c r="K296" s="112">
        <v>13214.248476420798</v>
      </c>
      <c r="L296" s="113">
        <v>4004</v>
      </c>
      <c r="M296" s="114">
        <v>1188</v>
      </c>
      <c r="N296" s="115">
        <v>16042657.6</v>
      </c>
      <c r="O296" s="115"/>
      <c r="P296" s="116">
        <v>9</v>
      </c>
      <c r="Q296" s="117" t="s">
        <v>503</v>
      </c>
      <c r="R296" s="73"/>
      <c r="S296" s="116"/>
      <c r="T296" s="118">
        <v>17265.248476420798</v>
      </c>
      <c r="U296" s="118"/>
      <c r="V296" s="71"/>
      <c r="W296" s="71"/>
      <c r="X296" s="119"/>
      <c r="Y296" s="71"/>
      <c r="Z296" s="118"/>
    </row>
    <row r="297" spans="1:26" s="106" customFormat="1" ht="12.75" x14ac:dyDescent="0.2">
      <c r="A297" s="73">
        <v>288</v>
      </c>
      <c r="B297" s="107" t="s">
        <v>790</v>
      </c>
      <c r="C297" s="73">
        <v>1</v>
      </c>
      <c r="D297" s="145"/>
      <c r="E297" s="145"/>
      <c r="F297" s="145"/>
      <c r="G297" s="108">
        <v>0.10673997764508732</v>
      </c>
      <c r="H297" s="109">
        <v>0.14231625165447273</v>
      </c>
      <c r="I297" s="110">
        <v>9</v>
      </c>
      <c r="J297" s="111">
        <v>176.67100954739709</v>
      </c>
      <c r="K297" s="112">
        <v>12336.818734654897</v>
      </c>
      <c r="L297" s="113">
        <v>9459</v>
      </c>
      <c r="M297" s="114">
        <v>1188</v>
      </c>
      <c r="N297" s="115">
        <v>55068904</v>
      </c>
      <c r="O297" s="115"/>
      <c r="P297" s="116">
        <v>1</v>
      </c>
      <c r="Q297" s="117" t="s">
        <v>503</v>
      </c>
      <c r="R297" s="73"/>
      <c r="S297" s="116"/>
      <c r="T297" s="118">
        <v>21763.818734654895</v>
      </c>
      <c r="U297" s="118"/>
      <c r="V297" s="71"/>
      <c r="W297" s="71"/>
      <c r="X297" s="119"/>
      <c r="Y297" s="71"/>
      <c r="Z297" s="118"/>
    </row>
    <row r="298" spans="1:26" s="106" customFormat="1" ht="12.75" x14ac:dyDescent="0.2">
      <c r="A298" s="73">
        <v>289</v>
      </c>
      <c r="B298" s="107" t="s">
        <v>791</v>
      </c>
      <c r="C298" s="73">
        <v>1</v>
      </c>
      <c r="D298" s="145"/>
      <c r="E298" s="145"/>
      <c r="F298" s="145"/>
      <c r="G298" s="108">
        <v>0.69913666897512339</v>
      </c>
      <c r="H298" s="109">
        <v>0.51300579985321804</v>
      </c>
      <c r="I298" s="110">
        <v>9</v>
      </c>
      <c r="J298" s="111">
        <v>211.59248259177389</v>
      </c>
      <c r="K298" s="112">
        <v>14742.451056338028</v>
      </c>
      <c r="L298" s="113">
        <v>16451</v>
      </c>
      <c r="M298" s="114">
        <v>1188</v>
      </c>
      <c r="N298" s="115">
        <v>4574607.1499999994</v>
      </c>
      <c r="O298" s="115"/>
      <c r="P298" s="116">
        <v>0</v>
      </c>
      <c r="Q298" s="117" t="s">
        <v>503</v>
      </c>
      <c r="R298" s="73"/>
      <c r="S298" s="116"/>
      <c r="T298" s="118">
        <v>31261.451056338028</v>
      </c>
      <c r="U298" s="118"/>
      <c r="V298" s="71"/>
      <c r="W298" s="71"/>
      <c r="X298" s="119"/>
      <c r="Y298" s="71"/>
      <c r="Z298" s="118"/>
    </row>
    <row r="299" spans="1:26" s="106" customFormat="1" ht="12.75" x14ac:dyDescent="0.2">
      <c r="A299" s="73">
        <v>290</v>
      </c>
      <c r="B299" s="107" t="s">
        <v>792</v>
      </c>
      <c r="C299" s="73">
        <v>1</v>
      </c>
      <c r="D299" s="145"/>
      <c r="E299" s="145"/>
      <c r="F299" s="145"/>
      <c r="G299" s="108">
        <v>0.14889072539984466</v>
      </c>
      <c r="H299" s="109">
        <v>0.15963920339756535</v>
      </c>
      <c r="I299" s="110">
        <v>9</v>
      </c>
      <c r="J299" s="111">
        <v>133.74068022178426</v>
      </c>
      <c r="K299" s="112">
        <v>13349.890398437501</v>
      </c>
      <c r="L299" s="113">
        <v>4504</v>
      </c>
      <c r="M299" s="114">
        <v>1188</v>
      </c>
      <c r="N299" s="115">
        <v>23561255.129999999</v>
      </c>
      <c r="O299" s="115"/>
      <c r="P299" s="116">
        <v>0</v>
      </c>
      <c r="Q299" s="117" t="s">
        <v>503</v>
      </c>
      <c r="R299" s="73"/>
      <c r="S299" s="116"/>
      <c r="T299" s="118">
        <v>17837.890398437499</v>
      </c>
      <c r="U299" s="118"/>
      <c r="V299" s="71"/>
      <c r="W299" s="71"/>
      <c r="X299" s="119"/>
      <c r="Y299" s="71"/>
      <c r="Z299" s="118"/>
    </row>
    <row r="300" spans="1:26" s="106" customFormat="1" ht="12.75" x14ac:dyDescent="0.2">
      <c r="A300" s="73">
        <v>291</v>
      </c>
      <c r="B300" s="107" t="s">
        <v>793</v>
      </c>
      <c r="C300" s="73">
        <v>1</v>
      </c>
      <c r="D300" s="145"/>
      <c r="E300" s="145"/>
      <c r="F300" s="145"/>
      <c r="G300" s="108">
        <v>2.6633232312300601</v>
      </c>
      <c r="H300" s="109">
        <v>2.5966005939289709</v>
      </c>
      <c r="I300" s="110">
        <v>9</v>
      </c>
      <c r="J300" s="111">
        <v>139.51348080612053</v>
      </c>
      <c r="K300" s="112">
        <v>13765.434253041363</v>
      </c>
      <c r="L300" s="113">
        <v>5439</v>
      </c>
      <c r="M300" s="114">
        <v>1188</v>
      </c>
      <c r="N300" s="115">
        <v>40029298.399999999</v>
      </c>
      <c r="O300" s="115"/>
      <c r="P300" s="116">
        <v>16.666666666666668</v>
      </c>
      <c r="Q300" s="117" t="s">
        <v>503</v>
      </c>
      <c r="R300" s="73"/>
      <c r="S300" s="116"/>
      <c r="T300" s="118">
        <v>19368.434253041363</v>
      </c>
      <c r="U300" s="118"/>
      <c r="V300" s="71"/>
      <c r="W300" s="71"/>
      <c r="X300" s="119"/>
      <c r="Y300" s="71"/>
      <c r="Z300" s="118"/>
    </row>
    <row r="301" spans="1:26" s="106" customFormat="1" ht="12.75" x14ac:dyDescent="0.2">
      <c r="A301" s="73">
        <v>292</v>
      </c>
      <c r="B301" s="107" t="s">
        <v>794</v>
      </c>
      <c r="C301" s="73">
        <v>1</v>
      </c>
      <c r="D301" s="145"/>
      <c r="E301" s="145"/>
      <c r="F301" s="145"/>
      <c r="G301" s="108">
        <v>0.87110863690373164</v>
      </c>
      <c r="H301" s="109">
        <v>0.84269340075805421</v>
      </c>
      <c r="I301" s="110">
        <v>9</v>
      </c>
      <c r="J301" s="111">
        <v>121.71273211111652</v>
      </c>
      <c r="K301" s="112">
        <v>13917.941185592797</v>
      </c>
      <c r="L301" s="113">
        <v>3022</v>
      </c>
      <c r="M301" s="114">
        <v>1188</v>
      </c>
      <c r="N301" s="115">
        <v>36046562.097999997</v>
      </c>
      <c r="O301" s="115"/>
      <c r="P301" s="116">
        <v>7</v>
      </c>
      <c r="Q301" s="117" t="s">
        <v>503</v>
      </c>
      <c r="R301" s="73"/>
      <c r="S301" s="116"/>
      <c r="T301" s="118">
        <v>15714.77874495968</v>
      </c>
      <c r="U301" s="118"/>
      <c r="V301" s="71"/>
      <c r="W301" s="71"/>
      <c r="X301" s="119"/>
      <c r="Y301" s="71"/>
      <c r="Z301" s="118"/>
    </row>
    <row r="302" spans="1:26" s="106" customFormat="1" ht="12.75" x14ac:dyDescent="0.2">
      <c r="A302" s="73">
        <v>293</v>
      </c>
      <c r="B302" s="107" t="s">
        <v>795</v>
      </c>
      <c r="C302" s="73">
        <v>1</v>
      </c>
      <c r="D302" s="145"/>
      <c r="E302" s="145"/>
      <c r="F302" s="145">
        <v>17</v>
      </c>
      <c r="G302" s="108">
        <v>1.7506686269412972</v>
      </c>
      <c r="H302" s="109">
        <v>2.0780628097878595</v>
      </c>
      <c r="I302" s="110">
        <v>18</v>
      </c>
      <c r="J302" s="111">
        <v>101.57293915646635</v>
      </c>
      <c r="K302" s="112">
        <v>18150.523254109023</v>
      </c>
      <c r="L302" s="113">
        <v>285</v>
      </c>
      <c r="M302" s="114">
        <v>1188</v>
      </c>
      <c r="N302" s="115">
        <v>154212759.34999999</v>
      </c>
      <c r="O302" s="115"/>
      <c r="P302" s="116">
        <v>39.076923076923066</v>
      </c>
      <c r="Q302" s="117" t="s">
        <v>503</v>
      </c>
      <c r="R302" s="73"/>
      <c r="S302" s="116"/>
      <c r="T302" s="118">
        <v>18446.523254109023</v>
      </c>
      <c r="U302" s="118"/>
      <c r="V302" s="71"/>
      <c r="W302" s="71"/>
      <c r="X302" s="119"/>
      <c r="Y302" s="71"/>
      <c r="Z302" s="118"/>
    </row>
    <row r="303" spans="1:26" s="106" customFormat="1" ht="12.75" x14ac:dyDescent="0.2">
      <c r="A303" s="73">
        <v>294</v>
      </c>
      <c r="B303" s="107" t="s">
        <v>796</v>
      </c>
      <c r="C303" s="73">
        <v>0</v>
      </c>
      <c r="D303" s="145"/>
      <c r="E303" s="145"/>
      <c r="F303" s="145"/>
      <c r="G303" s="108">
        <v>0</v>
      </c>
      <c r="H303" s="109">
        <v>0</v>
      </c>
      <c r="I303" s="110" t="s">
        <v>467</v>
      </c>
      <c r="J303" s="111">
        <v>0</v>
      </c>
      <c r="K303" s="112">
        <v>17354.29</v>
      </c>
      <c r="L303" s="113">
        <v>0</v>
      </c>
      <c r="M303" s="114">
        <v>1188</v>
      </c>
      <c r="N303" s="115">
        <v>17449</v>
      </c>
      <c r="O303" s="115"/>
      <c r="P303" s="116">
        <v>0</v>
      </c>
      <c r="Q303" s="117" t="s">
        <v>503</v>
      </c>
      <c r="R303" s="73"/>
      <c r="S303" s="116"/>
      <c r="T303" s="118">
        <v>17354.29</v>
      </c>
      <c r="U303" s="118"/>
      <c r="V303" s="71"/>
      <c r="W303" s="71"/>
      <c r="X303" s="119"/>
      <c r="Y303" s="71"/>
      <c r="Z303" s="118"/>
    </row>
    <row r="304" spans="1:26" s="106" customFormat="1" ht="12.75" x14ac:dyDescent="0.2">
      <c r="A304" s="73">
        <v>295</v>
      </c>
      <c r="B304" s="107" t="s">
        <v>797</v>
      </c>
      <c r="C304" s="73">
        <v>1</v>
      </c>
      <c r="D304" s="145"/>
      <c r="E304" s="145"/>
      <c r="F304" s="145"/>
      <c r="G304" s="108">
        <v>1.4012012322242802</v>
      </c>
      <c r="H304" s="109">
        <v>1.1434309461809296</v>
      </c>
      <c r="I304" s="110">
        <v>9</v>
      </c>
      <c r="J304" s="111">
        <v>149.35391913998635</v>
      </c>
      <c r="K304" s="112">
        <v>13537.992330482588</v>
      </c>
      <c r="L304" s="113">
        <v>6682</v>
      </c>
      <c r="M304" s="114">
        <v>1188</v>
      </c>
      <c r="N304" s="115">
        <v>68226594.933924228</v>
      </c>
      <c r="O304" s="115"/>
      <c r="P304" s="116">
        <v>18.142857142857146</v>
      </c>
      <c r="Q304" s="117" t="s">
        <v>503</v>
      </c>
      <c r="R304" s="73"/>
      <c r="S304" s="116"/>
      <c r="T304" s="118">
        <v>20245.992330482586</v>
      </c>
      <c r="U304" s="118"/>
      <c r="V304" s="71"/>
      <c r="W304" s="71"/>
      <c r="X304" s="119"/>
      <c r="Y304" s="71"/>
      <c r="Z304" s="118"/>
    </row>
    <row r="305" spans="1:26" s="106" customFormat="1" ht="12.75" x14ac:dyDescent="0.2">
      <c r="A305" s="73">
        <v>296</v>
      </c>
      <c r="B305" s="107" t="s">
        <v>798</v>
      </c>
      <c r="C305" s="73">
        <v>1</v>
      </c>
      <c r="D305" s="145"/>
      <c r="E305" s="145"/>
      <c r="F305" s="145"/>
      <c r="G305" s="108">
        <v>8.653667444258403</v>
      </c>
      <c r="H305" s="109">
        <v>7.7571320821559793</v>
      </c>
      <c r="I305" s="110">
        <v>9</v>
      </c>
      <c r="J305" s="111">
        <v>238.32863019572989</v>
      </c>
      <c r="K305" s="112">
        <v>15548.239618320613</v>
      </c>
      <c r="L305" s="113">
        <v>21508</v>
      </c>
      <c r="M305" s="114">
        <v>1188</v>
      </c>
      <c r="N305" s="115">
        <v>13805140.722863186</v>
      </c>
      <c r="O305" s="115"/>
      <c r="P305" s="116">
        <v>14.333333333333332</v>
      </c>
      <c r="Q305" s="117" t="s">
        <v>503</v>
      </c>
      <c r="R305" s="73"/>
      <c r="S305" s="116"/>
      <c r="T305" s="118">
        <v>32582.239618320615</v>
      </c>
      <c r="U305" s="118"/>
      <c r="V305" s="71"/>
      <c r="W305" s="71"/>
      <c r="X305" s="119"/>
      <c r="Y305" s="71"/>
      <c r="Z305" s="118"/>
    </row>
    <row r="306" spans="1:26" s="106" customFormat="1" ht="12.75" x14ac:dyDescent="0.2">
      <c r="A306" s="73">
        <v>297</v>
      </c>
      <c r="B306" s="107" t="s">
        <v>799</v>
      </c>
      <c r="C306" s="73">
        <v>0</v>
      </c>
      <c r="D306" s="145"/>
      <c r="E306" s="145"/>
      <c r="F306" s="145"/>
      <c r="G306" s="108">
        <v>0</v>
      </c>
      <c r="H306" s="109">
        <v>0</v>
      </c>
      <c r="I306" s="110" t="s">
        <v>467</v>
      </c>
      <c r="J306" s="111">
        <v>0</v>
      </c>
      <c r="K306" s="112">
        <v>0</v>
      </c>
      <c r="L306" s="113">
        <v>0</v>
      </c>
      <c r="M306" s="114">
        <v>1188</v>
      </c>
      <c r="N306" s="115">
        <v>0</v>
      </c>
      <c r="O306" s="115"/>
      <c r="P306" s="116">
        <v>0</v>
      </c>
      <c r="Q306" s="117" t="s">
        <v>503</v>
      </c>
      <c r="R306" s="73"/>
      <c r="S306" s="116"/>
      <c r="T306" s="118">
        <v>0</v>
      </c>
      <c r="U306" s="118"/>
      <c r="V306" s="71"/>
      <c r="W306" s="71"/>
      <c r="X306" s="119"/>
      <c r="Y306" s="71"/>
      <c r="Z306" s="118"/>
    </row>
    <row r="307" spans="1:26" s="106" customFormat="1" ht="12.75" x14ac:dyDescent="0.2">
      <c r="A307" s="73">
        <v>298</v>
      </c>
      <c r="B307" s="107" t="s">
        <v>800</v>
      </c>
      <c r="C307" s="73">
        <v>1</v>
      </c>
      <c r="D307" s="145"/>
      <c r="E307" s="145"/>
      <c r="F307" s="145"/>
      <c r="G307" s="108">
        <v>0</v>
      </c>
      <c r="H307" s="109">
        <v>0</v>
      </c>
      <c r="I307" s="110">
        <v>9</v>
      </c>
      <c r="J307" s="111">
        <v>183.5804299105661</v>
      </c>
      <c r="K307" s="112">
        <v>12463.250371086959</v>
      </c>
      <c r="L307" s="113">
        <v>10417</v>
      </c>
      <c r="M307" s="114">
        <v>1188</v>
      </c>
      <c r="N307" s="115">
        <v>13809091.83</v>
      </c>
      <c r="O307" s="115"/>
      <c r="P307" s="116">
        <v>0</v>
      </c>
      <c r="Q307" s="117" t="s">
        <v>503</v>
      </c>
      <c r="R307" s="73"/>
      <c r="S307" s="116"/>
      <c r="T307" s="118">
        <v>22964.342346236164</v>
      </c>
      <c r="U307" s="118"/>
      <c r="V307" s="71"/>
      <c r="W307" s="71"/>
      <c r="X307" s="119"/>
      <c r="Y307" s="71"/>
      <c r="Z307" s="118"/>
    </row>
    <row r="308" spans="1:26" s="106" customFormat="1" ht="12.75" x14ac:dyDescent="0.2">
      <c r="A308" s="73">
        <v>299</v>
      </c>
      <c r="B308" s="107" t="s">
        <v>801</v>
      </c>
      <c r="C308" s="73">
        <v>0</v>
      </c>
      <c r="D308" s="145"/>
      <c r="E308" s="145"/>
      <c r="F308" s="145"/>
      <c r="G308" s="108">
        <v>0</v>
      </c>
      <c r="H308" s="109">
        <v>0</v>
      </c>
      <c r="I308" s="110" t="s">
        <v>467</v>
      </c>
      <c r="J308" s="111">
        <v>0</v>
      </c>
      <c r="K308" s="112">
        <v>0</v>
      </c>
      <c r="L308" s="113">
        <v>0</v>
      </c>
      <c r="M308" s="114">
        <v>1188</v>
      </c>
      <c r="N308" s="115">
        <v>0</v>
      </c>
      <c r="O308" s="115"/>
      <c r="P308" s="116">
        <v>0</v>
      </c>
      <c r="Q308" s="117" t="s">
        <v>503</v>
      </c>
      <c r="R308" s="73"/>
      <c r="S308" s="116"/>
      <c r="T308" s="118">
        <v>0</v>
      </c>
      <c r="U308" s="118"/>
      <c r="V308" s="71"/>
      <c r="W308" s="71"/>
      <c r="X308" s="119"/>
      <c r="Y308" s="71"/>
      <c r="Z308" s="118"/>
    </row>
    <row r="309" spans="1:26" s="106" customFormat="1" ht="12.75" x14ac:dyDescent="0.2">
      <c r="A309" s="73">
        <v>300</v>
      </c>
      <c r="B309" s="107" t="s">
        <v>802</v>
      </c>
      <c r="C309" s="73">
        <v>1</v>
      </c>
      <c r="D309" s="145"/>
      <c r="E309" s="145"/>
      <c r="F309" s="145"/>
      <c r="G309" s="108">
        <v>0.4365288637511392</v>
      </c>
      <c r="H309" s="109">
        <v>0.98945612030353591</v>
      </c>
      <c r="I309" s="110">
        <v>9</v>
      </c>
      <c r="J309" s="111">
        <v>289.40485423661994</v>
      </c>
      <c r="K309" s="112">
        <v>13839.217548387094</v>
      </c>
      <c r="L309" s="113">
        <v>26212</v>
      </c>
      <c r="M309" s="114">
        <v>1188</v>
      </c>
      <c r="N309" s="115">
        <v>7291783.6899999995</v>
      </c>
      <c r="O309" s="115"/>
      <c r="P309" s="116">
        <v>0</v>
      </c>
      <c r="Q309" s="117" t="s">
        <v>503</v>
      </c>
      <c r="R309" s="73"/>
      <c r="S309" s="116"/>
      <c r="T309" s="118">
        <v>40042.217548387096</v>
      </c>
      <c r="U309" s="118"/>
      <c r="V309" s="71"/>
      <c r="W309" s="71"/>
      <c r="X309" s="119"/>
      <c r="Y309" s="71"/>
      <c r="Z309" s="118"/>
    </row>
    <row r="310" spans="1:26" s="106" customFormat="1" ht="12.75" x14ac:dyDescent="0.2">
      <c r="A310" s="73">
        <v>301</v>
      </c>
      <c r="B310" s="107" t="s">
        <v>803</v>
      </c>
      <c r="C310" s="73">
        <v>1</v>
      </c>
      <c r="D310" s="145"/>
      <c r="E310" s="145"/>
      <c r="F310" s="145"/>
      <c r="G310" s="108">
        <v>5.629337197727323</v>
      </c>
      <c r="H310" s="109">
        <v>4.9264456762483588</v>
      </c>
      <c r="I310" s="110">
        <v>9</v>
      </c>
      <c r="J310" s="111">
        <v>131.04881419200365</v>
      </c>
      <c r="K310" s="112">
        <v>13924.873509891515</v>
      </c>
      <c r="L310" s="113">
        <v>4324</v>
      </c>
      <c r="M310" s="114">
        <v>1188</v>
      </c>
      <c r="N310" s="115">
        <v>29423586.399999999</v>
      </c>
      <c r="O310" s="115"/>
      <c r="P310" s="116">
        <v>36</v>
      </c>
      <c r="Q310" s="117" t="s">
        <v>503</v>
      </c>
      <c r="R310" s="73"/>
      <c r="S310" s="116"/>
      <c r="T310" s="118">
        <v>18354.873509891513</v>
      </c>
      <c r="U310" s="118"/>
      <c r="V310" s="71"/>
      <c r="W310" s="71"/>
      <c r="X310" s="119"/>
      <c r="Y310" s="71"/>
      <c r="Z310" s="118"/>
    </row>
    <row r="311" spans="1:26" s="106" customFormat="1" ht="12.75" x14ac:dyDescent="0.2">
      <c r="A311" s="73">
        <v>302</v>
      </c>
      <c r="B311" s="107" t="s">
        <v>804</v>
      </c>
      <c r="C311" s="73">
        <v>0</v>
      </c>
      <c r="D311" s="145"/>
      <c r="E311" s="145"/>
      <c r="F311" s="145"/>
      <c r="G311" s="108">
        <v>0</v>
      </c>
      <c r="H311" s="109">
        <v>0</v>
      </c>
      <c r="I311" s="110" t="s">
        <v>467</v>
      </c>
      <c r="J311" s="111">
        <v>0</v>
      </c>
      <c r="K311" s="112">
        <v>11865.434857142858</v>
      </c>
      <c r="L311" s="113">
        <v>0</v>
      </c>
      <c r="M311" s="114">
        <v>1188</v>
      </c>
      <c r="N311" s="115">
        <v>415290</v>
      </c>
      <c r="O311" s="115"/>
      <c r="P311" s="116">
        <v>0</v>
      </c>
      <c r="Q311" s="117" t="s">
        <v>503</v>
      </c>
      <c r="R311" s="73"/>
      <c r="S311" s="116"/>
      <c r="T311" s="118">
        <v>11865.434857142858</v>
      </c>
      <c r="U311" s="118"/>
      <c r="V311" s="71"/>
      <c r="W311" s="71"/>
      <c r="X311" s="119"/>
      <c r="Y311" s="71"/>
      <c r="Z311" s="118"/>
    </row>
    <row r="312" spans="1:26" s="106" customFormat="1" ht="12.75" x14ac:dyDescent="0.2">
      <c r="A312" s="73">
        <v>303</v>
      </c>
      <c r="B312" s="107" t="s">
        <v>805</v>
      </c>
      <c r="C312" s="73">
        <v>0</v>
      </c>
      <c r="D312" s="145"/>
      <c r="E312" s="145"/>
      <c r="F312" s="145"/>
      <c r="G312" s="108">
        <v>0</v>
      </c>
      <c r="H312" s="109">
        <v>0</v>
      </c>
      <c r="I312" s="110" t="s">
        <v>467</v>
      </c>
      <c r="J312" s="111">
        <v>0</v>
      </c>
      <c r="K312" s="112">
        <v>17354.29</v>
      </c>
      <c r="L312" s="113">
        <v>0</v>
      </c>
      <c r="M312" s="114">
        <v>1188</v>
      </c>
      <c r="N312" s="115">
        <v>165100</v>
      </c>
      <c r="O312" s="115"/>
      <c r="P312" s="116">
        <v>0</v>
      </c>
      <c r="Q312" s="117" t="s">
        <v>503</v>
      </c>
      <c r="R312" s="73"/>
      <c r="S312" s="116"/>
      <c r="T312" s="118">
        <v>17354.29</v>
      </c>
      <c r="U312" s="118"/>
      <c r="V312" s="71"/>
      <c r="W312" s="71"/>
      <c r="X312" s="119"/>
      <c r="Y312" s="71"/>
      <c r="Z312" s="118"/>
    </row>
    <row r="313" spans="1:26" s="106" customFormat="1" ht="12.75" x14ac:dyDescent="0.2">
      <c r="A313" s="73">
        <v>304</v>
      </c>
      <c r="B313" s="107" t="s">
        <v>806</v>
      </c>
      <c r="C313" s="73">
        <v>1</v>
      </c>
      <c r="D313" s="145"/>
      <c r="E313" s="145"/>
      <c r="F313" s="145"/>
      <c r="G313" s="108">
        <v>0</v>
      </c>
      <c r="H313" s="109">
        <v>0.12151158465303379</v>
      </c>
      <c r="I313" s="110">
        <v>9</v>
      </c>
      <c r="J313" s="111">
        <v>134.81022204929531</v>
      </c>
      <c r="K313" s="112">
        <v>14265.71680798005</v>
      </c>
      <c r="L313" s="113">
        <v>4966</v>
      </c>
      <c r="M313" s="114">
        <v>1188</v>
      </c>
      <c r="N313" s="115">
        <v>31654595</v>
      </c>
      <c r="O313" s="115"/>
      <c r="P313" s="116">
        <v>1</v>
      </c>
      <c r="Q313" s="117" t="s">
        <v>503</v>
      </c>
      <c r="R313" s="73"/>
      <c r="S313" s="116"/>
      <c r="T313" s="118">
        <v>19245.71680798005</v>
      </c>
      <c r="U313" s="118"/>
      <c r="V313" s="71"/>
      <c r="W313" s="71"/>
      <c r="X313" s="119"/>
      <c r="Y313" s="71"/>
      <c r="Z313" s="118"/>
    </row>
    <row r="314" spans="1:26" s="106" customFormat="1" ht="12.75" x14ac:dyDescent="0.2">
      <c r="A314" s="73">
        <v>305</v>
      </c>
      <c r="B314" s="107" t="s">
        <v>807</v>
      </c>
      <c r="C314" s="73">
        <v>1</v>
      </c>
      <c r="D314" s="145"/>
      <c r="E314" s="145"/>
      <c r="F314" s="145"/>
      <c r="G314" s="108">
        <v>2.2634239418490196</v>
      </c>
      <c r="H314" s="109">
        <v>2.5725046355922299</v>
      </c>
      <c r="I314" s="110">
        <v>9</v>
      </c>
      <c r="J314" s="111">
        <v>143.19510200237968</v>
      </c>
      <c r="K314" s="112">
        <v>13806.590654450991</v>
      </c>
      <c r="L314" s="113">
        <v>5964</v>
      </c>
      <c r="M314" s="114">
        <v>1188</v>
      </c>
      <c r="N314" s="115">
        <v>68258808</v>
      </c>
      <c r="O314" s="115"/>
      <c r="P314" s="116">
        <v>31.461538461538467</v>
      </c>
      <c r="Q314" s="117" t="s">
        <v>503</v>
      </c>
      <c r="R314" s="73"/>
      <c r="S314" s="116"/>
      <c r="T314" s="118">
        <v>19781.590654450993</v>
      </c>
      <c r="U314" s="118"/>
      <c r="V314" s="71"/>
      <c r="W314" s="71"/>
      <c r="X314" s="119"/>
      <c r="Y314" s="71"/>
      <c r="Z314" s="118"/>
    </row>
    <row r="315" spans="1:26" s="106" customFormat="1" ht="12.75" x14ac:dyDescent="0.2">
      <c r="A315" s="73">
        <v>306</v>
      </c>
      <c r="B315" s="107" t="s">
        <v>808</v>
      </c>
      <c r="C315" s="73">
        <v>1</v>
      </c>
      <c r="D315" s="145"/>
      <c r="E315" s="145"/>
      <c r="F315" s="145"/>
      <c r="G315" s="108">
        <v>3.2579790863928864</v>
      </c>
      <c r="H315" s="109">
        <v>2.9556095846527266</v>
      </c>
      <c r="I315" s="110">
        <v>9</v>
      </c>
      <c r="J315" s="111">
        <v>135.1577821488514</v>
      </c>
      <c r="K315" s="112">
        <v>16085.692403846157</v>
      </c>
      <c r="L315" s="113">
        <v>5655</v>
      </c>
      <c r="M315" s="114">
        <v>1188</v>
      </c>
      <c r="N315" s="115">
        <v>2363573.3339999998</v>
      </c>
      <c r="O315" s="115"/>
      <c r="P315" s="116">
        <v>2</v>
      </c>
      <c r="Q315" s="117" t="s">
        <v>503</v>
      </c>
      <c r="R315" s="73"/>
      <c r="S315" s="116"/>
      <c r="T315" s="118">
        <v>21997.692403846158</v>
      </c>
      <c r="U315" s="118"/>
      <c r="V315" s="71"/>
      <c r="W315" s="71"/>
      <c r="X315" s="119"/>
      <c r="Y315" s="71"/>
      <c r="Z315" s="118"/>
    </row>
    <row r="316" spans="1:26" s="106" customFormat="1" ht="12.75" x14ac:dyDescent="0.2">
      <c r="A316" s="73">
        <v>307</v>
      </c>
      <c r="B316" s="107" t="s">
        <v>809</v>
      </c>
      <c r="C316" s="73">
        <v>1</v>
      </c>
      <c r="D316" s="145"/>
      <c r="E316" s="145"/>
      <c r="F316" s="145"/>
      <c r="G316" s="108">
        <v>0.57994021010729235</v>
      </c>
      <c r="H316" s="109">
        <v>0.58404487700740959</v>
      </c>
      <c r="I316" s="110">
        <v>9</v>
      </c>
      <c r="J316" s="111">
        <v>138.42581067414196</v>
      </c>
      <c r="K316" s="112">
        <v>13538.153353009193</v>
      </c>
      <c r="L316" s="113">
        <v>5202</v>
      </c>
      <c r="M316" s="114">
        <v>1188</v>
      </c>
      <c r="N316" s="115">
        <v>69750462</v>
      </c>
      <c r="O316" s="115"/>
      <c r="P316" s="116">
        <v>3</v>
      </c>
      <c r="Q316" s="117" t="s">
        <v>503</v>
      </c>
      <c r="R316" s="73"/>
      <c r="S316" s="116"/>
      <c r="T316" s="118">
        <v>18600.153353009191</v>
      </c>
      <c r="U316" s="118"/>
      <c r="V316" s="71"/>
      <c r="W316" s="71"/>
      <c r="X316" s="119"/>
      <c r="Y316" s="71"/>
      <c r="Z316" s="118"/>
    </row>
    <row r="317" spans="1:26" s="106" customFormat="1" ht="12.75" x14ac:dyDescent="0.2">
      <c r="A317" s="73">
        <v>308</v>
      </c>
      <c r="B317" s="107" t="s">
        <v>810</v>
      </c>
      <c r="C317" s="73">
        <v>1</v>
      </c>
      <c r="D317" s="145"/>
      <c r="E317" s="145"/>
      <c r="F317" s="145"/>
      <c r="G317" s="108">
        <v>0.1603270120470276</v>
      </c>
      <c r="H317" s="109">
        <v>0.11173147373413127</v>
      </c>
      <c r="I317" s="110">
        <v>9</v>
      </c>
      <c r="J317" s="111">
        <v>138.72944118292378</v>
      </c>
      <c r="K317" s="112">
        <v>19234.521194754943</v>
      </c>
      <c r="L317" s="113">
        <v>7449</v>
      </c>
      <c r="M317" s="114">
        <v>1188</v>
      </c>
      <c r="N317" s="115">
        <v>153470633</v>
      </c>
      <c r="O317" s="115"/>
      <c r="P317" s="116">
        <v>0</v>
      </c>
      <c r="Q317" s="117" t="s">
        <v>503</v>
      </c>
      <c r="R317" s="73"/>
      <c r="S317" s="116"/>
      <c r="T317" s="118">
        <v>26682.521194754943</v>
      </c>
      <c r="U317" s="118"/>
      <c r="V317" s="71"/>
      <c r="W317" s="71"/>
      <c r="X317" s="119"/>
      <c r="Y317" s="71"/>
      <c r="Z317" s="118"/>
    </row>
    <row r="318" spans="1:26" s="106" customFormat="1" ht="12.75" x14ac:dyDescent="0.2">
      <c r="A318" s="73">
        <v>309</v>
      </c>
      <c r="B318" s="107" t="s">
        <v>811</v>
      </c>
      <c r="C318" s="73">
        <v>1</v>
      </c>
      <c r="D318" s="145"/>
      <c r="E318" s="145"/>
      <c r="F318" s="145"/>
      <c r="G318" s="108">
        <v>0.18347127829737114</v>
      </c>
      <c r="H318" s="109">
        <v>0.13462619527155309</v>
      </c>
      <c r="I318" s="110">
        <v>9</v>
      </c>
      <c r="J318" s="111">
        <v>100</v>
      </c>
      <c r="K318" s="112">
        <v>17520.345572959603</v>
      </c>
      <c r="L318" s="113">
        <v>0</v>
      </c>
      <c r="M318" s="114">
        <v>1188</v>
      </c>
      <c r="N318" s="115">
        <v>21252179</v>
      </c>
      <c r="O318" s="115"/>
      <c r="P318" s="116">
        <v>0</v>
      </c>
      <c r="Q318" s="117" t="s">
        <v>503</v>
      </c>
      <c r="R318" s="73"/>
      <c r="S318" s="116"/>
      <c r="T318" s="118">
        <v>18697.345572959603</v>
      </c>
      <c r="U318" s="118"/>
      <c r="V318" s="71"/>
      <c r="W318" s="71"/>
      <c r="X318" s="119"/>
      <c r="Y318" s="71"/>
      <c r="Z318" s="118"/>
    </row>
    <row r="319" spans="1:26" s="106" customFormat="1" ht="12.75" x14ac:dyDescent="0.2">
      <c r="A319" s="73">
        <v>310</v>
      </c>
      <c r="B319" s="107" t="s">
        <v>812</v>
      </c>
      <c r="C319" s="73">
        <v>1</v>
      </c>
      <c r="D319" s="145"/>
      <c r="E319" s="145"/>
      <c r="F319" s="145"/>
      <c r="G319" s="108">
        <v>5.8551316757867244</v>
      </c>
      <c r="H319" s="109">
        <v>6.4440245520054757</v>
      </c>
      <c r="I319" s="110">
        <v>9</v>
      </c>
      <c r="J319" s="111">
        <v>122.133023074626</v>
      </c>
      <c r="K319" s="112">
        <v>17385.434707207205</v>
      </c>
      <c r="L319" s="113">
        <v>3848</v>
      </c>
      <c r="M319" s="114">
        <v>1188</v>
      </c>
      <c r="N319" s="115">
        <v>48078122.219999999</v>
      </c>
      <c r="O319" s="115"/>
      <c r="P319" s="116">
        <v>28</v>
      </c>
      <c r="Q319" s="117" t="s">
        <v>503</v>
      </c>
      <c r="R319" s="73"/>
      <c r="S319" s="116"/>
      <c r="T319" s="118">
        <v>20256.434707207205</v>
      </c>
      <c r="U319" s="118"/>
      <c r="V319" s="71"/>
      <c r="W319" s="71"/>
      <c r="X319" s="119"/>
      <c r="Y319" s="71"/>
      <c r="Z319" s="118"/>
    </row>
    <row r="320" spans="1:26" s="106" customFormat="1" ht="12.75" x14ac:dyDescent="0.2">
      <c r="A320" s="73">
        <v>311</v>
      </c>
      <c r="B320" s="107" t="s">
        <v>813</v>
      </c>
      <c r="C320" s="73">
        <v>0</v>
      </c>
      <c r="D320" s="145"/>
      <c r="E320" s="145"/>
      <c r="F320" s="145"/>
      <c r="G320" s="108">
        <v>0</v>
      </c>
      <c r="H320" s="109">
        <v>0</v>
      </c>
      <c r="I320" s="110" t="s">
        <v>467</v>
      </c>
      <c r="J320" s="111">
        <v>0</v>
      </c>
      <c r="K320" s="112">
        <v>17354.29</v>
      </c>
      <c r="L320" s="113">
        <v>0</v>
      </c>
      <c r="M320" s="114">
        <v>1188</v>
      </c>
      <c r="N320" s="115">
        <v>20732</v>
      </c>
      <c r="O320" s="115"/>
      <c r="P320" s="116">
        <v>0</v>
      </c>
      <c r="Q320" s="117" t="s">
        <v>503</v>
      </c>
      <c r="R320" s="73"/>
      <c r="S320" s="116"/>
      <c r="T320" s="118">
        <v>17354.29</v>
      </c>
      <c r="U320" s="118"/>
      <c r="V320" s="71"/>
      <c r="W320" s="71"/>
      <c r="X320" s="119"/>
      <c r="Y320" s="71"/>
      <c r="Z320" s="118"/>
    </row>
    <row r="321" spans="1:26" s="106" customFormat="1" ht="12.75" x14ac:dyDescent="0.2">
      <c r="A321" s="73">
        <v>312</v>
      </c>
      <c r="B321" s="107" t="s">
        <v>814</v>
      </c>
      <c r="C321" s="73">
        <v>1</v>
      </c>
      <c r="D321" s="145"/>
      <c r="E321" s="145"/>
      <c r="F321" s="145"/>
      <c r="G321" s="108">
        <v>6.9281090198333093</v>
      </c>
      <c r="H321" s="109">
        <v>9.6895043675661441</v>
      </c>
      <c r="I321" s="110">
        <v>9</v>
      </c>
      <c r="J321" s="111">
        <v>166.10044277193012</v>
      </c>
      <c r="K321" s="112">
        <v>12934.716304347825</v>
      </c>
      <c r="L321" s="113">
        <v>8550</v>
      </c>
      <c r="M321" s="114">
        <v>1188</v>
      </c>
      <c r="N321" s="115">
        <v>1194921.8</v>
      </c>
      <c r="O321" s="115"/>
      <c r="P321" s="116">
        <v>0</v>
      </c>
      <c r="Q321" s="117">
        <v>9.6895043675661441</v>
      </c>
      <c r="R321" s="73"/>
      <c r="S321" s="116"/>
      <c r="T321" s="118">
        <v>21359.716304347825</v>
      </c>
      <c r="U321" s="118"/>
      <c r="V321" s="71"/>
      <c r="W321" s="71"/>
      <c r="X321" s="119"/>
      <c r="Y321" s="71"/>
      <c r="Z321" s="118"/>
    </row>
    <row r="322" spans="1:26" s="106" customFormat="1" ht="12.75" x14ac:dyDescent="0.2">
      <c r="A322" s="73">
        <v>313</v>
      </c>
      <c r="B322" s="107" t="s">
        <v>815</v>
      </c>
      <c r="C322" s="73">
        <v>0</v>
      </c>
      <c r="D322" s="145"/>
      <c r="E322" s="145"/>
      <c r="F322" s="145"/>
      <c r="G322" s="108">
        <v>0</v>
      </c>
      <c r="H322" s="109">
        <v>0</v>
      </c>
      <c r="I322" s="110" t="s">
        <v>467</v>
      </c>
      <c r="J322" s="111">
        <v>0</v>
      </c>
      <c r="K322" s="112">
        <v>17354.29</v>
      </c>
      <c r="L322" s="113">
        <v>0</v>
      </c>
      <c r="M322" s="114">
        <v>1188</v>
      </c>
      <c r="N322" s="115">
        <v>141841</v>
      </c>
      <c r="O322" s="115"/>
      <c r="P322" s="116">
        <v>0</v>
      </c>
      <c r="Q322" s="117" t="s">
        <v>503</v>
      </c>
      <c r="R322" s="73"/>
      <c r="S322" s="116"/>
      <c r="T322" s="118">
        <v>17354.29</v>
      </c>
      <c r="U322" s="118"/>
      <c r="V322" s="71"/>
      <c r="W322" s="71"/>
      <c r="X322" s="119"/>
      <c r="Y322" s="71"/>
      <c r="Z322" s="118"/>
    </row>
    <row r="323" spans="1:26" s="106" customFormat="1" ht="12.75" x14ac:dyDescent="0.2">
      <c r="A323" s="73">
        <v>314</v>
      </c>
      <c r="B323" s="107" t="s">
        <v>816</v>
      </c>
      <c r="C323" s="73">
        <v>1</v>
      </c>
      <c r="D323" s="145"/>
      <c r="E323" s="145"/>
      <c r="F323" s="145"/>
      <c r="G323" s="108">
        <v>0.16835951657120285</v>
      </c>
      <c r="H323" s="109">
        <v>0.18017234825433392</v>
      </c>
      <c r="I323" s="110">
        <v>9</v>
      </c>
      <c r="J323" s="111">
        <v>156.6937204232587</v>
      </c>
      <c r="K323" s="112">
        <v>16033.592494711507</v>
      </c>
      <c r="L323" s="113">
        <v>9090</v>
      </c>
      <c r="M323" s="114">
        <v>1188</v>
      </c>
      <c r="N323" s="115">
        <v>70762800.859999999</v>
      </c>
      <c r="O323" s="115"/>
      <c r="P323" s="116">
        <v>0</v>
      </c>
      <c r="Q323" s="117" t="s">
        <v>503</v>
      </c>
      <c r="R323" s="73"/>
      <c r="S323" s="116"/>
      <c r="T323" s="118">
        <v>25393.592494711505</v>
      </c>
      <c r="U323" s="118"/>
      <c r="V323" s="71"/>
      <c r="W323" s="71"/>
      <c r="X323" s="119"/>
      <c r="Y323" s="71"/>
      <c r="Z323" s="118"/>
    </row>
    <row r="324" spans="1:26" s="106" customFormat="1" ht="12.75" x14ac:dyDescent="0.2">
      <c r="A324" s="73">
        <v>315</v>
      </c>
      <c r="B324" s="107" t="s">
        <v>817</v>
      </c>
      <c r="C324" s="73">
        <v>1</v>
      </c>
      <c r="D324" s="145"/>
      <c r="E324" s="145"/>
      <c r="F324" s="145"/>
      <c r="G324" s="108">
        <v>0</v>
      </c>
      <c r="H324" s="109">
        <v>0</v>
      </c>
      <c r="I324" s="110">
        <v>9</v>
      </c>
      <c r="J324" s="111">
        <v>172.333132028226</v>
      </c>
      <c r="K324" s="112">
        <v>13133.302847900002</v>
      </c>
      <c r="L324" s="113">
        <v>9500</v>
      </c>
      <c r="M324" s="114">
        <v>1188</v>
      </c>
      <c r="N324" s="115">
        <v>61803707.060000002</v>
      </c>
      <c r="O324" s="115"/>
      <c r="P324" s="116">
        <v>0</v>
      </c>
      <c r="Q324" s="117" t="s">
        <v>503</v>
      </c>
      <c r="R324" s="73"/>
      <c r="S324" s="116"/>
      <c r="T324" s="118">
        <v>22638.302847900002</v>
      </c>
      <c r="U324" s="118"/>
      <c r="V324" s="71"/>
      <c r="W324" s="71"/>
      <c r="X324" s="119"/>
      <c r="Y324" s="71"/>
      <c r="Z324" s="118"/>
    </row>
    <row r="325" spans="1:26" s="106" customFormat="1" ht="12.75" x14ac:dyDescent="0.2">
      <c r="A325" s="73">
        <v>316</v>
      </c>
      <c r="B325" s="107" t="s">
        <v>818</v>
      </c>
      <c r="C325" s="73">
        <v>1</v>
      </c>
      <c r="D325" s="145"/>
      <c r="E325" s="145"/>
      <c r="F325" s="145">
        <v>27</v>
      </c>
      <c r="G325" s="108">
        <v>1.701733869756183</v>
      </c>
      <c r="H325" s="109">
        <v>1.7464985080030762</v>
      </c>
      <c r="I325" s="110">
        <v>18</v>
      </c>
      <c r="J325" s="111">
        <v>103.78332356613076</v>
      </c>
      <c r="K325" s="112">
        <v>18624.939394572026</v>
      </c>
      <c r="L325" s="113">
        <v>705</v>
      </c>
      <c r="M325" s="114">
        <v>1188</v>
      </c>
      <c r="N325" s="115">
        <v>36798199.200000003</v>
      </c>
      <c r="O325" s="115"/>
      <c r="P325" s="116">
        <v>17.333333333333336</v>
      </c>
      <c r="Q325" s="117" t="s">
        <v>503</v>
      </c>
      <c r="R325" s="73"/>
      <c r="S325" s="116"/>
      <c r="T325" s="118">
        <v>19399.939394572026</v>
      </c>
      <c r="U325" s="118"/>
      <c r="V325" s="71"/>
      <c r="W325" s="71"/>
      <c r="X325" s="119"/>
      <c r="Y325" s="71"/>
      <c r="Z325" s="118"/>
    </row>
    <row r="326" spans="1:26" s="106" customFormat="1" ht="12.75" x14ac:dyDescent="0.2">
      <c r="A326" s="73">
        <v>317</v>
      </c>
      <c r="B326" s="107" t="s">
        <v>819</v>
      </c>
      <c r="C326" s="73">
        <v>1</v>
      </c>
      <c r="D326" s="145"/>
      <c r="E326" s="145"/>
      <c r="F326" s="145"/>
      <c r="G326" s="108">
        <v>2.3803596479242996E-2</v>
      </c>
      <c r="H326" s="109">
        <v>0</v>
      </c>
      <c r="I326" s="110">
        <v>9</v>
      </c>
      <c r="J326" s="111">
        <v>204.67328528130793</v>
      </c>
      <c r="K326" s="112">
        <v>13411.935646584632</v>
      </c>
      <c r="L326" s="113">
        <v>14039</v>
      </c>
      <c r="M326" s="114">
        <v>1188</v>
      </c>
      <c r="N326" s="115">
        <v>116200693</v>
      </c>
      <c r="O326" s="115"/>
      <c r="P326" s="116">
        <v>0</v>
      </c>
      <c r="Q326" s="117" t="s">
        <v>503</v>
      </c>
      <c r="R326" s="73"/>
      <c r="S326" s="116"/>
      <c r="T326" s="118">
        <v>27178.935646584632</v>
      </c>
      <c r="U326" s="118"/>
      <c r="V326" s="71"/>
      <c r="W326" s="71"/>
      <c r="X326" s="119"/>
      <c r="Y326" s="71"/>
      <c r="Z326" s="118"/>
    </row>
    <row r="327" spans="1:26" s="106" customFormat="1" ht="12.75" x14ac:dyDescent="0.2">
      <c r="A327" s="73">
        <v>318</v>
      </c>
      <c r="B327" s="107" t="s">
        <v>820</v>
      </c>
      <c r="C327" s="73">
        <v>1</v>
      </c>
      <c r="D327" s="145"/>
      <c r="E327" s="145"/>
      <c r="F327" s="145"/>
      <c r="G327" s="108">
        <v>0</v>
      </c>
      <c r="H327" s="109">
        <v>0</v>
      </c>
      <c r="I327" s="110">
        <v>9</v>
      </c>
      <c r="J327" s="111">
        <v>255.10428237956705</v>
      </c>
      <c r="K327" s="112">
        <v>14116.86705263158</v>
      </c>
      <c r="L327" s="113">
        <v>21896</v>
      </c>
      <c r="M327" s="114">
        <v>1188</v>
      </c>
      <c r="N327" s="115">
        <v>3956834</v>
      </c>
      <c r="O327" s="115"/>
      <c r="P327" s="116">
        <v>0</v>
      </c>
      <c r="Q327" s="117" t="s">
        <v>503</v>
      </c>
      <c r="R327" s="73"/>
      <c r="S327" s="116"/>
      <c r="T327" s="118">
        <v>36124.867052631584</v>
      </c>
      <c r="U327" s="118"/>
      <c r="V327" s="71"/>
      <c r="W327" s="71"/>
      <c r="X327" s="119"/>
      <c r="Y327" s="71"/>
      <c r="Z327" s="118"/>
    </row>
    <row r="328" spans="1:26" s="106" customFormat="1" ht="12.75" x14ac:dyDescent="0.2">
      <c r="A328" s="73">
        <v>319</v>
      </c>
      <c r="B328" s="107" t="s">
        <v>821</v>
      </c>
      <c r="C328" s="73">
        <v>0</v>
      </c>
      <c r="D328" s="145"/>
      <c r="E328" s="145"/>
      <c r="F328" s="145"/>
      <c r="G328" s="108">
        <v>0</v>
      </c>
      <c r="H328" s="109">
        <v>0</v>
      </c>
      <c r="I328" s="110" t="s">
        <v>467</v>
      </c>
      <c r="J328" s="111">
        <v>0</v>
      </c>
      <c r="K328" s="112">
        <v>0</v>
      </c>
      <c r="L328" s="113">
        <v>0</v>
      </c>
      <c r="M328" s="114">
        <v>1188</v>
      </c>
      <c r="N328" s="115">
        <v>0</v>
      </c>
      <c r="O328" s="115"/>
      <c r="P328" s="116">
        <v>0</v>
      </c>
      <c r="Q328" s="117" t="s">
        <v>503</v>
      </c>
      <c r="R328" s="73"/>
      <c r="S328" s="116"/>
      <c r="T328" s="118">
        <v>0</v>
      </c>
      <c r="U328" s="118"/>
      <c r="V328" s="71"/>
      <c r="W328" s="71"/>
      <c r="X328" s="119"/>
      <c r="Y328" s="71"/>
      <c r="Z328" s="118"/>
    </row>
    <row r="329" spans="1:26" s="106" customFormat="1" ht="12.75" x14ac:dyDescent="0.2">
      <c r="A329" s="73">
        <v>320</v>
      </c>
      <c r="B329" s="107" t="s">
        <v>822</v>
      </c>
      <c r="C329" s="73">
        <v>0</v>
      </c>
      <c r="D329" s="145"/>
      <c r="E329" s="145"/>
      <c r="F329" s="145"/>
      <c r="G329" s="108">
        <v>0</v>
      </c>
      <c r="H329" s="109">
        <v>0</v>
      </c>
      <c r="I329" s="110" t="s">
        <v>467</v>
      </c>
      <c r="J329" s="111">
        <v>0</v>
      </c>
      <c r="K329" s="112">
        <v>0</v>
      </c>
      <c r="L329" s="113">
        <v>0</v>
      </c>
      <c r="M329" s="114">
        <v>1188</v>
      </c>
      <c r="N329" s="115">
        <v>0</v>
      </c>
      <c r="O329" s="115"/>
      <c r="P329" s="116">
        <v>0</v>
      </c>
      <c r="Q329" s="117" t="s">
        <v>503</v>
      </c>
      <c r="R329" s="73"/>
      <c r="S329" s="116"/>
      <c r="T329" s="118">
        <v>0</v>
      </c>
      <c r="U329" s="118"/>
      <c r="V329" s="71"/>
      <c r="W329" s="71"/>
      <c r="X329" s="119"/>
      <c r="Y329" s="71"/>
      <c r="Z329" s="118"/>
    </row>
    <row r="330" spans="1:26" s="106" customFormat="1" ht="12.75" x14ac:dyDescent="0.2">
      <c r="A330" s="73">
        <v>321</v>
      </c>
      <c r="B330" s="107" t="s">
        <v>823</v>
      </c>
      <c r="C330" s="73">
        <v>1</v>
      </c>
      <c r="D330" s="145"/>
      <c r="E330" s="145"/>
      <c r="F330" s="145"/>
      <c r="G330" s="108">
        <v>0.34597807958254972</v>
      </c>
      <c r="H330" s="109">
        <v>0.31071513586698385</v>
      </c>
      <c r="I330" s="110">
        <v>9</v>
      </c>
      <c r="J330" s="111">
        <v>153.23225432946225</v>
      </c>
      <c r="K330" s="112">
        <v>13615.340246684349</v>
      </c>
      <c r="L330" s="113">
        <v>7248</v>
      </c>
      <c r="M330" s="114">
        <v>1188</v>
      </c>
      <c r="N330" s="115">
        <v>80128378.459999993</v>
      </c>
      <c r="O330" s="115"/>
      <c r="P330" s="116">
        <v>4.9999999999999991</v>
      </c>
      <c r="Q330" s="117" t="s">
        <v>503</v>
      </c>
      <c r="R330" s="73"/>
      <c r="S330" s="116"/>
      <c r="T330" s="118">
        <v>20854.340246684347</v>
      </c>
      <c r="U330" s="118"/>
      <c r="V330" s="71"/>
      <c r="W330" s="71"/>
      <c r="X330" s="119"/>
      <c r="Y330" s="71"/>
      <c r="Z330" s="118"/>
    </row>
    <row r="331" spans="1:26" s="106" customFormat="1" ht="12.75" x14ac:dyDescent="0.2">
      <c r="A331" s="73">
        <v>322</v>
      </c>
      <c r="B331" s="107" t="s">
        <v>824</v>
      </c>
      <c r="C331" s="73">
        <v>1</v>
      </c>
      <c r="D331" s="145"/>
      <c r="E331" s="145"/>
      <c r="F331" s="145"/>
      <c r="G331" s="108">
        <v>0.41803488542896644</v>
      </c>
      <c r="H331" s="109">
        <v>0.46111202350570824</v>
      </c>
      <c r="I331" s="110">
        <v>9</v>
      </c>
      <c r="J331" s="111">
        <v>138.49221712881754</v>
      </c>
      <c r="K331" s="112">
        <v>14622.48923718713</v>
      </c>
      <c r="L331" s="113">
        <v>5629</v>
      </c>
      <c r="M331" s="114">
        <v>1188</v>
      </c>
      <c r="N331" s="115">
        <v>17224881.579999998</v>
      </c>
      <c r="O331" s="115"/>
      <c r="P331" s="116">
        <v>0</v>
      </c>
      <c r="Q331" s="117" t="s">
        <v>503</v>
      </c>
      <c r="R331" s="73"/>
      <c r="S331" s="116"/>
      <c r="T331" s="118">
        <v>20429.489237187132</v>
      </c>
      <c r="U331" s="118"/>
      <c r="V331" s="71"/>
      <c r="W331" s="71"/>
      <c r="X331" s="119"/>
      <c r="Y331" s="71"/>
      <c r="Z331" s="118"/>
    </row>
    <row r="332" spans="1:26" s="106" customFormat="1" ht="12.75" x14ac:dyDescent="0.2">
      <c r="A332" s="73">
        <v>323</v>
      </c>
      <c r="B332" s="107" t="s">
        <v>825</v>
      </c>
      <c r="C332" s="73">
        <v>1</v>
      </c>
      <c r="D332" s="145"/>
      <c r="E332" s="145"/>
      <c r="F332" s="145"/>
      <c r="G332" s="108">
        <v>0.55379573437221497</v>
      </c>
      <c r="H332" s="109">
        <v>0.43956333573766848</v>
      </c>
      <c r="I332" s="110">
        <v>9</v>
      </c>
      <c r="J332" s="111">
        <v>128.25939772014158</v>
      </c>
      <c r="K332" s="112">
        <v>14025.373847502193</v>
      </c>
      <c r="L332" s="113">
        <v>3963</v>
      </c>
      <c r="M332" s="114">
        <v>1188</v>
      </c>
      <c r="N332" s="115">
        <v>21627600</v>
      </c>
      <c r="O332" s="115"/>
      <c r="P332" s="116">
        <v>2</v>
      </c>
      <c r="Q332" s="117" t="s">
        <v>503</v>
      </c>
      <c r="R332" s="73"/>
      <c r="S332" s="116"/>
      <c r="T332" s="118">
        <v>17915.373847502193</v>
      </c>
      <c r="U332" s="118"/>
      <c r="V332" s="71"/>
      <c r="W332" s="71"/>
      <c r="X332" s="119"/>
      <c r="Y332" s="71"/>
      <c r="Z332" s="118"/>
    </row>
    <row r="333" spans="1:26" s="106" customFormat="1" ht="12.75" x14ac:dyDescent="0.2">
      <c r="A333" s="73">
        <v>324</v>
      </c>
      <c r="B333" s="107" t="s">
        <v>826</v>
      </c>
      <c r="C333" s="73">
        <v>0</v>
      </c>
      <c r="D333" s="145"/>
      <c r="E333" s="145"/>
      <c r="F333" s="145"/>
      <c r="G333" s="108">
        <v>0</v>
      </c>
      <c r="H333" s="109">
        <v>0</v>
      </c>
      <c r="I333" s="110" t="s">
        <v>467</v>
      </c>
      <c r="J333" s="111">
        <v>0</v>
      </c>
      <c r="K333" s="112">
        <v>18543.710000000003</v>
      </c>
      <c r="L333" s="113">
        <v>0</v>
      </c>
      <c r="M333" s="114">
        <v>1188</v>
      </c>
      <c r="N333" s="115">
        <v>620166</v>
      </c>
      <c r="O333" s="115"/>
      <c r="P333" s="116">
        <v>0</v>
      </c>
      <c r="Q333" s="117" t="s">
        <v>503</v>
      </c>
      <c r="R333" s="73"/>
      <c r="S333" s="116"/>
      <c r="T333" s="118">
        <v>18543.710000000003</v>
      </c>
      <c r="U333" s="118"/>
      <c r="V333" s="71"/>
      <c r="W333" s="71"/>
      <c r="X333" s="119"/>
      <c r="Y333" s="71"/>
      <c r="Z333" s="118"/>
    </row>
    <row r="334" spans="1:26" s="106" customFormat="1" ht="12.75" x14ac:dyDescent="0.2">
      <c r="A334" s="73">
        <v>325</v>
      </c>
      <c r="B334" s="107" t="s">
        <v>827</v>
      </c>
      <c r="C334" s="73">
        <v>1</v>
      </c>
      <c r="D334" s="145"/>
      <c r="E334" s="145"/>
      <c r="F334" s="145"/>
      <c r="G334" s="108">
        <v>1.3575208289085174</v>
      </c>
      <c r="H334" s="109">
        <v>1.3071994044536688</v>
      </c>
      <c r="I334" s="110">
        <v>9</v>
      </c>
      <c r="J334" s="111">
        <v>106.25552543572481</v>
      </c>
      <c r="K334" s="112">
        <v>17064.55160887949</v>
      </c>
      <c r="L334" s="113">
        <v>1067</v>
      </c>
      <c r="M334" s="114">
        <v>1188</v>
      </c>
      <c r="N334" s="115">
        <v>85573325.400000006</v>
      </c>
      <c r="O334" s="115"/>
      <c r="P334" s="116">
        <v>14.000000000000004</v>
      </c>
      <c r="Q334" s="117" t="s">
        <v>503</v>
      </c>
      <c r="R334" s="73"/>
      <c r="S334" s="116"/>
      <c r="T334" s="118">
        <v>18130.55160887949</v>
      </c>
      <c r="U334" s="118"/>
      <c r="V334" s="71"/>
      <c r="W334" s="71"/>
      <c r="X334" s="119"/>
      <c r="Y334" s="71"/>
      <c r="Z334" s="118"/>
    </row>
    <row r="335" spans="1:26" s="106" customFormat="1" ht="12.75" x14ac:dyDescent="0.2">
      <c r="A335" s="73">
        <v>326</v>
      </c>
      <c r="B335" s="107" t="s">
        <v>828</v>
      </c>
      <c r="C335" s="73">
        <v>1</v>
      </c>
      <c r="D335" s="145"/>
      <c r="E335" s="145"/>
      <c r="F335" s="145"/>
      <c r="G335" s="108">
        <v>0.23012168256626844</v>
      </c>
      <c r="H335" s="109">
        <v>0.33466301294969475</v>
      </c>
      <c r="I335" s="110">
        <v>9</v>
      </c>
      <c r="J335" s="111">
        <v>135.90834927235736</v>
      </c>
      <c r="K335" s="112">
        <v>12884.310801281314</v>
      </c>
      <c r="L335" s="113">
        <v>4627</v>
      </c>
      <c r="M335" s="114">
        <v>1188</v>
      </c>
      <c r="N335" s="115">
        <v>80795603.200000003</v>
      </c>
      <c r="O335" s="115"/>
      <c r="P335" s="116">
        <v>1</v>
      </c>
      <c r="Q335" s="117" t="s">
        <v>503</v>
      </c>
      <c r="R335" s="73"/>
      <c r="S335" s="116"/>
      <c r="T335" s="118">
        <v>17503.310801281314</v>
      </c>
      <c r="U335" s="118"/>
      <c r="V335" s="71"/>
      <c r="W335" s="71"/>
      <c r="X335" s="119"/>
      <c r="Y335" s="71"/>
      <c r="Z335" s="118"/>
    </row>
    <row r="336" spans="1:26" s="106" customFormat="1" ht="12.75" x14ac:dyDescent="0.2">
      <c r="A336" s="73">
        <v>327</v>
      </c>
      <c r="B336" s="107" t="s">
        <v>829</v>
      </c>
      <c r="C336" s="73">
        <v>1</v>
      </c>
      <c r="D336" s="145"/>
      <c r="E336" s="145"/>
      <c r="F336" s="145"/>
      <c r="G336" s="108">
        <v>1.4223090716926667</v>
      </c>
      <c r="H336" s="109">
        <v>1.6279574952657936</v>
      </c>
      <c r="I336" s="110">
        <v>9</v>
      </c>
      <c r="J336" s="111">
        <v>256.43000458519714</v>
      </c>
      <c r="K336" s="112">
        <v>14433.76065934066</v>
      </c>
      <c r="L336" s="113">
        <v>22579</v>
      </c>
      <c r="M336" s="114">
        <v>1188</v>
      </c>
      <c r="N336" s="115">
        <v>3601813.9398919996</v>
      </c>
      <c r="O336" s="115"/>
      <c r="P336" s="116">
        <v>1</v>
      </c>
      <c r="Q336" s="117" t="s">
        <v>503</v>
      </c>
      <c r="R336" s="73"/>
      <c r="S336" s="116"/>
      <c r="T336" s="118">
        <v>30516.76065934066</v>
      </c>
      <c r="U336" s="118"/>
      <c r="V336" s="71"/>
      <c r="W336" s="71"/>
      <c r="X336" s="119"/>
      <c r="Y336" s="71"/>
      <c r="Z336" s="118"/>
    </row>
    <row r="337" spans="1:26" s="106" customFormat="1" ht="12.75" x14ac:dyDescent="0.2">
      <c r="A337" s="73">
        <v>328</v>
      </c>
      <c r="B337" s="107" t="s">
        <v>830</v>
      </c>
      <c r="C337" s="73">
        <v>0</v>
      </c>
      <c r="D337" s="145"/>
      <c r="E337" s="145"/>
      <c r="F337" s="145"/>
      <c r="G337" s="108">
        <v>0</v>
      </c>
      <c r="H337" s="109">
        <v>0</v>
      </c>
      <c r="I337" s="110" t="s">
        <v>467</v>
      </c>
      <c r="J337" s="111">
        <v>0</v>
      </c>
      <c r="K337" s="112">
        <v>0</v>
      </c>
      <c r="L337" s="113">
        <v>0</v>
      </c>
      <c r="M337" s="114">
        <v>1188</v>
      </c>
      <c r="N337" s="115">
        <v>0</v>
      </c>
      <c r="O337" s="115"/>
      <c r="P337" s="116">
        <v>0</v>
      </c>
      <c r="Q337" s="117" t="s">
        <v>503</v>
      </c>
      <c r="R337" s="73"/>
      <c r="S337" s="116"/>
      <c r="T337" s="118">
        <v>0</v>
      </c>
      <c r="U337" s="118"/>
      <c r="V337" s="71"/>
      <c r="W337" s="71"/>
      <c r="X337" s="119"/>
      <c r="Y337" s="71"/>
      <c r="Z337" s="118"/>
    </row>
    <row r="338" spans="1:26" s="106" customFormat="1" ht="12.75" x14ac:dyDescent="0.2">
      <c r="A338" s="73">
        <v>329</v>
      </c>
      <c r="B338" s="107" t="s">
        <v>831</v>
      </c>
      <c r="C338" s="73">
        <v>0</v>
      </c>
      <c r="D338" s="145"/>
      <c r="E338" s="145"/>
      <c r="F338" s="145"/>
      <c r="G338" s="108">
        <v>0</v>
      </c>
      <c r="H338" s="109">
        <v>0</v>
      </c>
      <c r="I338" s="110" t="s">
        <v>467</v>
      </c>
      <c r="J338" s="111">
        <v>0</v>
      </c>
      <c r="K338" s="112">
        <v>17354.289999999997</v>
      </c>
      <c r="L338" s="113">
        <v>0</v>
      </c>
      <c r="M338" s="114">
        <v>1188</v>
      </c>
      <c r="N338" s="115">
        <v>69070</v>
      </c>
      <c r="O338" s="115"/>
      <c r="P338" s="116">
        <v>0</v>
      </c>
      <c r="Q338" s="117" t="s">
        <v>503</v>
      </c>
      <c r="R338" s="73"/>
      <c r="S338" s="116"/>
      <c r="T338" s="118">
        <v>17354.289999999997</v>
      </c>
      <c r="U338" s="118"/>
      <c r="V338" s="71"/>
      <c r="W338" s="71"/>
      <c r="X338" s="119"/>
      <c r="Y338" s="71"/>
      <c r="Z338" s="118"/>
    </row>
    <row r="339" spans="1:26" s="106" customFormat="1" ht="12.75" x14ac:dyDescent="0.2">
      <c r="A339" s="73">
        <v>330</v>
      </c>
      <c r="B339" s="107" t="s">
        <v>832</v>
      </c>
      <c r="C339" s="73">
        <v>1</v>
      </c>
      <c r="D339" s="145"/>
      <c r="E339" s="145"/>
      <c r="F339" s="145"/>
      <c r="G339" s="108">
        <v>0</v>
      </c>
      <c r="H339" s="109">
        <v>0</v>
      </c>
      <c r="I339" s="110">
        <v>9</v>
      </c>
      <c r="J339" s="111">
        <v>212.04133861153886</v>
      </c>
      <c r="K339" s="112">
        <v>13435.240696088016</v>
      </c>
      <c r="L339" s="113">
        <v>15053</v>
      </c>
      <c r="M339" s="114">
        <v>1188</v>
      </c>
      <c r="N339" s="115">
        <v>60602568.859999999</v>
      </c>
      <c r="O339" s="115"/>
      <c r="P339" s="116">
        <v>0</v>
      </c>
      <c r="Q339" s="117" t="s">
        <v>503</v>
      </c>
      <c r="R339" s="73"/>
      <c r="S339" s="116"/>
      <c r="T339" s="118">
        <v>28875.240696088018</v>
      </c>
      <c r="U339" s="118"/>
      <c r="V339" s="71"/>
      <c r="W339" s="71"/>
      <c r="X339" s="119"/>
      <c r="Y339" s="71"/>
      <c r="Z339" s="118"/>
    </row>
    <row r="340" spans="1:26" s="106" customFormat="1" ht="12.75" x14ac:dyDescent="0.2">
      <c r="A340" s="73">
        <v>331</v>
      </c>
      <c r="B340" s="107" t="s">
        <v>833</v>
      </c>
      <c r="C340" s="73">
        <v>1</v>
      </c>
      <c r="D340" s="145"/>
      <c r="E340" s="145"/>
      <c r="F340" s="145"/>
      <c r="G340" s="108">
        <v>1.3045006067086842</v>
      </c>
      <c r="H340" s="109">
        <v>1.2703358160624114</v>
      </c>
      <c r="I340" s="110">
        <v>9</v>
      </c>
      <c r="J340" s="111">
        <v>117.11287621891218</v>
      </c>
      <c r="K340" s="112">
        <v>14682.934071933203</v>
      </c>
      <c r="L340" s="113">
        <v>2513</v>
      </c>
      <c r="M340" s="114">
        <v>1188</v>
      </c>
      <c r="N340" s="115">
        <v>26974993.199999999</v>
      </c>
      <c r="O340" s="115"/>
      <c r="P340" s="116">
        <v>5.9999999999999991</v>
      </c>
      <c r="Q340" s="117" t="s">
        <v>503</v>
      </c>
      <c r="R340" s="73"/>
      <c r="S340" s="116"/>
      <c r="T340" s="118">
        <v>17231.934071933203</v>
      </c>
      <c r="U340" s="118"/>
      <c r="V340" s="71"/>
      <c r="W340" s="71"/>
      <c r="X340" s="119"/>
      <c r="Y340" s="71"/>
      <c r="Z340" s="118"/>
    </row>
    <row r="341" spans="1:26" s="106" customFormat="1" ht="12.75" x14ac:dyDescent="0.2">
      <c r="A341" s="73">
        <v>332</v>
      </c>
      <c r="B341" s="107" t="s">
        <v>834</v>
      </c>
      <c r="C341" s="73">
        <v>1</v>
      </c>
      <c r="D341" s="145"/>
      <c r="E341" s="145"/>
      <c r="F341" s="145"/>
      <c r="G341" s="108">
        <v>2.564087825819227</v>
      </c>
      <c r="H341" s="109">
        <v>2.896505414271572</v>
      </c>
      <c r="I341" s="110">
        <v>9</v>
      </c>
      <c r="J341" s="111">
        <v>104.91569851191926</v>
      </c>
      <c r="K341" s="112">
        <v>17660.358630503531</v>
      </c>
      <c r="L341" s="113">
        <v>868</v>
      </c>
      <c r="M341" s="114">
        <v>1188</v>
      </c>
      <c r="N341" s="115">
        <v>75534987.409999996</v>
      </c>
      <c r="O341" s="115"/>
      <c r="P341" s="116">
        <v>25.999999999999996</v>
      </c>
      <c r="Q341" s="117" t="s">
        <v>503</v>
      </c>
      <c r="R341" s="73"/>
      <c r="S341" s="116"/>
      <c r="T341" s="118">
        <v>18573.358630503531</v>
      </c>
      <c r="U341" s="118"/>
      <c r="V341" s="71"/>
      <c r="W341" s="71"/>
      <c r="X341" s="119"/>
      <c r="Y341" s="71"/>
      <c r="Z341" s="118"/>
    </row>
    <row r="342" spans="1:26" s="106" customFormat="1" ht="12.75" x14ac:dyDescent="0.2">
      <c r="A342" s="73">
        <v>333</v>
      </c>
      <c r="B342" s="107" t="s">
        <v>835</v>
      </c>
      <c r="C342" s="73">
        <v>0</v>
      </c>
      <c r="D342" s="145"/>
      <c r="E342" s="145"/>
      <c r="F342" s="145"/>
      <c r="G342" s="108">
        <v>0</v>
      </c>
      <c r="H342" s="109">
        <v>0</v>
      </c>
      <c r="I342" s="110" t="s">
        <v>467</v>
      </c>
      <c r="J342" s="111">
        <v>0</v>
      </c>
      <c r="K342" s="112">
        <v>0</v>
      </c>
      <c r="L342" s="113">
        <v>0</v>
      </c>
      <c r="M342" s="114">
        <v>1188</v>
      </c>
      <c r="N342" s="115">
        <v>0</v>
      </c>
      <c r="O342" s="115"/>
      <c r="P342" s="116">
        <v>0</v>
      </c>
      <c r="Q342" s="117" t="s">
        <v>503</v>
      </c>
      <c r="R342" s="73"/>
      <c r="S342" s="116"/>
      <c r="T342" s="118">
        <v>0</v>
      </c>
      <c r="U342" s="118"/>
      <c r="V342" s="71"/>
      <c r="W342" s="71"/>
      <c r="X342" s="119"/>
      <c r="Y342" s="71"/>
      <c r="Z342" s="118"/>
    </row>
    <row r="343" spans="1:26" s="106" customFormat="1" ht="12.75" x14ac:dyDescent="0.2">
      <c r="A343" s="73">
        <v>334</v>
      </c>
      <c r="B343" s="107" t="s">
        <v>836</v>
      </c>
      <c r="C343" s="73">
        <v>0</v>
      </c>
      <c r="D343" s="145"/>
      <c r="E343" s="145"/>
      <c r="F343" s="145"/>
      <c r="G343" s="108">
        <v>0</v>
      </c>
      <c r="H343" s="109">
        <v>0</v>
      </c>
      <c r="I343" s="110" t="s">
        <v>467</v>
      </c>
      <c r="J343" s="111">
        <v>0</v>
      </c>
      <c r="K343" s="112">
        <v>0</v>
      </c>
      <c r="L343" s="113">
        <v>0</v>
      </c>
      <c r="M343" s="114">
        <v>1188</v>
      </c>
      <c r="N343" s="115">
        <v>0</v>
      </c>
      <c r="O343" s="115"/>
      <c r="P343" s="116">
        <v>0</v>
      </c>
      <c r="Q343" s="117" t="s">
        <v>503</v>
      </c>
      <c r="R343" s="73"/>
      <c r="S343" s="116"/>
      <c r="T343" s="118">
        <v>0</v>
      </c>
      <c r="U343" s="118"/>
      <c r="V343" s="71"/>
      <c r="W343" s="71"/>
      <c r="X343" s="119"/>
      <c r="Y343" s="71"/>
      <c r="Z343" s="118"/>
    </row>
    <row r="344" spans="1:26" s="106" customFormat="1" ht="12.75" x14ac:dyDescent="0.2">
      <c r="A344" s="73">
        <v>335</v>
      </c>
      <c r="B344" s="107" t="s">
        <v>837</v>
      </c>
      <c r="C344" s="73">
        <v>1</v>
      </c>
      <c r="D344" s="145"/>
      <c r="E344" s="145"/>
      <c r="F344" s="145"/>
      <c r="G344" s="108">
        <v>0</v>
      </c>
      <c r="H344" s="109">
        <v>0</v>
      </c>
      <c r="I344" s="110">
        <v>9</v>
      </c>
      <c r="J344" s="111">
        <v>177.02856386541583</v>
      </c>
      <c r="K344" s="112">
        <v>13151.418526497888</v>
      </c>
      <c r="L344" s="113">
        <v>10130</v>
      </c>
      <c r="M344" s="114">
        <v>1188</v>
      </c>
      <c r="N344" s="115">
        <v>68948168.799999997</v>
      </c>
      <c r="O344" s="115"/>
      <c r="P344" s="116">
        <v>0</v>
      </c>
      <c r="Q344" s="117" t="s">
        <v>503</v>
      </c>
      <c r="R344" s="73"/>
      <c r="S344" s="116"/>
      <c r="T344" s="118">
        <v>23276.418526497888</v>
      </c>
      <c r="U344" s="118"/>
      <c r="V344" s="71"/>
      <c r="W344" s="71"/>
      <c r="X344" s="119"/>
      <c r="Y344" s="71"/>
      <c r="Z344" s="118"/>
    </row>
    <row r="345" spans="1:26" s="106" customFormat="1" ht="12.75" x14ac:dyDescent="0.2">
      <c r="A345" s="73">
        <v>336</v>
      </c>
      <c r="B345" s="107" t="s">
        <v>838</v>
      </c>
      <c r="C345" s="73">
        <v>1</v>
      </c>
      <c r="D345" s="145"/>
      <c r="E345" s="145"/>
      <c r="F345" s="145"/>
      <c r="G345" s="108">
        <v>3.8565735314927201</v>
      </c>
      <c r="H345" s="109">
        <v>4.2790596234872229</v>
      </c>
      <c r="I345" s="110">
        <v>9</v>
      </c>
      <c r="J345" s="111">
        <v>123.0279965321522</v>
      </c>
      <c r="K345" s="112">
        <v>16410.426652716051</v>
      </c>
      <c r="L345" s="113">
        <v>3779</v>
      </c>
      <c r="M345" s="114">
        <v>1188</v>
      </c>
      <c r="N345" s="115">
        <v>119072867.59999999</v>
      </c>
      <c r="O345" s="115"/>
      <c r="P345" s="116">
        <v>107</v>
      </c>
      <c r="Q345" s="117" t="s">
        <v>503</v>
      </c>
      <c r="R345" s="73"/>
      <c r="S345" s="116"/>
      <c r="T345" s="118">
        <v>20173.426652716051</v>
      </c>
      <c r="U345" s="118"/>
      <c r="V345" s="71"/>
      <c r="W345" s="71"/>
      <c r="X345" s="119"/>
      <c r="Y345" s="71"/>
      <c r="Z345" s="118"/>
    </row>
    <row r="346" spans="1:26" s="106" customFormat="1" ht="12.75" x14ac:dyDescent="0.2">
      <c r="A346" s="73">
        <v>337</v>
      </c>
      <c r="B346" s="107" t="s">
        <v>839</v>
      </c>
      <c r="C346" s="73">
        <v>1</v>
      </c>
      <c r="D346" s="145"/>
      <c r="E346" s="145"/>
      <c r="F346" s="145"/>
      <c r="G346" s="108">
        <v>1.4129291171275118</v>
      </c>
      <c r="H346" s="109">
        <v>0</v>
      </c>
      <c r="I346" s="110">
        <v>9</v>
      </c>
      <c r="J346" s="111">
        <v>217.49525448860624</v>
      </c>
      <c r="K346" s="112">
        <v>13128.444130434784</v>
      </c>
      <c r="L346" s="113">
        <v>15425</v>
      </c>
      <c r="M346" s="114">
        <v>1188</v>
      </c>
      <c r="N346" s="115">
        <v>2540438.79</v>
      </c>
      <c r="O346" s="115"/>
      <c r="P346" s="116">
        <v>0</v>
      </c>
      <c r="Q346" s="117" t="s">
        <v>503</v>
      </c>
      <c r="R346" s="73"/>
      <c r="S346" s="116"/>
      <c r="T346" s="118">
        <v>28749.444130434786</v>
      </c>
      <c r="U346" s="118"/>
      <c r="V346" s="71"/>
      <c r="W346" s="71"/>
      <c r="X346" s="119"/>
      <c r="Y346" s="71"/>
      <c r="Z346" s="118"/>
    </row>
    <row r="347" spans="1:26" s="106" customFormat="1" ht="12.75" x14ac:dyDescent="0.2">
      <c r="A347" s="73">
        <v>338</v>
      </c>
      <c r="B347" s="107" t="s">
        <v>840</v>
      </c>
      <c r="C347" s="73">
        <v>0</v>
      </c>
      <c r="D347" s="145"/>
      <c r="E347" s="145"/>
      <c r="F347" s="145"/>
      <c r="G347" s="108">
        <v>0</v>
      </c>
      <c r="H347" s="109">
        <v>0</v>
      </c>
      <c r="I347" s="110" t="s">
        <v>467</v>
      </c>
      <c r="J347" s="111">
        <v>0</v>
      </c>
      <c r="K347" s="112">
        <v>19243.36882352941</v>
      </c>
      <c r="L347" s="113">
        <v>0</v>
      </c>
      <c r="M347" s="114">
        <v>1188</v>
      </c>
      <c r="N347" s="115">
        <v>423564</v>
      </c>
      <c r="O347" s="115"/>
      <c r="P347" s="116">
        <v>0</v>
      </c>
      <c r="Q347" s="117" t="s">
        <v>503</v>
      </c>
      <c r="R347" s="73"/>
      <c r="S347" s="116"/>
      <c r="T347" s="118">
        <v>19243.36882352941</v>
      </c>
      <c r="U347" s="118"/>
      <c r="V347" s="71"/>
      <c r="W347" s="71"/>
      <c r="X347" s="119"/>
      <c r="Y347" s="71"/>
      <c r="Z347" s="118"/>
    </row>
    <row r="348" spans="1:26" s="106" customFormat="1" ht="12.75" x14ac:dyDescent="0.2">
      <c r="A348" s="73">
        <v>339</v>
      </c>
      <c r="B348" s="107" t="s">
        <v>841</v>
      </c>
      <c r="C348" s="73">
        <v>0</v>
      </c>
      <c r="D348" s="145"/>
      <c r="E348" s="145"/>
      <c r="F348" s="145"/>
      <c r="G348" s="108">
        <v>0</v>
      </c>
      <c r="H348" s="109">
        <v>0</v>
      </c>
      <c r="I348" s="110" t="s">
        <v>467</v>
      </c>
      <c r="J348" s="111">
        <v>0</v>
      </c>
      <c r="K348" s="112">
        <v>0</v>
      </c>
      <c r="L348" s="113">
        <v>0</v>
      </c>
      <c r="M348" s="114">
        <v>1188</v>
      </c>
      <c r="N348" s="115">
        <v>0</v>
      </c>
      <c r="O348" s="115"/>
      <c r="P348" s="116">
        <v>0</v>
      </c>
      <c r="Q348" s="117" t="s">
        <v>503</v>
      </c>
      <c r="R348" s="73"/>
      <c r="S348" s="116"/>
      <c r="T348" s="118">
        <v>0</v>
      </c>
      <c r="U348" s="118"/>
      <c r="V348" s="71"/>
      <c r="W348" s="71"/>
      <c r="X348" s="119"/>
      <c r="Y348" s="71"/>
      <c r="Z348" s="118"/>
    </row>
    <row r="349" spans="1:26" s="106" customFormat="1" ht="12.75" x14ac:dyDescent="0.2">
      <c r="A349" s="73">
        <v>340</v>
      </c>
      <c r="B349" s="107" t="s">
        <v>842</v>
      </c>
      <c r="C349" s="73">
        <v>1</v>
      </c>
      <c r="D349" s="145"/>
      <c r="E349" s="145"/>
      <c r="F349" s="145"/>
      <c r="G349" s="108">
        <v>2.3200405267901738</v>
      </c>
      <c r="H349" s="109">
        <v>3.5364757354256606</v>
      </c>
      <c r="I349" s="110">
        <v>9</v>
      </c>
      <c r="J349" s="111">
        <v>176.41977385917761</v>
      </c>
      <c r="K349" s="112">
        <v>15005.694957983193</v>
      </c>
      <c r="L349" s="113">
        <v>11467</v>
      </c>
      <c r="M349" s="114">
        <v>1188</v>
      </c>
      <c r="N349" s="115">
        <v>3683695.5700000003</v>
      </c>
      <c r="O349" s="115"/>
      <c r="P349" s="116">
        <v>3</v>
      </c>
      <c r="Q349" s="117" t="s">
        <v>503</v>
      </c>
      <c r="R349" s="73"/>
      <c r="S349" s="116"/>
      <c r="T349" s="118">
        <v>23744.694957983193</v>
      </c>
      <c r="U349" s="118"/>
      <c r="V349" s="71"/>
      <c r="W349" s="71"/>
      <c r="X349" s="119"/>
      <c r="Y349" s="71"/>
      <c r="Z349" s="118"/>
    </row>
    <row r="350" spans="1:26" s="106" customFormat="1" ht="12.75" x14ac:dyDescent="0.2">
      <c r="A350" s="73">
        <v>341</v>
      </c>
      <c r="B350" s="107" t="s">
        <v>843</v>
      </c>
      <c r="C350" s="73">
        <v>0</v>
      </c>
      <c r="D350" s="145"/>
      <c r="E350" s="145"/>
      <c r="F350" s="145"/>
      <c r="G350" s="108">
        <v>0</v>
      </c>
      <c r="H350" s="109">
        <v>0</v>
      </c>
      <c r="I350" s="110" t="s">
        <v>467</v>
      </c>
      <c r="J350" s="111">
        <v>0</v>
      </c>
      <c r="K350" s="112">
        <v>0</v>
      </c>
      <c r="L350" s="113">
        <v>0</v>
      </c>
      <c r="M350" s="114">
        <v>1188</v>
      </c>
      <c r="N350" s="115">
        <v>0</v>
      </c>
      <c r="O350" s="115"/>
      <c r="P350" s="116">
        <v>0</v>
      </c>
      <c r="Q350" s="117" t="s">
        <v>503</v>
      </c>
      <c r="R350" s="73"/>
      <c r="S350" s="116"/>
      <c r="T350" s="118">
        <v>0</v>
      </c>
      <c r="U350" s="118"/>
      <c r="V350" s="71"/>
      <c r="W350" s="71"/>
      <c r="X350" s="119"/>
      <c r="Y350" s="71"/>
      <c r="Z350" s="118"/>
    </row>
    <row r="351" spans="1:26" s="106" customFormat="1" ht="12.75" x14ac:dyDescent="0.2">
      <c r="A351" s="73">
        <v>342</v>
      </c>
      <c r="B351" s="107" t="s">
        <v>844</v>
      </c>
      <c r="C351" s="73">
        <v>1</v>
      </c>
      <c r="D351" s="145"/>
      <c r="E351" s="145"/>
      <c r="F351" s="145"/>
      <c r="G351" s="108">
        <v>0.19218620679250706</v>
      </c>
      <c r="H351" s="109">
        <v>0.21280220149403639</v>
      </c>
      <c r="I351" s="110">
        <v>9</v>
      </c>
      <c r="J351" s="111">
        <v>177.14068243150385</v>
      </c>
      <c r="K351" s="112">
        <v>13669.90706038877</v>
      </c>
      <c r="L351" s="113">
        <v>10545</v>
      </c>
      <c r="M351" s="114">
        <v>1188</v>
      </c>
      <c r="N351" s="115">
        <v>69541573.799999997</v>
      </c>
      <c r="O351" s="115"/>
      <c r="P351" s="116">
        <v>0</v>
      </c>
      <c r="Q351" s="117" t="s">
        <v>503</v>
      </c>
      <c r="R351" s="73"/>
      <c r="S351" s="116"/>
      <c r="T351" s="118">
        <v>24134.90706038877</v>
      </c>
      <c r="U351" s="118"/>
      <c r="V351" s="71"/>
      <c r="W351" s="71"/>
      <c r="X351" s="119"/>
      <c r="Y351" s="71"/>
      <c r="Z351" s="118"/>
    </row>
    <row r="352" spans="1:26" s="106" customFormat="1" ht="12.75" x14ac:dyDescent="0.2">
      <c r="A352" s="73">
        <v>343</v>
      </c>
      <c r="B352" s="107" t="s">
        <v>845</v>
      </c>
      <c r="C352" s="73">
        <v>1</v>
      </c>
      <c r="D352" s="145"/>
      <c r="E352" s="145"/>
      <c r="F352" s="145">
        <v>5</v>
      </c>
      <c r="G352" s="108">
        <v>0.68019911919639264</v>
      </c>
      <c r="H352" s="109">
        <v>1.016376378077946</v>
      </c>
      <c r="I352" s="110">
        <v>18</v>
      </c>
      <c r="J352" s="111">
        <v>102.6238813310534</v>
      </c>
      <c r="K352" s="112">
        <v>16520.646391912906</v>
      </c>
      <c r="L352" s="113">
        <v>433</v>
      </c>
      <c r="M352" s="114">
        <v>1188</v>
      </c>
      <c r="N352" s="115">
        <v>21554613.5</v>
      </c>
      <c r="O352" s="115"/>
      <c r="P352" s="116">
        <v>0</v>
      </c>
      <c r="Q352" s="117" t="s">
        <v>503</v>
      </c>
      <c r="R352" s="73"/>
      <c r="S352" s="116"/>
      <c r="T352" s="118">
        <v>16895.646391912906</v>
      </c>
      <c r="U352" s="118"/>
      <c r="V352" s="71"/>
      <c r="W352" s="71"/>
      <c r="X352" s="119"/>
      <c r="Y352" s="71"/>
      <c r="Z352" s="118"/>
    </row>
    <row r="353" spans="1:26" s="106" customFormat="1" ht="12.75" x14ac:dyDescent="0.2">
      <c r="A353" s="73">
        <v>344</v>
      </c>
      <c r="B353" s="107" t="s">
        <v>846</v>
      </c>
      <c r="C353" s="73">
        <v>1</v>
      </c>
      <c r="D353" s="145"/>
      <c r="E353" s="145"/>
      <c r="F353" s="145"/>
      <c r="G353" s="108">
        <v>2.2735046617592153E-2</v>
      </c>
      <c r="H353" s="109">
        <v>5.67618042699468E-2</v>
      </c>
      <c r="I353" s="110">
        <v>9</v>
      </c>
      <c r="J353" s="111">
        <v>144.53788405743282</v>
      </c>
      <c r="K353" s="112">
        <v>13270.284984938608</v>
      </c>
      <c r="L353" s="113">
        <v>5910</v>
      </c>
      <c r="M353" s="114">
        <v>1188</v>
      </c>
      <c r="N353" s="115">
        <v>84105853.599999994</v>
      </c>
      <c r="O353" s="115"/>
      <c r="P353" s="116">
        <v>1</v>
      </c>
      <c r="Q353" s="117" t="s">
        <v>503</v>
      </c>
      <c r="R353" s="73"/>
      <c r="S353" s="116"/>
      <c r="T353" s="118">
        <v>19262.284984938608</v>
      </c>
      <c r="U353" s="118"/>
      <c r="V353" s="71"/>
      <c r="W353" s="71"/>
      <c r="X353" s="119"/>
      <c r="Y353" s="71"/>
      <c r="Z353" s="118"/>
    </row>
    <row r="354" spans="1:26" s="106" customFormat="1" ht="12.75" x14ac:dyDescent="0.2">
      <c r="A354" s="73">
        <v>345</v>
      </c>
      <c r="B354" s="107" t="s">
        <v>847</v>
      </c>
      <c r="C354" s="73">
        <v>0</v>
      </c>
      <c r="D354" s="145"/>
      <c r="E354" s="145"/>
      <c r="F354" s="145"/>
      <c r="G354" s="108">
        <v>0</v>
      </c>
      <c r="H354" s="109">
        <v>0</v>
      </c>
      <c r="I354" s="110" t="s">
        <v>467</v>
      </c>
      <c r="J354" s="111">
        <v>0</v>
      </c>
      <c r="K354" s="112">
        <v>17354.29</v>
      </c>
      <c r="L354" s="113">
        <v>0</v>
      </c>
      <c r="M354" s="114">
        <v>1188</v>
      </c>
      <c r="N354" s="115">
        <v>121480</v>
      </c>
      <c r="O354" s="115"/>
      <c r="P354" s="116">
        <v>0</v>
      </c>
      <c r="Q354" s="117" t="s">
        <v>503</v>
      </c>
      <c r="R354" s="73"/>
      <c r="S354" s="116"/>
      <c r="T354" s="118">
        <v>17354.29</v>
      </c>
      <c r="U354" s="118"/>
      <c r="V354" s="71"/>
      <c r="W354" s="71"/>
      <c r="X354" s="119"/>
      <c r="Y354" s="71"/>
      <c r="Z354" s="118"/>
    </row>
    <row r="355" spans="1:26" s="106" customFormat="1" ht="12.75" x14ac:dyDescent="0.2">
      <c r="A355" s="73">
        <v>346</v>
      </c>
      <c r="B355" s="107" t="s">
        <v>848</v>
      </c>
      <c r="C355" s="73">
        <v>1</v>
      </c>
      <c r="D355" s="145"/>
      <c r="E355" s="145"/>
      <c r="F355" s="145"/>
      <c r="G355" s="108">
        <v>1.752630396667288</v>
      </c>
      <c r="H355" s="109">
        <v>1.9663264799799998</v>
      </c>
      <c r="I355" s="110">
        <v>9</v>
      </c>
      <c r="J355" s="111">
        <v>108.59536424131934</v>
      </c>
      <c r="K355" s="112">
        <v>15872.199641082163</v>
      </c>
      <c r="L355" s="113">
        <v>1364</v>
      </c>
      <c r="M355" s="114">
        <v>1188</v>
      </c>
      <c r="N355" s="115">
        <v>34208256.200000003</v>
      </c>
      <c r="O355" s="115"/>
      <c r="P355" s="116">
        <v>13.000000000000002</v>
      </c>
      <c r="Q355" s="117" t="s">
        <v>503</v>
      </c>
      <c r="R355" s="73"/>
      <c r="S355" s="116"/>
      <c r="T355" s="118">
        <v>17594.199641082163</v>
      </c>
      <c r="U355" s="118"/>
      <c r="V355" s="71"/>
      <c r="W355" s="71"/>
      <c r="X355" s="119"/>
      <c r="Y355" s="71"/>
      <c r="Z355" s="118"/>
    </row>
    <row r="356" spans="1:26" s="106" customFormat="1" ht="12.75" x14ac:dyDescent="0.2">
      <c r="A356" s="73">
        <v>347</v>
      </c>
      <c r="B356" s="107" t="s">
        <v>849</v>
      </c>
      <c r="C356" s="73">
        <v>1</v>
      </c>
      <c r="D356" s="145"/>
      <c r="E356" s="145"/>
      <c r="F356" s="145"/>
      <c r="G356" s="108">
        <v>1.1138553691498039</v>
      </c>
      <c r="H356" s="109">
        <v>1.1514454695618919</v>
      </c>
      <c r="I356" s="110">
        <v>9</v>
      </c>
      <c r="J356" s="111">
        <v>146.77963632613117</v>
      </c>
      <c r="K356" s="112">
        <v>16421.69181629565</v>
      </c>
      <c r="L356" s="113">
        <v>7682</v>
      </c>
      <c r="M356" s="114">
        <v>1188</v>
      </c>
      <c r="N356" s="115">
        <v>110202874</v>
      </c>
      <c r="O356" s="115"/>
      <c r="P356" s="116">
        <v>14.999999999999998</v>
      </c>
      <c r="Q356" s="117" t="s">
        <v>503</v>
      </c>
      <c r="R356" s="73"/>
      <c r="S356" s="116"/>
      <c r="T356" s="118">
        <v>24094.69181629565</v>
      </c>
      <c r="U356" s="118"/>
      <c r="V356" s="71"/>
      <c r="W356" s="71"/>
      <c r="X356" s="119"/>
      <c r="Y356" s="71"/>
      <c r="Z356" s="118"/>
    </row>
    <row r="357" spans="1:26" s="106" customFormat="1" ht="12.75" x14ac:dyDescent="0.2">
      <c r="A357" s="73">
        <v>348</v>
      </c>
      <c r="B357" s="107" t="s">
        <v>850</v>
      </c>
      <c r="C357" s="73">
        <v>1</v>
      </c>
      <c r="D357" s="145"/>
      <c r="E357" s="145"/>
      <c r="F357" s="145">
        <v>29</v>
      </c>
      <c r="G357" s="108">
        <v>7.5591189310023816</v>
      </c>
      <c r="H357" s="109">
        <v>7.6668889643553051</v>
      </c>
      <c r="I357" s="110">
        <v>18</v>
      </c>
      <c r="J357" s="111">
        <v>101.3039956931588</v>
      </c>
      <c r="K357" s="112">
        <v>20146.55940676407</v>
      </c>
      <c r="L357" s="113">
        <v>263</v>
      </c>
      <c r="M357" s="114">
        <v>1188</v>
      </c>
      <c r="N357" s="115">
        <v>550676893.7999115</v>
      </c>
      <c r="O357" s="115"/>
      <c r="P357" s="116">
        <v>930</v>
      </c>
      <c r="Q357" s="117" t="s">
        <v>503</v>
      </c>
      <c r="R357" s="73"/>
      <c r="S357" s="116"/>
      <c r="T357" s="118">
        <v>20154.55940676407</v>
      </c>
      <c r="U357" s="118"/>
      <c r="V357" s="71"/>
      <c r="W357" s="71"/>
      <c r="X357" s="119"/>
      <c r="Y357" s="71"/>
      <c r="Z357" s="118"/>
    </row>
    <row r="358" spans="1:26" s="106" customFormat="1" ht="12.75" x14ac:dyDescent="0.2">
      <c r="A358" s="73">
        <v>349</v>
      </c>
      <c r="B358" s="107" t="s">
        <v>851</v>
      </c>
      <c r="C358" s="73">
        <v>1</v>
      </c>
      <c r="D358" s="145"/>
      <c r="E358" s="145"/>
      <c r="F358" s="145"/>
      <c r="G358" s="108">
        <v>1.6496453784540794</v>
      </c>
      <c r="H358" s="109">
        <v>2.5592432575595634</v>
      </c>
      <c r="I358" s="110">
        <v>9</v>
      </c>
      <c r="J358" s="111">
        <v>119.87718646435621</v>
      </c>
      <c r="K358" s="112">
        <v>14165.218442622951</v>
      </c>
      <c r="L358" s="113">
        <v>2816</v>
      </c>
      <c r="M358" s="114">
        <v>1188</v>
      </c>
      <c r="N358" s="115">
        <v>2016221</v>
      </c>
      <c r="O358" s="115"/>
      <c r="P358" s="116">
        <v>1</v>
      </c>
      <c r="Q358" s="117" t="s">
        <v>503</v>
      </c>
      <c r="R358" s="73"/>
      <c r="S358" s="116"/>
      <c r="T358" s="118">
        <v>17337.218442622951</v>
      </c>
      <c r="U358" s="118"/>
      <c r="V358" s="71"/>
      <c r="W358" s="71"/>
      <c r="X358" s="119"/>
      <c r="Y358" s="71"/>
      <c r="Z358" s="118"/>
    </row>
    <row r="359" spans="1:26" s="106" customFormat="1" ht="12.75" x14ac:dyDescent="0.2">
      <c r="A359" s="73">
        <v>350</v>
      </c>
      <c r="B359" s="107" t="s">
        <v>852</v>
      </c>
      <c r="C359" s="73">
        <v>1</v>
      </c>
      <c r="D359" s="145"/>
      <c r="E359" s="145"/>
      <c r="F359" s="145"/>
      <c r="G359" s="108">
        <v>4.9703268266499077</v>
      </c>
      <c r="H359" s="109">
        <v>5.0760005600612503</v>
      </c>
      <c r="I359" s="110">
        <v>9</v>
      </c>
      <c r="J359" s="111">
        <v>148.95814408629468</v>
      </c>
      <c r="K359" s="112">
        <v>13026.406148522483</v>
      </c>
      <c r="L359" s="113">
        <v>6377</v>
      </c>
      <c r="M359" s="114">
        <v>1188</v>
      </c>
      <c r="N359" s="115">
        <v>18519403</v>
      </c>
      <c r="O359" s="115"/>
      <c r="P359" s="116">
        <v>21</v>
      </c>
      <c r="Q359" s="117" t="s">
        <v>503</v>
      </c>
      <c r="R359" s="73"/>
      <c r="S359" s="116"/>
      <c r="T359" s="118">
        <v>19480.406148522481</v>
      </c>
      <c r="U359" s="118"/>
      <c r="V359" s="71"/>
      <c r="W359" s="71"/>
      <c r="X359" s="119"/>
      <c r="Y359" s="71"/>
      <c r="Z359" s="118"/>
    </row>
    <row r="360" spans="1:26" s="106" customFormat="1" ht="12.75" x14ac:dyDescent="0.2">
      <c r="A360" s="73">
        <v>351</v>
      </c>
      <c r="B360" s="107" t="s">
        <v>853</v>
      </c>
      <c r="C360" s="73">
        <v>0</v>
      </c>
      <c r="D360" s="145"/>
      <c r="E360" s="145"/>
      <c r="F360" s="145"/>
      <c r="G360" s="108">
        <v>0</v>
      </c>
      <c r="H360" s="109">
        <v>0</v>
      </c>
      <c r="I360" s="110" t="s">
        <v>467</v>
      </c>
      <c r="J360" s="111">
        <v>0</v>
      </c>
      <c r="K360" s="112">
        <v>0</v>
      </c>
      <c r="L360" s="113">
        <v>0</v>
      </c>
      <c r="M360" s="114">
        <v>1188</v>
      </c>
      <c r="N360" s="115">
        <v>0</v>
      </c>
      <c r="O360" s="115"/>
      <c r="P360" s="116">
        <v>0</v>
      </c>
      <c r="Q360" s="117" t="s">
        <v>503</v>
      </c>
      <c r="R360" s="73"/>
      <c r="S360" s="116"/>
      <c r="T360" s="118">
        <v>0</v>
      </c>
      <c r="U360" s="118"/>
      <c r="V360" s="71"/>
      <c r="W360" s="71"/>
      <c r="X360" s="119"/>
      <c r="Y360" s="71"/>
      <c r="Z360" s="118"/>
    </row>
    <row r="361" spans="1:26" s="106" customFormat="1" ht="12.75" x14ac:dyDescent="0.2">
      <c r="A361" s="73">
        <v>352</v>
      </c>
      <c r="B361" s="107" t="s">
        <v>854</v>
      </c>
      <c r="C361" s="73">
        <v>0</v>
      </c>
      <c r="D361" s="145"/>
      <c r="E361" s="145"/>
      <c r="F361" s="145"/>
      <c r="G361" s="108">
        <v>1.7465700000000002</v>
      </c>
      <c r="H361" s="109">
        <v>0</v>
      </c>
      <c r="I361" s="110">
        <v>9</v>
      </c>
      <c r="J361" s="111">
        <v>168.40657004589565</v>
      </c>
      <c r="K361" s="112">
        <v>13025.188951612903</v>
      </c>
      <c r="L361" s="113">
        <v>8910</v>
      </c>
      <c r="M361" s="114">
        <v>1188</v>
      </c>
      <c r="N361" s="115">
        <v>0</v>
      </c>
      <c r="O361" s="115"/>
      <c r="P361" s="116">
        <v>2</v>
      </c>
      <c r="Q361" s="117" t="s">
        <v>503</v>
      </c>
      <c r="R361" s="73"/>
      <c r="S361" s="116"/>
      <c r="T361" s="118">
        <v>21945.188951612901</v>
      </c>
      <c r="U361" s="118"/>
      <c r="V361" s="71"/>
      <c r="W361" s="71"/>
      <c r="X361" s="119"/>
      <c r="Y361" s="71"/>
      <c r="Z361" s="118"/>
    </row>
    <row r="362" spans="1:26" s="106" customFormat="1" ht="12.75" x14ac:dyDescent="0.2">
      <c r="A362" s="73">
        <v>406</v>
      </c>
      <c r="B362" s="107" t="s">
        <v>855</v>
      </c>
      <c r="C362" s="73">
        <v>1</v>
      </c>
      <c r="D362" s="145"/>
      <c r="E362" s="145"/>
      <c r="F362" s="145"/>
      <c r="G362" s="108">
        <v>0</v>
      </c>
      <c r="H362" s="109">
        <v>0</v>
      </c>
      <c r="I362" s="110">
        <v>9</v>
      </c>
      <c r="J362" s="111">
        <v>114.57832505992451</v>
      </c>
      <c r="K362" s="112">
        <v>31888.223812949651</v>
      </c>
      <c r="L362" s="113">
        <v>4649</v>
      </c>
      <c r="M362" s="114">
        <v>1188</v>
      </c>
      <c r="N362" s="115">
        <v>4540275</v>
      </c>
      <c r="O362" s="115"/>
      <c r="P362" s="116">
        <v>0</v>
      </c>
      <c r="Q362" s="117" t="s">
        <v>503</v>
      </c>
      <c r="R362" s="73"/>
      <c r="S362" s="116"/>
      <c r="T362" s="118">
        <v>32339.223812949651</v>
      </c>
      <c r="U362" s="118"/>
      <c r="V362" s="71"/>
      <c r="W362" s="71"/>
      <c r="X362" s="119"/>
      <c r="Y362" s="71"/>
      <c r="Z362" s="118"/>
    </row>
    <row r="363" spans="1:26" s="106" customFormat="1" ht="12.75" x14ac:dyDescent="0.2">
      <c r="A363" s="73">
        <v>600</v>
      </c>
      <c r="B363" s="107" t="s">
        <v>856</v>
      </c>
      <c r="C363" s="73">
        <v>1</v>
      </c>
      <c r="D363" s="145"/>
      <c r="E363" s="145"/>
      <c r="F363" s="145"/>
      <c r="G363" s="108">
        <v>0.68952142388166981</v>
      </c>
      <c r="H363" s="109">
        <v>0.59584889638847216</v>
      </c>
      <c r="I363" s="110">
        <v>9</v>
      </c>
      <c r="J363" s="111">
        <v>152.05264085350871</v>
      </c>
      <c r="K363" s="112">
        <v>13739.743384890866</v>
      </c>
      <c r="L363" s="113">
        <v>7152</v>
      </c>
      <c r="M363" s="114">
        <v>1188</v>
      </c>
      <c r="N363" s="115">
        <v>105370003</v>
      </c>
      <c r="O363" s="115"/>
      <c r="P363" s="116">
        <v>5</v>
      </c>
      <c r="Q363" s="117" t="s">
        <v>503</v>
      </c>
      <c r="R363" s="73"/>
      <c r="S363" s="116"/>
      <c r="T363" s="118">
        <v>20887.743384890866</v>
      </c>
      <c r="U363" s="118"/>
      <c r="V363" s="71"/>
      <c r="W363" s="71"/>
      <c r="X363" s="119"/>
      <c r="Y363" s="71"/>
      <c r="Z363" s="118"/>
    </row>
    <row r="364" spans="1:26" s="106" customFormat="1" ht="12.75" x14ac:dyDescent="0.2">
      <c r="A364" s="73">
        <v>603</v>
      </c>
      <c r="B364" s="107" t="s">
        <v>857</v>
      </c>
      <c r="C364" s="73">
        <v>1</v>
      </c>
      <c r="D364" s="145"/>
      <c r="E364" s="145"/>
      <c r="F364" s="145">
        <v>15</v>
      </c>
      <c r="G364" s="108">
        <v>6.0060731320648308</v>
      </c>
      <c r="H364" s="109">
        <v>6.7658510550671265</v>
      </c>
      <c r="I364" s="110">
        <v>18</v>
      </c>
      <c r="J364" s="111">
        <v>110.65667008354116</v>
      </c>
      <c r="K364" s="112">
        <v>16611.865930131007</v>
      </c>
      <c r="L364" s="113">
        <v>1770</v>
      </c>
      <c r="M364" s="114">
        <v>1188</v>
      </c>
      <c r="N364" s="115">
        <v>21039467</v>
      </c>
      <c r="O364" s="115"/>
      <c r="P364" s="116">
        <v>21</v>
      </c>
      <c r="Q364" s="117" t="s">
        <v>503</v>
      </c>
      <c r="R364" s="73"/>
      <c r="S364" s="116"/>
      <c r="T364" s="118">
        <v>18353.865930131007</v>
      </c>
      <c r="U364" s="118"/>
      <c r="V364" s="71"/>
      <c r="W364" s="71"/>
      <c r="X364" s="119"/>
      <c r="Y364" s="71"/>
      <c r="Z364" s="118"/>
    </row>
    <row r="365" spans="1:26" s="106" customFormat="1" ht="12.75" x14ac:dyDescent="0.2">
      <c r="A365" s="73">
        <v>605</v>
      </c>
      <c r="B365" s="107" t="s">
        <v>858</v>
      </c>
      <c r="C365" s="73">
        <v>1</v>
      </c>
      <c r="D365" s="145"/>
      <c r="E365" s="145"/>
      <c r="F365" s="145"/>
      <c r="G365" s="108">
        <v>5.9962349544573907</v>
      </c>
      <c r="H365" s="109">
        <v>7.4661997683289139</v>
      </c>
      <c r="I365" s="110">
        <v>9</v>
      </c>
      <c r="J365" s="111">
        <v>182.76751536667447</v>
      </c>
      <c r="K365" s="112">
        <v>15091.445604483588</v>
      </c>
      <c r="L365" s="113">
        <v>12491</v>
      </c>
      <c r="M365" s="114">
        <v>1188</v>
      </c>
      <c r="N365" s="115">
        <v>34981491</v>
      </c>
      <c r="O365" s="115"/>
      <c r="P365" s="116">
        <v>5</v>
      </c>
      <c r="Q365" s="117" t="s">
        <v>503</v>
      </c>
      <c r="R365" s="73"/>
      <c r="S365" s="116"/>
      <c r="T365" s="118">
        <v>27497.44560448359</v>
      </c>
      <c r="U365" s="118"/>
      <c r="V365" s="71"/>
      <c r="W365" s="71"/>
      <c r="X365" s="119"/>
      <c r="Y365" s="71"/>
      <c r="Z365" s="118"/>
    </row>
    <row r="366" spans="1:26" s="106" customFormat="1" ht="12.75" x14ac:dyDescent="0.2">
      <c r="A366" s="73">
        <v>610</v>
      </c>
      <c r="B366" s="107" t="s">
        <v>859</v>
      </c>
      <c r="C366" s="73">
        <v>1</v>
      </c>
      <c r="D366" s="145"/>
      <c r="E366" s="145"/>
      <c r="F366" s="145"/>
      <c r="G366" s="108">
        <v>0.73943656691150061</v>
      </c>
      <c r="H366" s="109">
        <v>0.84896630455177546</v>
      </c>
      <c r="I366" s="110">
        <v>9</v>
      </c>
      <c r="J366" s="111">
        <v>115.83023499484035</v>
      </c>
      <c r="K366" s="112">
        <v>13744.03351011236</v>
      </c>
      <c r="L366" s="113">
        <v>2176</v>
      </c>
      <c r="M366" s="114">
        <v>1188</v>
      </c>
      <c r="N366" s="115">
        <v>35569374</v>
      </c>
      <c r="O366" s="115"/>
      <c r="P366" s="116">
        <v>3</v>
      </c>
      <c r="Q366" s="117" t="s">
        <v>503</v>
      </c>
      <c r="R366" s="73"/>
      <c r="S366" s="116"/>
      <c r="T366" s="118">
        <v>15994.03351011236</v>
      </c>
      <c r="U366" s="118"/>
      <c r="V366" s="71"/>
      <c r="W366" s="71"/>
      <c r="X366" s="119"/>
      <c r="Y366" s="71"/>
      <c r="Z366" s="118"/>
    </row>
    <row r="367" spans="1:26" s="106" customFormat="1" ht="12.75" x14ac:dyDescent="0.2">
      <c r="A367" s="73">
        <v>615</v>
      </c>
      <c r="B367" s="107" t="s">
        <v>860</v>
      </c>
      <c r="C367" s="73">
        <v>1</v>
      </c>
      <c r="D367" s="145"/>
      <c r="E367" s="145"/>
      <c r="F367" s="145"/>
      <c r="G367" s="108">
        <v>0.27943127830377512</v>
      </c>
      <c r="H367" s="109">
        <v>0.2619543108855158</v>
      </c>
      <c r="I367" s="110">
        <v>9</v>
      </c>
      <c r="J367" s="111">
        <v>107.379669833205</v>
      </c>
      <c r="K367" s="112">
        <v>17048.139211850194</v>
      </c>
      <c r="L367" s="113">
        <v>1258</v>
      </c>
      <c r="M367" s="114">
        <v>1188</v>
      </c>
      <c r="N367" s="115">
        <v>32036121</v>
      </c>
      <c r="O367" s="115"/>
      <c r="P367" s="116">
        <v>0</v>
      </c>
      <c r="Q367" s="117" t="s">
        <v>503</v>
      </c>
      <c r="R367" s="73"/>
      <c r="S367" s="116"/>
      <c r="T367" s="118">
        <v>18386.139211850194</v>
      </c>
      <c r="U367" s="118"/>
      <c r="V367" s="71"/>
      <c r="W367" s="71"/>
      <c r="X367" s="119"/>
      <c r="Y367" s="71"/>
      <c r="Z367" s="118"/>
    </row>
    <row r="368" spans="1:26" s="106" customFormat="1" ht="12.75" x14ac:dyDescent="0.2">
      <c r="A368" s="73">
        <v>616</v>
      </c>
      <c r="B368" s="107" t="s">
        <v>861</v>
      </c>
      <c r="C368" s="73">
        <v>1</v>
      </c>
      <c r="D368" s="145"/>
      <c r="E368" s="145"/>
      <c r="F368" s="145"/>
      <c r="G368" s="108">
        <v>3.2065443720552755</v>
      </c>
      <c r="H368" s="109">
        <v>3.2152924732950687</v>
      </c>
      <c r="I368" s="110">
        <v>9</v>
      </c>
      <c r="J368" s="111">
        <v>121.77403839399361</v>
      </c>
      <c r="K368" s="112">
        <v>14691.862427515634</v>
      </c>
      <c r="L368" s="113">
        <v>3199</v>
      </c>
      <c r="M368" s="114">
        <v>1188</v>
      </c>
      <c r="N368" s="115">
        <v>30475827.879999999</v>
      </c>
      <c r="O368" s="115"/>
      <c r="P368" s="116">
        <v>14.000000000000002</v>
      </c>
      <c r="Q368" s="117" t="s">
        <v>503</v>
      </c>
      <c r="R368" s="73"/>
      <c r="S368" s="116"/>
      <c r="T368" s="118">
        <v>17900.862427515633</v>
      </c>
      <c r="U368" s="118"/>
      <c r="V368" s="71"/>
      <c r="W368" s="71"/>
      <c r="X368" s="119"/>
      <c r="Y368" s="71"/>
      <c r="Z368" s="118"/>
    </row>
    <row r="369" spans="1:26" s="106" customFormat="1" ht="12.75" x14ac:dyDescent="0.2">
      <c r="A369" s="73">
        <v>618</v>
      </c>
      <c r="B369" s="107" t="s">
        <v>862</v>
      </c>
      <c r="C369" s="73">
        <v>1</v>
      </c>
      <c r="D369" s="145"/>
      <c r="E369" s="145"/>
      <c r="F369" s="145"/>
      <c r="G369" s="108">
        <v>0.10060346423060165</v>
      </c>
      <c r="H369" s="109">
        <v>0</v>
      </c>
      <c r="I369" s="110">
        <v>9</v>
      </c>
      <c r="J369" s="111">
        <v>184.65863198993864</v>
      </c>
      <c r="K369" s="112">
        <v>17072.544293598232</v>
      </c>
      <c r="L369" s="113">
        <v>14453</v>
      </c>
      <c r="M369" s="114">
        <v>1188</v>
      </c>
      <c r="N369" s="115">
        <v>30298118.99999864</v>
      </c>
      <c r="O369" s="115"/>
      <c r="P369" s="116">
        <v>0</v>
      </c>
      <c r="Q369" s="117" t="s">
        <v>503</v>
      </c>
      <c r="R369" s="73"/>
      <c r="S369" s="116"/>
      <c r="T369" s="118">
        <v>31548.544293598232</v>
      </c>
      <c r="U369" s="118"/>
      <c r="V369" s="71"/>
      <c r="W369" s="71"/>
      <c r="X369" s="119"/>
      <c r="Y369" s="71"/>
      <c r="Z369" s="118"/>
    </row>
    <row r="370" spans="1:26" s="106" customFormat="1" ht="12.75" x14ac:dyDescent="0.2">
      <c r="A370" s="73">
        <v>620</v>
      </c>
      <c r="B370" s="107" t="s">
        <v>863</v>
      </c>
      <c r="C370" s="73">
        <v>1</v>
      </c>
      <c r="D370" s="145"/>
      <c r="E370" s="145"/>
      <c r="F370" s="145"/>
      <c r="G370" s="108">
        <v>1.3248246297133437</v>
      </c>
      <c r="H370" s="109">
        <v>1.0545717551501383</v>
      </c>
      <c r="I370" s="110">
        <v>9</v>
      </c>
      <c r="J370" s="111">
        <v>166.68765192702608</v>
      </c>
      <c r="K370" s="112">
        <v>13287.066212121212</v>
      </c>
      <c r="L370" s="113">
        <v>8861</v>
      </c>
      <c r="M370" s="114">
        <v>1188</v>
      </c>
      <c r="N370" s="115">
        <v>23905153.800000001</v>
      </c>
      <c r="O370" s="115"/>
      <c r="P370" s="116">
        <v>0</v>
      </c>
      <c r="Q370" s="117" t="s">
        <v>503</v>
      </c>
      <c r="R370" s="73"/>
      <c r="S370" s="116"/>
      <c r="T370" s="118">
        <v>21834.066212121212</v>
      </c>
      <c r="U370" s="118"/>
      <c r="V370" s="71"/>
      <c r="W370" s="71"/>
      <c r="X370" s="119"/>
      <c r="Y370" s="71"/>
      <c r="Z370" s="118"/>
    </row>
    <row r="371" spans="1:26" s="106" customFormat="1" ht="12.75" x14ac:dyDescent="0.2">
      <c r="A371" s="73">
        <v>622</v>
      </c>
      <c r="B371" s="107" t="s">
        <v>864</v>
      </c>
      <c r="C371" s="73">
        <v>1</v>
      </c>
      <c r="D371" s="145"/>
      <c r="E371" s="145"/>
      <c r="F371" s="145"/>
      <c r="G371" s="108">
        <v>4.5092658785568211</v>
      </c>
      <c r="H371" s="109">
        <v>4.308256356249931</v>
      </c>
      <c r="I371" s="110">
        <v>9</v>
      </c>
      <c r="J371" s="111">
        <v>114.9352966813382</v>
      </c>
      <c r="K371" s="112">
        <v>14829.928120347397</v>
      </c>
      <c r="L371" s="113">
        <v>2215</v>
      </c>
      <c r="M371" s="114">
        <v>1188</v>
      </c>
      <c r="N371" s="115">
        <v>26825841</v>
      </c>
      <c r="O371" s="115"/>
      <c r="P371" s="116">
        <v>23</v>
      </c>
      <c r="Q371" s="117" t="s">
        <v>503</v>
      </c>
      <c r="R371" s="73"/>
      <c r="S371" s="116"/>
      <c r="T371" s="118">
        <v>17096.928120347395</v>
      </c>
      <c r="U371" s="118"/>
      <c r="V371" s="71"/>
      <c r="W371" s="71"/>
      <c r="X371" s="119"/>
      <c r="Y371" s="71"/>
      <c r="Z371" s="118"/>
    </row>
    <row r="372" spans="1:26" s="106" customFormat="1" ht="12.75" x14ac:dyDescent="0.2">
      <c r="A372" s="73">
        <v>625</v>
      </c>
      <c r="B372" s="107" t="s">
        <v>865</v>
      </c>
      <c r="C372" s="73">
        <v>1</v>
      </c>
      <c r="D372" s="145"/>
      <c r="E372" s="145"/>
      <c r="F372" s="145"/>
      <c r="G372" s="108">
        <v>0.56961690794074848</v>
      </c>
      <c r="H372" s="109">
        <v>0.66234104788082948</v>
      </c>
      <c r="I372" s="110">
        <v>9</v>
      </c>
      <c r="J372" s="111">
        <v>104.95191391670437</v>
      </c>
      <c r="K372" s="112">
        <v>14147.780965553233</v>
      </c>
      <c r="L372" s="113">
        <v>701</v>
      </c>
      <c r="M372" s="114">
        <v>1188</v>
      </c>
      <c r="N372" s="115">
        <v>84692621.995085627</v>
      </c>
      <c r="O372" s="115"/>
      <c r="P372" s="116">
        <v>5</v>
      </c>
      <c r="Q372" s="117" t="s">
        <v>503</v>
      </c>
      <c r="R372" s="73"/>
      <c r="S372" s="116"/>
      <c r="T372" s="118">
        <v>14906.780965553233</v>
      </c>
      <c r="U372" s="118"/>
      <c r="V372" s="71"/>
      <c r="W372" s="71"/>
      <c r="X372" s="119"/>
      <c r="Y372" s="71"/>
      <c r="Z372" s="118"/>
    </row>
    <row r="373" spans="1:26" s="106" customFormat="1" ht="12.75" x14ac:dyDescent="0.2">
      <c r="A373" s="73">
        <v>632</v>
      </c>
      <c r="B373" s="107" t="s">
        <v>866</v>
      </c>
      <c r="C373" s="73">
        <v>1</v>
      </c>
      <c r="D373" s="145"/>
      <c r="E373" s="145"/>
      <c r="F373" s="145"/>
      <c r="G373" s="108">
        <v>0.62967779389371714</v>
      </c>
      <c r="H373" s="109">
        <v>0.7033211708767817</v>
      </c>
      <c r="I373" s="110">
        <v>9</v>
      </c>
      <c r="J373" s="111">
        <v>185.52683615446517</v>
      </c>
      <c r="K373" s="112">
        <v>14446.251634615386</v>
      </c>
      <c r="L373" s="113">
        <v>12355</v>
      </c>
      <c r="M373" s="114">
        <v>1188</v>
      </c>
      <c r="N373" s="115">
        <v>3023512</v>
      </c>
      <c r="O373" s="115"/>
      <c r="P373" s="116">
        <v>0</v>
      </c>
      <c r="Q373" s="117" t="s">
        <v>503</v>
      </c>
      <c r="R373" s="73"/>
      <c r="S373" s="116"/>
      <c r="T373" s="118">
        <v>23715.251634615386</v>
      </c>
      <c r="U373" s="118"/>
      <c r="V373" s="71"/>
      <c r="W373" s="71"/>
      <c r="X373" s="119"/>
      <c r="Y373" s="71"/>
      <c r="Z373" s="118"/>
    </row>
    <row r="374" spans="1:26" s="106" customFormat="1" ht="12.75" x14ac:dyDescent="0.2">
      <c r="A374" s="73">
        <v>635</v>
      </c>
      <c r="B374" s="107" t="s">
        <v>867</v>
      </c>
      <c r="C374" s="73">
        <v>1</v>
      </c>
      <c r="D374" s="145"/>
      <c r="E374" s="145"/>
      <c r="F374" s="145"/>
      <c r="G374" s="108">
        <v>1.2854665856374412</v>
      </c>
      <c r="H374" s="109">
        <v>1.3800459707002304</v>
      </c>
      <c r="I374" s="110">
        <v>9</v>
      </c>
      <c r="J374" s="111">
        <v>125.72897222359207</v>
      </c>
      <c r="K374" s="112">
        <v>15463.255542895444</v>
      </c>
      <c r="L374" s="113">
        <v>3979</v>
      </c>
      <c r="M374" s="114">
        <v>1188</v>
      </c>
      <c r="N374" s="115">
        <v>29839006</v>
      </c>
      <c r="O374" s="115"/>
      <c r="P374" s="116">
        <v>2.9999999999999996</v>
      </c>
      <c r="Q374" s="117" t="s">
        <v>503</v>
      </c>
      <c r="R374" s="73"/>
      <c r="S374" s="116"/>
      <c r="T374" s="118">
        <v>19434.255542895444</v>
      </c>
      <c r="U374" s="118"/>
      <c r="V374" s="71"/>
      <c r="W374" s="71"/>
      <c r="X374" s="119"/>
      <c r="Y374" s="71"/>
      <c r="Z374" s="118"/>
    </row>
    <row r="375" spans="1:26" s="106" customFormat="1" ht="12.75" x14ac:dyDescent="0.2">
      <c r="A375" s="73">
        <v>640</v>
      </c>
      <c r="B375" s="107" t="s">
        <v>868</v>
      </c>
      <c r="C375" s="73">
        <v>1</v>
      </c>
      <c r="D375" s="145"/>
      <c r="E375" s="145"/>
      <c r="F375" s="145"/>
      <c r="G375" s="108">
        <v>0.27470385810432063</v>
      </c>
      <c r="H375" s="109">
        <v>0.41252552203280601</v>
      </c>
      <c r="I375" s="110">
        <v>9</v>
      </c>
      <c r="J375" s="111">
        <v>179.62594034819978</v>
      </c>
      <c r="K375" s="112">
        <v>14478.754109983767</v>
      </c>
      <c r="L375" s="113">
        <v>11529</v>
      </c>
      <c r="M375" s="114">
        <v>1188</v>
      </c>
      <c r="N375" s="115">
        <v>33932446</v>
      </c>
      <c r="O375" s="115"/>
      <c r="P375" s="116">
        <v>3</v>
      </c>
      <c r="Q375" s="117" t="s">
        <v>503</v>
      </c>
      <c r="R375" s="73"/>
      <c r="S375" s="116"/>
      <c r="T375" s="118">
        <v>26007.754109983769</v>
      </c>
      <c r="U375" s="118"/>
      <c r="V375" s="71"/>
      <c r="W375" s="71"/>
      <c r="X375" s="119"/>
      <c r="Y375" s="71"/>
      <c r="Z375" s="118"/>
    </row>
    <row r="376" spans="1:26" s="106" customFormat="1" ht="12.75" x14ac:dyDescent="0.2">
      <c r="A376" s="73">
        <v>645</v>
      </c>
      <c r="B376" s="107" t="s">
        <v>869</v>
      </c>
      <c r="C376" s="73">
        <v>1</v>
      </c>
      <c r="D376" s="145"/>
      <c r="E376" s="145"/>
      <c r="F376" s="145"/>
      <c r="G376" s="108">
        <v>3.6544105133450127</v>
      </c>
      <c r="H376" s="109">
        <v>3.5961690085038271</v>
      </c>
      <c r="I376" s="110">
        <v>9</v>
      </c>
      <c r="J376" s="111">
        <v>129.69143325445972</v>
      </c>
      <c r="K376" s="112">
        <v>17249.312169073404</v>
      </c>
      <c r="L376" s="113">
        <v>5122</v>
      </c>
      <c r="M376" s="114">
        <v>1188</v>
      </c>
      <c r="N376" s="115">
        <v>73735272</v>
      </c>
      <c r="O376" s="115"/>
      <c r="P376" s="116">
        <v>22</v>
      </c>
      <c r="Q376" s="117" t="s">
        <v>503</v>
      </c>
      <c r="R376" s="73"/>
      <c r="S376" s="116"/>
      <c r="T376" s="118">
        <v>22395.312169073404</v>
      </c>
      <c r="U376" s="118"/>
      <c r="V376" s="71"/>
      <c r="W376" s="71"/>
      <c r="X376" s="119"/>
      <c r="Y376" s="71"/>
      <c r="Z376" s="118"/>
    </row>
    <row r="377" spans="1:26" s="106" customFormat="1" ht="12.75" x14ac:dyDescent="0.2">
      <c r="A377" s="73">
        <v>650</v>
      </c>
      <c r="B377" s="107" t="s">
        <v>870</v>
      </c>
      <c r="C377" s="73">
        <v>1</v>
      </c>
      <c r="D377" s="145"/>
      <c r="E377" s="145"/>
      <c r="F377" s="145"/>
      <c r="G377" s="108">
        <v>8.2414484595147761E-2</v>
      </c>
      <c r="H377" s="109">
        <v>0</v>
      </c>
      <c r="I377" s="110">
        <v>9</v>
      </c>
      <c r="J377" s="111">
        <v>131.53334568760795</v>
      </c>
      <c r="K377" s="112">
        <v>13754.120240403256</v>
      </c>
      <c r="L377" s="113">
        <v>4337</v>
      </c>
      <c r="M377" s="114">
        <v>1188</v>
      </c>
      <c r="N377" s="115">
        <v>47869874</v>
      </c>
      <c r="O377" s="115"/>
      <c r="P377" s="116">
        <v>0</v>
      </c>
      <c r="Q377" s="117" t="s">
        <v>503</v>
      </c>
      <c r="R377" s="73"/>
      <c r="S377" s="116"/>
      <c r="T377" s="118">
        <v>18090.120240403256</v>
      </c>
      <c r="U377" s="118"/>
      <c r="V377" s="71"/>
      <c r="W377" s="71"/>
      <c r="X377" s="119"/>
      <c r="Y377" s="71"/>
      <c r="Z377" s="118"/>
    </row>
    <row r="378" spans="1:26" s="106" customFormat="1" ht="12.75" x14ac:dyDescent="0.2">
      <c r="A378" s="73">
        <v>655</v>
      </c>
      <c r="B378" s="107" t="s">
        <v>871</v>
      </c>
      <c r="C378" s="73">
        <v>1</v>
      </c>
      <c r="D378" s="145"/>
      <c r="E378" s="145"/>
      <c r="F378" s="145"/>
      <c r="G378" s="108">
        <v>0</v>
      </c>
      <c r="H378" s="109">
        <v>0</v>
      </c>
      <c r="I378" s="110">
        <v>9</v>
      </c>
      <c r="J378" s="111">
        <v>174.23351981730647</v>
      </c>
      <c r="K378" s="112">
        <v>13544.770979759571</v>
      </c>
      <c r="L378" s="113">
        <v>10055</v>
      </c>
      <c r="M378" s="114">
        <v>1188</v>
      </c>
      <c r="N378" s="115">
        <v>27404342</v>
      </c>
      <c r="O378" s="115"/>
      <c r="P378" s="116">
        <v>0</v>
      </c>
      <c r="Q378" s="117" t="s">
        <v>503</v>
      </c>
      <c r="R378" s="73"/>
      <c r="S378" s="116"/>
      <c r="T378" s="118">
        <v>23836.770979759571</v>
      </c>
      <c r="U378" s="118"/>
      <c r="V378" s="71"/>
      <c r="W378" s="71"/>
      <c r="X378" s="119"/>
      <c r="Y378" s="71"/>
      <c r="Z378" s="118"/>
    </row>
    <row r="379" spans="1:26" s="106" customFormat="1" ht="12.75" x14ac:dyDescent="0.2">
      <c r="A379" s="73">
        <v>658</v>
      </c>
      <c r="B379" s="107" t="s">
        <v>872</v>
      </c>
      <c r="C379" s="73">
        <v>1</v>
      </c>
      <c r="D379" s="145"/>
      <c r="E379" s="145"/>
      <c r="F379" s="145"/>
      <c r="G379" s="108">
        <v>0.20749379130180326</v>
      </c>
      <c r="H379" s="109">
        <v>0.19831129484250681</v>
      </c>
      <c r="I379" s="110">
        <v>9</v>
      </c>
      <c r="J379" s="111">
        <v>116.37904820712141</v>
      </c>
      <c r="K379" s="112">
        <v>14786.646047287057</v>
      </c>
      <c r="L379" s="113">
        <v>2422</v>
      </c>
      <c r="M379" s="114">
        <v>1188</v>
      </c>
      <c r="N379" s="115">
        <v>55946889</v>
      </c>
      <c r="O379" s="115"/>
      <c r="P379" s="116">
        <v>3.5000000000000004</v>
      </c>
      <c r="Q379" s="117" t="s">
        <v>503</v>
      </c>
      <c r="R379" s="73"/>
      <c r="S379" s="116"/>
      <c r="T379" s="118">
        <v>17178.646047287057</v>
      </c>
      <c r="U379" s="118"/>
      <c r="V379" s="71"/>
      <c r="W379" s="71"/>
      <c r="X379" s="119"/>
      <c r="Y379" s="71"/>
      <c r="Z379" s="118"/>
    </row>
    <row r="380" spans="1:26" s="106" customFormat="1" ht="12.75" x14ac:dyDescent="0.2">
      <c r="A380" s="73">
        <v>660</v>
      </c>
      <c r="B380" s="107" t="s">
        <v>873</v>
      </c>
      <c r="C380" s="73">
        <v>1</v>
      </c>
      <c r="D380" s="145"/>
      <c r="E380" s="145"/>
      <c r="F380" s="145"/>
      <c r="G380" s="108">
        <v>9.5768265454098476</v>
      </c>
      <c r="H380" s="109">
        <v>8.9522196091222277</v>
      </c>
      <c r="I380" s="110">
        <v>9</v>
      </c>
      <c r="J380" s="111">
        <v>183.7344464728701</v>
      </c>
      <c r="K380" s="112">
        <v>15305.640165217392</v>
      </c>
      <c r="L380" s="113">
        <v>12816</v>
      </c>
      <c r="M380" s="114">
        <v>1188</v>
      </c>
      <c r="N380" s="115">
        <v>34316081.755519144</v>
      </c>
      <c r="O380" s="115"/>
      <c r="P380" s="116">
        <v>34</v>
      </c>
      <c r="Q380" s="117" t="s">
        <v>503</v>
      </c>
      <c r="R380" s="73"/>
      <c r="S380" s="116"/>
      <c r="T380" s="118">
        <v>28286.640165217392</v>
      </c>
      <c r="U380" s="118"/>
      <c r="V380" s="71"/>
      <c r="W380" s="71"/>
      <c r="X380" s="119"/>
      <c r="Y380" s="71"/>
      <c r="Z380" s="118"/>
    </row>
    <row r="381" spans="1:26" s="106" customFormat="1" ht="12.75" x14ac:dyDescent="0.2">
      <c r="A381" s="73">
        <v>662</v>
      </c>
      <c r="B381" s="107" t="s">
        <v>874</v>
      </c>
      <c r="C381" s="73">
        <v>1</v>
      </c>
      <c r="D381" s="145"/>
      <c r="E381" s="145"/>
      <c r="F381" s="145"/>
      <c r="G381" s="108">
        <v>0</v>
      </c>
      <c r="H381" s="109">
        <v>0</v>
      </c>
      <c r="I381" s="110">
        <v>9</v>
      </c>
      <c r="J381" s="111">
        <v>127.13158530139977</v>
      </c>
      <c r="K381" s="112">
        <v>15051.262986425338</v>
      </c>
      <c r="L381" s="113">
        <v>4084</v>
      </c>
      <c r="M381" s="114">
        <v>1188</v>
      </c>
      <c r="N381" s="115">
        <v>4363339.4000000004</v>
      </c>
      <c r="O381" s="115"/>
      <c r="P381" s="116">
        <v>0</v>
      </c>
      <c r="Q381" s="117" t="s">
        <v>503</v>
      </c>
      <c r="R381" s="73"/>
      <c r="S381" s="116"/>
      <c r="T381" s="118">
        <v>19423.262986425339</v>
      </c>
      <c r="U381" s="118"/>
      <c r="V381" s="71"/>
      <c r="W381" s="71"/>
      <c r="X381" s="119"/>
      <c r="Y381" s="71"/>
      <c r="Z381" s="118"/>
    </row>
    <row r="382" spans="1:26" s="106" customFormat="1" ht="12.75" x14ac:dyDescent="0.2">
      <c r="A382" s="73">
        <v>665</v>
      </c>
      <c r="B382" s="107" t="s">
        <v>875</v>
      </c>
      <c r="C382" s="73">
        <v>1</v>
      </c>
      <c r="D382" s="145"/>
      <c r="E382" s="145"/>
      <c r="F382" s="145"/>
      <c r="G382" s="108">
        <v>0.63350365066208547</v>
      </c>
      <c r="H382" s="109">
        <v>0.76634461422377897</v>
      </c>
      <c r="I382" s="110">
        <v>9</v>
      </c>
      <c r="J382" s="111">
        <v>111.49980197974645</v>
      </c>
      <c r="K382" s="112">
        <v>13431.230297709923</v>
      </c>
      <c r="L382" s="113">
        <v>1545</v>
      </c>
      <c r="M382" s="114">
        <v>1188</v>
      </c>
      <c r="N382" s="115">
        <v>41174557</v>
      </c>
      <c r="O382" s="115"/>
      <c r="P382" s="116">
        <v>2.9999999999999996</v>
      </c>
      <c r="Q382" s="117" t="s">
        <v>503</v>
      </c>
      <c r="R382" s="73"/>
      <c r="S382" s="116"/>
      <c r="T382" s="118">
        <v>14985.230297709923</v>
      </c>
      <c r="U382" s="118"/>
      <c r="V382" s="71"/>
      <c r="W382" s="71"/>
      <c r="X382" s="119"/>
      <c r="Y382" s="71"/>
      <c r="Z382" s="118"/>
    </row>
    <row r="383" spans="1:26" s="106" customFormat="1" ht="12.75" x14ac:dyDescent="0.2">
      <c r="A383" s="73">
        <v>670</v>
      </c>
      <c r="B383" s="107" t="s">
        <v>876</v>
      </c>
      <c r="C383" s="73">
        <v>1</v>
      </c>
      <c r="D383" s="145"/>
      <c r="E383" s="145"/>
      <c r="F383" s="145"/>
      <c r="G383" s="108">
        <v>2.8172514682228154</v>
      </c>
      <c r="H383" s="109">
        <v>3.0094703382270929</v>
      </c>
      <c r="I383" s="110">
        <v>9</v>
      </c>
      <c r="J383" s="111">
        <v>174.17919751648469</v>
      </c>
      <c r="K383" s="112">
        <v>14468.071652542374</v>
      </c>
      <c r="L383" s="113">
        <v>10732</v>
      </c>
      <c r="M383" s="114">
        <v>1188</v>
      </c>
      <c r="N383" s="115">
        <v>12782648.000000708</v>
      </c>
      <c r="O383" s="115"/>
      <c r="P383" s="116">
        <v>2</v>
      </c>
      <c r="Q383" s="117" t="s">
        <v>503</v>
      </c>
      <c r="R383" s="73"/>
      <c r="S383" s="116"/>
      <c r="T383" s="118">
        <v>24008.071652542374</v>
      </c>
      <c r="U383" s="118"/>
      <c r="V383" s="71"/>
      <c r="W383" s="71"/>
      <c r="X383" s="119"/>
      <c r="Y383" s="71"/>
      <c r="Z383" s="118"/>
    </row>
    <row r="384" spans="1:26" s="106" customFormat="1" ht="12.75" x14ac:dyDescent="0.2">
      <c r="A384" s="73">
        <v>672</v>
      </c>
      <c r="B384" s="107" t="s">
        <v>877</v>
      </c>
      <c r="C384" s="73">
        <v>1</v>
      </c>
      <c r="D384" s="145"/>
      <c r="E384" s="145"/>
      <c r="F384" s="145"/>
      <c r="G384" s="108">
        <v>0.82199055632879159</v>
      </c>
      <c r="H384" s="109">
        <v>0.66604493473397897</v>
      </c>
      <c r="I384" s="110">
        <v>9</v>
      </c>
      <c r="J384" s="111">
        <v>120.2739760623368</v>
      </c>
      <c r="K384" s="112">
        <v>15912.070455764073</v>
      </c>
      <c r="L384" s="113">
        <v>3226</v>
      </c>
      <c r="M384" s="114">
        <v>1188</v>
      </c>
      <c r="N384" s="115">
        <v>15112193.600001119</v>
      </c>
      <c r="O384" s="115"/>
      <c r="P384" s="116">
        <v>0</v>
      </c>
      <c r="Q384" s="117" t="s">
        <v>503</v>
      </c>
      <c r="R384" s="73"/>
      <c r="S384" s="116"/>
      <c r="T384" s="118">
        <v>19241.070455764071</v>
      </c>
      <c r="U384" s="118"/>
      <c r="V384" s="71"/>
      <c r="W384" s="71"/>
      <c r="X384" s="119"/>
      <c r="Y384" s="71"/>
      <c r="Z384" s="118"/>
    </row>
    <row r="385" spans="1:26" s="106" customFormat="1" ht="12.75" x14ac:dyDescent="0.2">
      <c r="A385" s="73">
        <v>673</v>
      </c>
      <c r="B385" s="107" t="s">
        <v>878</v>
      </c>
      <c r="C385" s="73">
        <v>1</v>
      </c>
      <c r="D385" s="145"/>
      <c r="E385" s="145"/>
      <c r="F385" s="145"/>
      <c r="G385" s="108">
        <v>1.6727856284649449</v>
      </c>
      <c r="H385" s="109">
        <v>1.7971413529879683</v>
      </c>
      <c r="I385" s="110">
        <v>9</v>
      </c>
      <c r="J385" s="111">
        <v>155.98767317253993</v>
      </c>
      <c r="K385" s="112">
        <v>12813.765988372093</v>
      </c>
      <c r="L385" s="113">
        <v>7174</v>
      </c>
      <c r="M385" s="114">
        <v>1188</v>
      </c>
      <c r="N385" s="115">
        <v>46421891</v>
      </c>
      <c r="O385" s="115"/>
      <c r="P385" s="116">
        <v>10</v>
      </c>
      <c r="Q385" s="117" t="s">
        <v>503</v>
      </c>
      <c r="R385" s="73"/>
      <c r="S385" s="116"/>
      <c r="T385" s="118">
        <v>20015.765988372092</v>
      </c>
      <c r="U385" s="118"/>
      <c r="V385" s="71"/>
      <c r="W385" s="71"/>
      <c r="X385" s="119"/>
      <c r="Y385" s="71"/>
      <c r="Z385" s="118"/>
    </row>
    <row r="386" spans="1:26" s="106" customFormat="1" ht="12.75" x14ac:dyDescent="0.2">
      <c r="A386" s="73">
        <v>674</v>
      </c>
      <c r="B386" s="107" t="s">
        <v>879</v>
      </c>
      <c r="C386" s="73">
        <v>1</v>
      </c>
      <c r="D386" s="145"/>
      <c r="E386" s="145"/>
      <c r="F386" s="145">
        <v>22</v>
      </c>
      <c r="G386" s="108">
        <v>5.0449463486769286</v>
      </c>
      <c r="H386" s="109">
        <v>5.6728889519548371</v>
      </c>
      <c r="I386" s="110">
        <v>18</v>
      </c>
      <c r="J386" s="111">
        <v>140.68402206887944</v>
      </c>
      <c r="K386" s="112">
        <v>16955.426484716158</v>
      </c>
      <c r="L386" s="113">
        <v>6898</v>
      </c>
      <c r="M386" s="114">
        <v>1188</v>
      </c>
      <c r="N386" s="115">
        <v>22650011.5</v>
      </c>
      <c r="O386" s="115"/>
      <c r="P386" s="116">
        <v>11</v>
      </c>
      <c r="Q386" s="117" t="s">
        <v>503</v>
      </c>
      <c r="R386" s="73"/>
      <c r="S386" s="116"/>
      <c r="T386" s="118">
        <v>23934.426484716158</v>
      </c>
      <c r="U386" s="118"/>
      <c r="V386" s="71"/>
      <c r="W386" s="71"/>
      <c r="X386" s="119"/>
      <c r="Y386" s="71"/>
      <c r="Z386" s="118"/>
    </row>
    <row r="387" spans="1:26" s="106" customFormat="1" ht="12.75" x14ac:dyDescent="0.2">
      <c r="A387" s="73">
        <v>675</v>
      </c>
      <c r="B387" s="107" t="s">
        <v>880</v>
      </c>
      <c r="C387" s="73">
        <v>1</v>
      </c>
      <c r="D387" s="145"/>
      <c r="E387" s="145"/>
      <c r="F387" s="145"/>
      <c r="G387" s="108">
        <v>0</v>
      </c>
      <c r="H387" s="109">
        <v>0</v>
      </c>
      <c r="I387" s="110">
        <v>9</v>
      </c>
      <c r="J387" s="111">
        <v>177.7970885996653</v>
      </c>
      <c r="K387" s="112">
        <v>13006.122760810156</v>
      </c>
      <c r="L387" s="113">
        <v>10118</v>
      </c>
      <c r="M387" s="114">
        <v>1188</v>
      </c>
      <c r="N387" s="115">
        <v>39653440.839999996</v>
      </c>
      <c r="O387" s="115"/>
      <c r="P387" s="116">
        <v>0</v>
      </c>
      <c r="Q387" s="117" t="s">
        <v>503</v>
      </c>
      <c r="R387" s="73"/>
      <c r="S387" s="116"/>
      <c r="T387" s="118">
        <v>23103.122760810154</v>
      </c>
      <c r="U387" s="118"/>
      <c r="V387" s="71"/>
      <c r="W387" s="71"/>
      <c r="X387" s="119"/>
      <c r="Y387" s="71"/>
      <c r="Z387" s="118"/>
    </row>
    <row r="388" spans="1:26" s="106" customFormat="1" ht="12.75" x14ac:dyDescent="0.2">
      <c r="A388" s="73">
        <v>680</v>
      </c>
      <c r="B388" s="107" t="s">
        <v>881</v>
      </c>
      <c r="C388" s="73">
        <v>1</v>
      </c>
      <c r="D388" s="145"/>
      <c r="E388" s="145"/>
      <c r="F388" s="145"/>
      <c r="G388" s="108">
        <v>0.73936229716650925</v>
      </c>
      <c r="H388" s="109">
        <v>0.60650789035236241</v>
      </c>
      <c r="I388" s="110">
        <v>9</v>
      </c>
      <c r="J388" s="111">
        <v>129.92830716298693</v>
      </c>
      <c r="K388" s="112">
        <v>13841.603768589048</v>
      </c>
      <c r="L388" s="113">
        <v>4143</v>
      </c>
      <c r="M388" s="114">
        <v>1188</v>
      </c>
      <c r="N388" s="115">
        <v>50140980</v>
      </c>
      <c r="O388" s="115"/>
      <c r="P388" s="116">
        <v>4</v>
      </c>
      <c r="Q388" s="117" t="s">
        <v>503</v>
      </c>
      <c r="R388" s="73"/>
      <c r="S388" s="116"/>
      <c r="T388" s="118">
        <v>18012.603768589048</v>
      </c>
      <c r="U388" s="118"/>
      <c r="V388" s="71"/>
      <c r="W388" s="71"/>
      <c r="X388" s="119"/>
      <c r="Y388" s="71"/>
      <c r="Z388" s="118"/>
    </row>
    <row r="389" spans="1:26" s="106" customFormat="1" ht="12.75" x14ac:dyDescent="0.2">
      <c r="A389" s="73">
        <v>683</v>
      </c>
      <c r="B389" s="107" t="s">
        <v>882</v>
      </c>
      <c r="C389" s="73">
        <v>1</v>
      </c>
      <c r="D389" s="145"/>
      <c r="E389" s="145"/>
      <c r="F389" s="145"/>
      <c r="G389" s="108">
        <v>1.6177011510960442</v>
      </c>
      <c r="H389" s="109">
        <v>1.8072179208552648</v>
      </c>
      <c r="I389" s="110">
        <v>9</v>
      </c>
      <c r="J389" s="111">
        <v>182.29875719438201</v>
      </c>
      <c r="K389" s="112">
        <v>14288.104896551724</v>
      </c>
      <c r="L389" s="113">
        <v>11759</v>
      </c>
      <c r="M389" s="114">
        <v>1188</v>
      </c>
      <c r="N389" s="115">
        <v>15998790</v>
      </c>
      <c r="O389" s="115"/>
      <c r="P389" s="116">
        <v>2</v>
      </c>
      <c r="Q389" s="117" t="s">
        <v>503</v>
      </c>
      <c r="R389" s="73"/>
      <c r="S389" s="116"/>
      <c r="T389" s="118">
        <v>26047.104896551726</v>
      </c>
      <c r="U389" s="118"/>
      <c r="V389" s="71"/>
      <c r="W389" s="71"/>
      <c r="X389" s="119"/>
      <c r="Y389" s="71"/>
      <c r="Z389" s="118"/>
    </row>
    <row r="390" spans="1:26" s="106" customFormat="1" ht="12.75" x14ac:dyDescent="0.2">
      <c r="A390" s="73">
        <v>685</v>
      </c>
      <c r="B390" s="107" t="s">
        <v>883</v>
      </c>
      <c r="C390" s="73">
        <v>1</v>
      </c>
      <c r="D390" s="145"/>
      <c r="E390" s="145"/>
      <c r="F390" s="145">
        <v>20</v>
      </c>
      <c r="G390" s="108">
        <v>0</v>
      </c>
      <c r="H390" s="109">
        <v>0</v>
      </c>
      <c r="I390" s="110">
        <v>18</v>
      </c>
      <c r="J390" s="111">
        <v>173.53318419902243</v>
      </c>
      <c r="K390" s="112">
        <v>15228.413176470587</v>
      </c>
      <c r="L390" s="113">
        <v>11198</v>
      </c>
      <c r="M390" s="114">
        <v>1188</v>
      </c>
      <c r="N390" s="115">
        <v>2184699.9164600736</v>
      </c>
      <c r="O390" s="115"/>
      <c r="P390" s="116">
        <v>0</v>
      </c>
      <c r="Q390" s="117" t="s">
        <v>503</v>
      </c>
      <c r="R390" s="73"/>
      <c r="S390" s="116"/>
      <c r="T390" s="118">
        <v>26150.413176470589</v>
      </c>
      <c r="U390" s="118"/>
      <c r="V390" s="71"/>
      <c r="W390" s="71"/>
      <c r="X390" s="119"/>
      <c r="Y390" s="71"/>
      <c r="Z390" s="118"/>
    </row>
    <row r="391" spans="1:26" s="106" customFormat="1" ht="12.75" x14ac:dyDescent="0.2">
      <c r="A391" s="73">
        <v>690</v>
      </c>
      <c r="B391" s="107" t="s">
        <v>884</v>
      </c>
      <c r="C391" s="73">
        <v>1</v>
      </c>
      <c r="D391" s="145"/>
      <c r="E391" s="145"/>
      <c r="F391" s="145"/>
      <c r="G391" s="108">
        <v>1.8167767283007028</v>
      </c>
      <c r="H391" s="109">
        <v>1.3896394104056395</v>
      </c>
      <c r="I391" s="110">
        <v>9</v>
      </c>
      <c r="J391" s="111">
        <v>138.97098883885801</v>
      </c>
      <c r="K391" s="112">
        <v>13977.940112033109</v>
      </c>
      <c r="L391" s="113">
        <v>5447</v>
      </c>
      <c r="M391" s="114">
        <v>1188</v>
      </c>
      <c r="N391" s="115">
        <v>38799705.590000004</v>
      </c>
      <c r="O391" s="115"/>
      <c r="P391" s="116">
        <v>0</v>
      </c>
      <c r="Q391" s="117" t="s">
        <v>503</v>
      </c>
      <c r="R391" s="73"/>
      <c r="S391" s="116"/>
      <c r="T391" s="118">
        <v>19505.940112033109</v>
      </c>
      <c r="U391" s="118"/>
      <c r="V391" s="71"/>
      <c r="W391" s="71"/>
      <c r="X391" s="119"/>
      <c r="Y391" s="71"/>
      <c r="Z391" s="118"/>
    </row>
    <row r="392" spans="1:26" s="106" customFormat="1" ht="12.75" x14ac:dyDescent="0.2">
      <c r="A392" s="73">
        <v>695</v>
      </c>
      <c r="B392" s="107" t="s">
        <v>885</v>
      </c>
      <c r="C392" s="73">
        <v>1</v>
      </c>
      <c r="D392" s="145"/>
      <c r="E392" s="145"/>
      <c r="F392" s="145"/>
      <c r="G392" s="108">
        <v>0.17370295412326595</v>
      </c>
      <c r="H392" s="109">
        <v>0.29400371512580986</v>
      </c>
      <c r="I392" s="110">
        <v>9</v>
      </c>
      <c r="J392" s="111">
        <v>164.99265772468723</v>
      </c>
      <c r="K392" s="112">
        <v>13949.038124889779</v>
      </c>
      <c r="L392" s="113">
        <v>9066</v>
      </c>
      <c r="M392" s="114">
        <v>1188</v>
      </c>
      <c r="N392" s="115">
        <v>36982866</v>
      </c>
      <c r="O392" s="115"/>
      <c r="P392" s="116">
        <v>0</v>
      </c>
      <c r="Q392" s="117" t="s">
        <v>503</v>
      </c>
      <c r="R392" s="73"/>
      <c r="S392" s="116"/>
      <c r="T392" s="118">
        <v>23018.038124889779</v>
      </c>
      <c r="U392" s="118"/>
      <c r="V392" s="71"/>
      <c r="W392" s="71"/>
      <c r="X392" s="119"/>
      <c r="Y392" s="71"/>
      <c r="Z392" s="118"/>
    </row>
    <row r="393" spans="1:26" s="106" customFormat="1" ht="12.75" x14ac:dyDescent="0.2">
      <c r="A393" s="73">
        <v>698</v>
      </c>
      <c r="B393" s="107" t="s">
        <v>886</v>
      </c>
      <c r="C393" s="73">
        <v>1</v>
      </c>
      <c r="D393" s="145"/>
      <c r="E393" s="145"/>
      <c r="F393" s="145"/>
      <c r="G393" s="108">
        <v>0</v>
      </c>
      <c r="H393" s="109">
        <v>0</v>
      </c>
      <c r="I393" s="110">
        <v>9</v>
      </c>
      <c r="J393" s="111">
        <v>188.43704726439347</v>
      </c>
      <c r="K393" s="112">
        <v>13504.143916425992</v>
      </c>
      <c r="L393" s="113">
        <v>11943</v>
      </c>
      <c r="M393" s="114">
        <v>1188</v>
      </c>
      <c r="N393" s="115">
        <v>30267959</v>
      </c>
      <c r="O393" s="115"/>
      <c r="P393" s="116">
        <v>0</v>
      </c>
      <c r="Q393" s="117" t="s">
        <v>503</v>
      </c>
      <c r="R393" s="73"/>
      <c r="S393" s="116"/>
      <c r="T393" s="118">
        <v>25439.143916425994</v>
      </c>
      <c r="U393" s="118"/>
      <c r="V393" s="71"/>
      <c r="W393" s="71"/>
      <c r="X393" s="119"/>
      <c r="Y393" s="71"/>
      <c r="Z393" s="118"/>
    </row>
    <row r="394" spans="1:26" s="106" customFormat="1" ht="12.75" x14ac:dyDescent="0.2">
      <c r="A394" s="73">
        <v>700</v>
      </c>
      <c r="B394" s="107" t="s">
        <v>887</v>
      </c>
      <c r="C394" s="73">
        <v>1</v>
      </c>
      <c r="D394" s="145"/>
      <c r="E394" s="145"/>
      <c r="F394" s="145"/>
      <c r="G394" s="108">
        <v>3.9297310750916323</v>
      </c>
      <c r="H394" s="109">
        <v>3.8479569928987036</v>
      </c>
      <c r="I394" s="110">
        <v>9</v>
      </c>
      <c r="J394" s="111">
        <v>173.67105687301375</v>
      </c>
      <c r="K394" s="112">
        <v>19057.722882427312</v>
      </c>
      <c r="L394" s="113">
        <v>14040</v>
      </c>
      <c r="M394" s="114">
        <v>1188</v>
      </c>
      <c r="N394" s="115">
        <v>25996860.199999999</v>
      </c>
      <c r="O394" s="115"/>
      <c r="P394" s="116">
        <v>4</v>
      </c>
      <c r="Q394" s="117" t="s">
        <v>503</v>
      </c>
      <c r="R394" s="73"/>
      <c r="S394" s="116"/>
      <c r="T394" s="118">
        <v>33394.722882427312</v>
      </c>
      <c r="U394" s="118"/>
      <c r="V394" s="71"/>
      <c r="W394" s="71"/>
      <c r="X394" s="119"/>
      <c r="Y394" s="71"/>
      <c r="Z394" s="118"/>
    </row>
    <row r="395" spans="1:26" s="106" customFormat="1" ht="12.75" x14ac:dyDescent="0.2">
      <c r="A395" s="73">
        <v>705</v>
      </c>
      <c r="B395" s="107" t="s">
        <v>888</v>
      </c>
      <c r="C395" s="73">
        <v>1</v>
      </c>
      <c r="D395" s="145"/>
      <c r="E395" s="145"/>
      <c r="F395" s="145"/>
      <c r="G395" s="108">
        <v>0.22077850501056462</v>
      </c>
      <c r="H395" s="109">
        <v>0.16472047666378475</v>
      </c>
      <c r="I395" s="110">
        <v>9</v>
      </c>
      <c r="J395" s="111">
        <v>173.35163835885118</v>
      </c>
      <c r="K395" s="112">
        <v>13733.678257554528</v>
      </c>
      <c r="L395" s="113">
        <v>10074</v>
      </c>
      <c r="M395" s="114">
        <v>1188</v>
      </c>
      <c r="N395" s="115">
        <v>39752799.000002272</v>
      </c>
      <c r="O395" s="115"/>
      <c r="P395" s="116">
        <v>1</v>
      </c>
      <c r="Q395" s="117" t="s">
        <v>503</v>
      </c>
      <c r="R395" s="73"/>
      <c r="S395" s="116"/>
      <c r="T395" s="118">
        <v>23823.678257554529</v>
      </c>
      <c r="U395" s="118"/>
      <c r="V395" s="71"/>
      <c r="W395" s="71"/>
      <c r="X395" s="119"/>
      <c r="Y395" s="71"/>
      <c r="Z395" s="118"/>
    </row>
    <row r="396" spans="1:26" s="106" customFormat="1" ht="12.75" x14ac:dyDescent="0.2">
      <c r="A396" s="73">
        <v>710</v>
      </c>
      <c r="B396" s="107" t="s">
        <v>889</v>
      </c>
      <c r="C396" s="73">
        <v>1</v>
      </c>
      <c r="D396" s="145"/>
      <c r="E396" s="145"/>
      <c r="F396" s="145"/>
      <c r="G396" s="108">
        <v>0.81608908167348759</v>
      </c>
      <c r="H396" s="109">
        <v>0.90649200948168163</v>
      </c>
      <c r="I396" s="110">
        <v>9</v>
      </c>
      <c r="J396" s="111">
        <v>146.47528602391219</v>
      </c>
      <c r="K396" s="112">
        <v>13148.815919003118</v>
      </c>
      <c r="L396" s="113">
        <v>6111</v>
      </c>
      <c r="M396" s="114">
        <v>1188</v>
      </c>
      <c r="N396" s="115">
        <v>38417658</v>
      </c>
      <c r="O396" s="115"/>
      <c r="P396" s="116">
        <v>7</v>
      </c>
      <c r="Q396" s="117" t="s">
        <v>503</v>
      </c>
      <c r="R396" s="73"/>
      <c r="S396" s="116"/>
      <c r="T396" s="118">
        <v>19351.815919003118</v>
      </c>
      <c r="U396" s="118"/>
      <c r="V396" s="71"/>
      <c r="W396" s="71"/>
      <c r="X396" s="119"/>
      <c r="Y396" s="71"/>
      <c r="Z396" s="118"/>
    </row>
    <row r="397" spans="1:26" s="106" customFormat="1" ht="12.75" x14ac:dyDescent="0.2">
      <c r="A397" s="73">
        <v>712</v>
      </c>
      <c r="B397" s="107" t="s">
        <v>890</v>
      </c>
      <c r="C397" s="73">
        <v>1</v>
      </c>
      <c r="D397" s="145"/>
      <c r="E397" s="145"/>
      <c r="F397" s="145"/>
      <c r="G397" s="108">
        <v>2.2697439735147</v>
      </c>
      <c r="H397" s="109">
        <v>2.1855872004660761</v>
      </c>
      <c r="I397" s="110">
        <v>9</v>
      </c>
      <c r="J397" s="111">
        <v>170.68081462662732</v>
      </c>
      <c r="K397" s="112">
        <v>15671.115971446308</v>
      </c>
      <c r="L397" s="113">
        <v>11076</v>
      </c>
      <c r="M397" s="114">
        <v>1188</v>
      </c>
      <c r="N397" s="115">
        <v>43359926.329999998</v>
      </c>
      <c r="O397" s="115"/>
      <c r="P397" s="116">
        <v>5</v>
      </c>
      <c r="Q397" s="117" t="s">
        <v>503</v>
      </c>
      <c r="R397" s="73"/>
      <c r="S397" s="116"/>
      <c r="T397" s="118">
        <v>26737.115971446307</v>
      </c>
      <c r="U397" s="118"/>
      <c r="V397" s="71"/>
      <c r="W397" s="71"/>
      <c r="X397" s="119"/>
      <c r="Y397" s="71"/>
      <c r="Z397" s="118"/>
    </row>
    <row r="398" spans="1:26" s="106" customFormat="1" ht="12.75" x14ac:dyDescent="0.2">
      <c r="A398" s="73">
        <v>715</v>
      </c>
      <c r="B398" s="107" t="s">
        <v>891</v>
      </c>
      <c r="C398" s="73">
        <v>1</v>
      </c>
      <c r="D398" s="145"/>
      <c r="E398" s="145"/>
      <c r="F398" s="145"/>
      <c r="G398" s="108">
        <v>1.0239301757465407</v>
      </c>
      <c r="H398" s="109">
        <v>0.77206532498040903</v>
      </c>
      <c r="I398" s="110">
        <v>9</v>
      </c>
      <c r="J398" s="111">
        <v>149.94038700272617</v>
      </c>
      <c r="K398" s="112">
        <v>13814.234301675982</v>
      </c>
      <c r="L398" s="113">
        <v>6899</v>
      </c>
      <c r="M398" s="114">
        <v>1188</v>
      </c>
      <c r="N398" s="115">
        <v>23688151</v>
      </c>
      <c r="O398" s="115"/>
      <c r="P398" s="116">
        <v>2</v>
      </c>
      <c r="Q398" s="117" t="s">
        <v>503</v>
      </c>
      <c r="R398" s="73"/>
      <c r="S398" s="116"/>
      <c r="T398" s="118">
        <v>20731.234301675984</v>
      </c>
      <c r="U398" s="118"/>
      <c r="V398" s="71"/>
      <c r="W398" s="71"/>
      <c r="X398" s="119"/>
      <c r="Y398" s="71"/>
      <c r="Z398" s="118"/>
    </row>
    <row r="399" spans="1:26" s="106" customFormat="1" ht="12.75" x14ac:dyDescent="0.2">
      <c r="A399" s="73">
        <v>717</v>
      </c>
      <c r="B399" s="107" t="s">
        <v>892</v>
      </c>
      <c r="C399" s="73">
        <v>1</v>
      </c>
      <c r="D399" s="145"/>
      <c r="E399" s="145"/>
      <c r="F399" s="145"/>
      <c r="G399" s="108">
        <v>3.0987192391259284</v>
      </c>
      <c r="H399" s="109">
        <v>2.8740180200618677</v>
      </c>
      <c r="I399" s="110">
        <v>9</v>
      </c>
      <c r="J399" s="111">
        <v>157.09233896553368</v>
      </c>
      <c r="K399" s="112">
        <v>15909.174159999999</v>
      </c>
      <c r="L399" s="113">
        <v>9083</v>
      </c>
      <c r="M399" s="114">
        <v>1188</v>
      </c>
      <c r="N399" s="115">
        <v>19763446.02</v>
      </c>
      <c r="O399" s="115"/>
      <c r="P399" s="116">
        <v>7.8333333333333339</v>
      </c>
      <c r="Q399" s="117" t="s">
        <v>503</v>
      </c>
      <c r="R399" s="73"/>
      <c r="S399" s="116"/>
      <c r="T399" s="118">
        <v>28140.174159999999</v>
      </c>
      <c r="U399" s="118"/>
      <c r="V399" s="71"/>
      <c r="W399" s="71"/>
      <c r="X399" s="119"/>
      <c r="Y399" s="71"/>
      <c r="Z399" s="118"/>
    </row>
    <row r="400" spans="1:26" s="106" customFormat="1" ht="12.75" x14ac:dyDescent="0.2">
      <c r="A400" s="73">
        <v>720</v>
      </c>
      <c r="B400" s="107" t="s">
        <v>893</v>
      </c>
      <c r="C400" s="73">
        <v>1</v>
      </c>
      <c r="D400" s="145"/>
      <c r="E400" s="145"/>
      <c r="F400" s="145"/>
      <c r="G400" s="108">
        <v>0.30530896317351258</v>
      </c>
      <c r="H400" s="109">
        <v>0.44527606791372576</v>
      </c>
      <c r="I400" s="110">
        <v>9</v>
      </c>
      <c r="J400" s="111">
        <v>116.57760677894464</v>
      </c>
      <c r="K400" s="112">
        <v>15235.313541202673</v>
      </c>
      <c r="L400" s="113">
        <v>2526</v>
      </c>
      <c r="M400" s="114">
        <v>1188</v>
      </c>
      <c r="N400" s="115">
        <v>23396272</v>
      </c>
      <c r="O400" s="115"/>
      <c r="P400" s="116">
        <v>0</v>
      </c>
      <c r="Q400" s="117" t="s">
        <v>503</v>
      </c>
      <c r="R400" s="73"/>
      <c r="S400" s="116"/>
      <c r="T400" s="118">
        <v>17892.313541202675</v>
      </c>
      <c r="U400" s="118"/>
      <c r="V400" s="71"/>
      <c r="W400" s="71"/>
      <c r="X400" s="119"/>
      <c r="Y400" s="71"/>
      <c r="Z400" s="118"/>
    </row>
    <row r="401" spans="1:26" s="106" customFormat="1" ht="12.75" x14ac:dyDescent="0.2">
      <c r="A401" s="73">
        <v>725</v>
      </c>
      <c r="B401" s="107" t="s">
        <v>894</v>
      </c>
      <c r="C401" s="73">
        <v>1</v>
      </c>
      <c r="D401" s="145"/>
      <c r="E401" s="145"/>
      <c r="F401" s="145"/>
      <c r="G401" s="108">
        <v>1.1971683069300834</v>
      </c>
      <c r="H401" s="109">
        <v>1.1710049682036521</v>
      </c>
      <c r="I401" s="110">
        <v>9</v>
      </c>
      <c r="J401" s="111">
        <v>130.29347006227084</v>
      </c>
      <c r="K401" s="112">
        <v>13381.911781164727</v>
      </c>
      <c r="L401" s="113">
        <v>4054</v>
      </c>
      <c r="M401" s="114">
        <v>1188</v>
      </c>
      <c r="N401" s="115">
        <v>54065013.999999993</v>
      </c>
      <c r="O401" s="115"/>
      <c r="P401" s="116">
        <v>12</v>
      </c>
      <c r="Q401" s="117" t="s">
        <v>503</v>
      </c>
      <c r="R401" s="73"/>
      <c r="S401" s="116"/>
      <c r="T401" s="118">
        <v>21145.911781164727</v>
      </c>
      <c r="U401" s="118"/>
      <c r="V401" s="71"/>
      <c r="W401" s="71"/>
      <c r="X401" s="119"/>
      <c r="Y401" s="71"/>
      <c r="Z401" s="118"/>
    </row>
    <row r="402" spans="1:26" s="106" customFormat="1" ht="12.75" x14ac:dyDescent="0.2">
      <c r="A402" s="73">
        <v>728</v>
      </c>
      <c r="B402" s="107" t="s">
        <v>895</v>
      </c>
      <c r="C402" s="73">
        <v>1</v>
      </c>
      <c r="D402" s="145"/>
      <c r="E402" s="145"/>
      <c r="F402" s="145"/>
      <c r="G402" s="108">
        <v>0</v>
      </c>
      <c r="H402" s="109">
        <v>0</v>
      </c>
      <c r="I402" s="110">
        <v>9</v>
      </c>
      <c r="J402" s="111">
        <v>219.22645328131867</v>
      </c>
      <c r="K402" s="112">
        <v>15791.453163265305</v>
      </c>
      <c r="L402" s="113">
        <v>18828</v>
      </c>
      <c r="M402" s="114">
        <v>1188</v>
      </c>
      <c r="N402" s="115">
        <v>3660450.2</v>
      </c>
      <c r="O402" s="115"/>
      <c r="P402" s="116">
        <v>0</v>
      </c>
      <c r="Q402" s="117" t="s">
        <v>503</v>
      </c>
      <c r="R402" s="73"/>
      <c r="S402" s="116"/>
      <c r="T402" s="118">
        <v>35160.453163265309</v>
      </c>
      <c r="U402" s="118"/>
      <c r="V402" s="71"/>
      <c r="W402" s="71"/>
      <c r="X402" s="119"/>
      <c r="Y402" s="71"/>
      <c r="Z402" s="118"/>
    </row>
    <row r="403" spans="1:26" s="106" customFormat="1" ht="12.75" x14ac:dyDescent="0.2">
      <c r="A403" s="73">
        <v>730</v>
      </c>
      <c r="B403" s="107" t="s">
        <v>896</v>
      </c>
      <c r="C403" s="73">
        <v>1</v>
      </c>
      <c r="D403" s="145"/>
      <c r="E403" s="145"/>
      <c r="F403" s="145"/>
      <c r="G403" s="108">
        <v>0.29647776756315897</v>
      </c>
      <c r="H403" s="109">
        <v>0.14960466187430227</v>
      </c>
      <c r="I403" s="110">
        <v>9</v>
      </c>
      <c r="J403" s="111">
        <v>151.10188364148448</v>
      </c>
      <c r="K403" s="112">
        <v>14093.902809446256</v>
      </c>
      <c r="L403" s="113">
        <v>7202</v>
      </c>
      <c r="M403" s="114">
        <v>1188</v>
      </c>
      <c r="N403" s="115">
        <v>26771893</v>
      </c>
      <c r="O403" s="115"/>
      <c r="P403" s="116">
        <v>0</v>
      </c>
      <c r="Q403" s="117" t="s">
        <v>503</v>
      </c>
      <c r="R403" s="73"/>
      <c r="S403" s="116"/>
      <c r="T403" s="118">
        <v>21282.902809446256</v>
      </c>
      <c r="U403" s="118"/>
      <c r="V403" s="71"/>
      <c r="W403" s="71"/>
      <c r="X403" s="119"/>
      <c r="Y403" s="71"/>
      <c r="Z403" s="118"/>
    </row>
    <row r="404" spans="1:26" s="106" customFormat="1" ht="12.75" x14ac:dyDescent="0.2">
      <c r="A404" s="73">
        <v>735</v>
      </c>
      <c r="B404" s="107" t="s">
        <v>897</v>
      </c>
      <c r="C404" s="73">
        <v>1</v>
      </c>
      <c r="D404" s="145"/>
      <c r="E404" s="145"/>
      <c r="F404" s="145"/>
      <c r="G404" s="108">
        <v>1.335372893368417</v>
      </c>
      <c r="H404" s="109">
        <v>1.8330150513874253</v>
      </c>
      <c r="I404" s="110">
        <v>9</v>
      </c>
      <c r="J404" s="111">
        <v>132.09235198034636</v>
      </c>
      <c r="K404" s="112">
        <v>14040.960116939525</v>
      </c>
      <c r="L404" s="113">
        <v>4506</v>
      </c>
      <c r="M404" s="114">
        <v>1188</v>
      </c>
      <c r="N404" s="115">
        <v>58286864.539999999</v>
      </c>
      <c r="O404" s="115"/>
      <c r="P404" s="116">
        <v>14.000000000000002</v>
      </c>
      <c r="Q404" s="117" t="s">
        <v>503</v>
      </c>
      <c r="R404" s="73"/>
      <c r="S404" s="116"/>
      <c r="T404" s="118">
        <v>18614.960116939525</v>
      </c>
      <c r="U404" s="118"/>
      <c r="V404" s="71"/>
      <c r="W404" s="71"/>
      <c r="X404" s="119"/>
      <c r="Y404" s="71"/>
      <c r="Z404" s="118"/>
    </row>
    <row r="405" spans="1:26" s="106" customFormat="1" ht="12.75" x14ac:dyDescent="0.2">
      <c r="A405" s="73">
        <v>740</v>
      </c>
      <c r="B405" s="107" t="s">
        <v>898</v>
      </c>
      <c r="C405" s="73">
        <v>1</v>
      </c>
      <c r="D405" s="145"/>
      <c r="E405" s="145"/>
      <c r="F405" s="145"/>
      <c r="G405" s="108">
        <v>1.0977441715444654</v>
      </c>
      <c r="H405" s="109">
        <v>1.884598541248373</v>
      </c>
      <c r="I405" s="110">
        <v>9</v>
      </c>
      <c r="J405" s="111">
        <v>152.57162250612274</v>
      </c>
      <c r="K405" s="112">
        <v>14645.316701461375</v>
      </c>
      <c r="L405" s="113">
        <v>7699</v>
      </c>
      <c r="M405" s="114">
        <v>1188</v>
      </c>
      <c r="N405" s="115">
        <v>21058277.999998562</v>
      </c>
      <c r="O405" s="115"/>
      <c r="P405" s="116">
        <v>2</v>
      </c>
      <c r="Q405" s="117" t="s">
        <v>503</v>
      </c>
      <c r="R405" s="73"/>
      <c r="S405" s="116"/>
      <c r="T405" s="118">
        <v>22309.316701461375</v>
      </c>
      <c r="U405" s="118"/>
      <c r="V405" s="71"/>
      <c r="W405" s="71"/>
      <c r="X405" s="119"/>
      <c r="Y405" s="71"/>
      <c r="Z405" s="118"/>
    </row>
    <row r="406" spans="1:26" s="106" customFormat="1" ht="12.75" x14ac:dyDescent="0.2">
      <c r="A406" s="73">
        <v>745</v>
      </c>
      <c r="B406" s="107" t="s">
        <v>899</v>
      </c>
      <c r="C406" s="73">
        <v>1</v>
      </c>
      <c r="D406" s="145"/>
      <c r="E406" s="145"/>
      <c r="F406" s="145"/>
      <c r="G406" s="108">
        <v>1.5278998384314471</v>
      </c>
      <c r="H406" s="109">
        <v>1.4912227076131304</v>
      </c>
      <c r="I406" s="110">
        <v>9</v>
      </c>
      <c r="J406" s="111">
        <v>142.31147094512573</v>
      </c>
      <c r="K406" s="112">
        <v>13098.540812115893</v>
      </c>
      <c r="L406" s="113">
        <v>5542</v>
      </c>
      <c r="M406" s="114">
        <v>1188</v>
      </c>
      <c r="N406" s="115">
        <v>43449378.600000001</v>
      </c>
      <c r="O406" s="115"/>
      <c r="P406" s="116">
        <v>14.666666666666668</v>
      </c>
      <c r="Q406" s="117" t="s">
        <v>503</v>
      </c>
      <c r="R406" s="73"/>
      <c r="S406" s="116"/>
      <c r="T406" s="118">
        <v>18822.540812115891</v>
      </c>
      <c r="U406" s="118"/>
      <c r="V406" s="71"/>
      <c r="W406" s="71"/>
      <c r="X406" s="119"/>
      <c r="Y406" s="71"/>
      <c r="Z406" s="118"/>
    </row>
    <row r="407" spans="1:26" s="106" customFormat="1" ht="12.75" x14ac:dyDescent="0.2">
      <c r="A407" s="73">
        <v>750</v>
      </c>
      <c r="B407" s="107" t="s">
        <v>900</v>
      </c>
      <c r="C407" s="73">
        <v>1</v>
      </c>
      <c r="D407" s="145"/>
      <c r="E407" s="145"/>
      <c r="F407" s="145"/>
      <c r="G407" s="108">
        <v>3.5880700830525027</v>
      </c>
      <c r="H407" s="109">
        <v>2.9518908178064005</v>
      </c>
      <c r="I407" s="110">
        <v>9</v>
      </c>
      <c r="J407" s="111">
        <v>163.23185420634161</v>
      </c>
      <c r="K407" s="112">
        <v>14469.010431519699</v>
      </c>
      <c r="L407" s="113">
        <v>9149</v>
      </c>
      <c r="M407" s="114">
        <v>1188</v>
      </c>
      <c r="N407" s="115">
        <v>13461609</v>
      </c>
      <c r="O407" s="115"/>
      <c r="P407" s="116">
        <v>5.8</v>
      </c>
      <c r="Q407" s="117" t="s">
        <v>503</v>
      </c>
      <c r="R407" s="73"/>
      <c r="S407" s="116"/>
      <c r="T407" s="118">
        <v>23580.010431519699</v>
      </c>
      <c r="U407" s="118"/>
      <c r="V407" s="71"/>
      <c r="W407" s="71"/>
      <c r="X407" s="119"/>
      <c r="Y407" s="71"/>
      <c r="Z407" s="118"/>
    </row>
    <row r="408" spans="1:26" s="106" customFormat="1" ht="12.75" x14ac:dyDescent="0.2">
      <c r="A408" s="73">
        <v>753</v>
      </c>
      <c r="B408" s="107" t="s">
        <v>901</v>
      </c>
      <c r="C408" s="73">
        <v>1</v>
      </c>
      <c r="D408" s="145"/>
      <c r="E408" s="145"/>
      <c r="F408" s="145"/>
      <c r="G408" s="108">
        <v>0.3837161897258089</v>
      </c>
      <c r="H408" s="109">
        <v>0.31903246712536432</v>
      </c>
      <c r="I408" s="110">
        <v>9</v>
      </c>
      <c r="J408" s="111">
        <v>126.48433868440519</v>
      </c>
      <c r="K408" s="112">
        <v>14787.681450584483</v>
      </c>
      <c r="L408" s="113">
        <v>3916</v>
      </c>
      <c r="M408" s="114">
        <v>1188</v>
      </c>
      <c r="N408" s="115">
        <v>36563363.299999997</v>
      </c>
      <c r="O408" s="115"/>
      <c r="P408" s="116">
        <v>0</v>
      </c>
      <c r="Q408" s="117" t="s">
        <v>503</v>
      </c>
      <c r="R408" s="73"/>
      <c r="S408" s="116"/>
      <c r="T408" s="118">
        <v>18753.681450584481</v>
      </c>
      <c r="U408" s="118"/>
      <c r="V408" s="71"/>
      <c r="W408" s="71"/>
      <c r="X408" s="119"/>
      <c r="Y408" s="71"/>
      <c r="Z408" s="118"/>
    </row>
    <row r="409" spans="1:26" s="106" customFormat="1" ht="12.75" x14ac:dyDescent="0.2">
      <c r="A409" s="73">
        <v>755</v>
      </c>
      <c r="B409" s="107" t="s">
        <v>902</v>
      </c>
      <c r="C409" s="73">
        <v>1</v>
      </c>
      <c r="D409" s="145"/>
      <c r="E409" s="145"/>
      <c r="F409" s="145"/>
      <c r="G409" s="108">
        <v>2.9874703437258763</v>
      </c>
      <c r="H409" s="109">
        <v>3.6941173283021809</v>
      </c>
      <c r="I409" s="110">
        <v>9</v>
      </c>
      <c r="J409" s="111">
        <v>140.07598341440846</v>
      </c>
      <c r="K409" s="112">
        <v>17505.90450729927</v>
      </c>
      <c r="L409" s="113">
        <v>7016</v>
      </c>
      <c r="M409" s="114">
        <v>1188</v>
      </c>
      <c r="N409" s="115">
        <v>13508369</v>
      </c>
      <c r="O409" s="115"/>
      <c r="P409" s="116">
        <v>5</v>
      </c>
      <c r="Q409" s="117" t="s">
        <v>503</v>
      </c>
      <c r="R409" s="73"/>
      <c r="S409" s="116"/>
      <c r="T409" s="118">
        <v>24824.90450729927</v>
      </c>
      <c r="U409" s="118"/>
      <c r="V409" s="71"/>
      <c r="W409" s="71"/>
      <c r="X409" s="119"/>
      <c r="Y409" s="71"/>
      <c r="Z409" s="118"/>
    </row>
    <row r="410" spans="1:26" s="106" customFormat="1" ht="12.75" x14ac:dyDescent="0.2">
      <c r="A410" s="73">
        <v>760</v>
      </c>
      <c r="B410" s="107" t="s">
        <v>903</v>
      </c>
      <c r="C410" s="73">
        <v>1</v>
      </c>
      <c r="D410" s="145"/>
      <c r="E410" s="145"/>
      <c r="F410" s="145"/>
      <c r="G410" s="108">
        <v>4.8336572223018885</v>
      </c>
      <c r="H410" s="109">
        <v>4.7887165820030528</v>
      </c>
      <c r="I410" s="110">
        <v>9</v>
      </c>
      <c r="J410" s="111">
        <v>131.98061331550198</v>
      </c>
      <c r="K410" s="112">
        <v>15714.066231628176</v>
      </c>
      <c r="L410" s="113">
        <v>5025</v>
      </c>
      <c r="M410" s="114">
        <v>1188</v>
      </c>
      <c r="N410" s="115">
        <v>38319098</v>
      </c>
      <c r="O410" s="115"/>
      <c r="P410" s="116">
        <v>19</v>
      </c>
      <c r="Q410" s="117" t="s">
        <v>503</v>
      </c>
      <c r="R410" s="73"/>
      <c r="S410" s="116"/>
      <c r="T410" s="118">
        <v>18792.066231628174</v>
      </c>
      <c r="U410" s="118"/>
      <c r="V410" s="71"/>
      <c r="W410" s="71"/>
      <c r="X410" s="119"/>
      <c r="Y410" s="71"/>
      <c r="Z410" s="118"/>
    </row>
    <row r="411" spans="1:26" s="106" customFormat="1" ht="12.75" x14ac:dyDescent="0.2">
      <c r="A411" s="73">
        <v>763</v>
      </c>
      <c r="B411" s="107" t="s">
        <v>904</v>
      </c>
      <c r="C411" s="73">
        <v>1</v>
      </c>
      <c r="D411" s="145"/>
      <c r="E411" s="145"/>
      <c r="F411" s="145"/>
      <c r="G411" s="108">
        <v>0.52203924971759375</v>
      </c>
      <c r="H411" s="109">
        <v>0.65743394994350179</v>
      </c>
      <c r="I411" s="110">
        <v>9</v>
      </c>
      <c r="J411" s="111">
        <v>125.81370681299884</v>
      </c>
      <c r="K411" s="112">
        <v>15430.895937499999</v>
      </c>
      <c r="L411" s="113">
        <v>3983</v>
      </c>
      <c r="M411" s="114">
        <v>1188</v>
      </c>
      <c r="N411" s="115">
        <v>18628031</v>
      </c>
      <c r="O411" s="115"/>
      <c r="P411" s="116">
        <v>1</v>
      </c>
      <c r="Q411" s="117" t="s">
        <v>503</v>
      </c>
      <c r="R411" s="73"/>
      <c r="S411" s="116"/>
      <c r="T411" s="118">
        <v>19365.895937499998</v>
      </c>
      <c r="U411" s="118"/>
      <c r="V411" s="71"/>
      <c r="W411" s="71"/>
      <c r="X411" s="119"/>
      <c r="Y411" s="71"/>
      <c r="Z411" s="118"/>
    </row>
    <row r="412" spans="1:26" s="106" customFormat="1" ht="12.75" x14ac:dyDescent="0.2">
      <c r="A412" s="73">
        <v>765</v>
      </c>
      <c r="B412" s="107" t="s">
        <v>905</v>
      </c>
      <c r="C412" s="73">
        <v>1</v>
      </c>
      <c r="D412" s="145"/>
      <c r="E412" s="145"/>
      <c r="F412" s="145"/>
      <c r="G412" s="108">
        <v>0</v>
      </c>
      <c r="H412" s="109">
        <v>0</v>
      </c>
      <c r="I412" s="110">
        <v>9</v>
      </c>
      <c r="J412" s="111">
        <v>178.64563653602929</v>
      </c>
      <c r="K412" s="112">
        <v>15101.491597444092</v>
      </c>
      <c r="L412" s="113">
        <v>11877</v>
      </c>
      <c r="M412" s="114">
        <v>1188</v>
      </c>
      <c r="N412" s="115">
        <v>17250224</v>
      </c>
      <c r="O412" s="115"/>
      <c r="P412" s="116">
        <v>0</v>
      </c>
      <c r="Q412" s="117" t="s">
        <v>503</v>
      </c>
      <c r="R412" s="73"/>
      <c r="S412" s="116"/>
      <c r="T412" s="118">
        <v>26913.491597444092</v>
      </c>
      <c r="U412" s="118"/>
      <c r="V412" s="71"/>
      <c r="W412" s="71"/>
      <c r="X412" s="119"/>
      <c r="Y412" s="71"/>
      <c r="Z412" s="118"/>
    </row>
    <row r="413" spans="1:26" s="106" customFormat="1" ht="12.75" x14ac:dyDescent="0.2">
      <c r="A413" s="73">
        <v>766</v>
      </c>
      <c r="B413" s="107" t="s">
        <v>906</v>
      </c>
      <c r="C413" s="73">
        <v>1</v>
      </c>
      <c r="D413" s="145"/>
      <c r="E413" s="145"/>
      <c r="F413" s="145"/>
      <c r="G413" s="108">
        <v>0.41434309501447769</v>
      </c>
      <c r="H413" s="109">
        <v>0.48642695350099668</v>
      </c>
      <c r="I413" s="110">
        <v>9</v>
      </c>
      <c r="J413" s="111">
        <v>129.00595735794224</v>
      </c>
      <c r="K413" s="112">
        <v>15062.14426910299</v>
      </c>
      <c r="L413" s="113">
        <v>4369</v>
      </c>
      <c r="M413" s="114">
        <v>1188</v>
      </c>
      <c r="N413" s="115">
        <v>24479729</v>
      </c>
      <c r="O413" s="115"/>
      <c r="P413" s="116">
        <v>1</v>
      </c>
      <c r="Q413" s="117" t="s">
        <v>503</v>
      </c>
      <c r="R413" s="73"/>
      <c r="S413" s="116"/>
      <c r="T413" s="118">
        <v>19436.144269102988</v>
      </c>
      <c r="U413" s="118"/>
      <c r="V413" s="71"/>
      <c r="W413" s="71"/>
      <c r="X413" s="119"/>
      <c r="Y413" s="71"/>
      <c r="Z413" s="118"/>
    </row>
    <row r="414" spans="1:26" s="106" customFormat="1" ht="12.75" x14ac:dyDescent="0.2">
      <c r="A414" s="73">
        <v>767</v>
      </c>
      <c r="B414" s="107" t="s">
        <v>907</v>
      </c>
      <c r="C414" s="73">
        <v>1</v>
      </c>
      <c r="D414" s="145"/>
      <c r="E414" s="145"/>
      <c r="F414" s="145"/>
      <c r="G414" s="108">
        <v>3.1179259987033503</v>
      </c>
      <c r="H414" s="109">
        <v>3.211191677386946</v>
      </c>
      <c r="I414" s="110">
        <v>9</v>
      </c>
      <c r="J414" s="111">
        <v>107.07830606137362</v>
      </c>
      <c r="K414" s="112">
        <v>16670.751303772337</v>
      </c>
      <c r="L414" s="113">
        <v>1180</v>
      </c>
      <c r="M414" s="114">
        <v>1188</v>
      </c>
      <c r="N414" s="115">
        <v>26512058</v>
      </c>
      <c r="O414" s="115"/>
      <c r="P414" s="116">
        <v>20.888888888888886</v>
      </c>
      <c r="Q414" s="117" t="s">
        <v>503</v>
      </c>
      <c r="R414" s="73"/>
      <c r="S414" s="116"/>
      <c r="T414" s="118">
        <v>17910.751303772337</v>
      </c>
      <c r="U414" s="118"/>
      <c r="V414" s="71"/>
      <c r="W414" s="71"/>
      <c r="X414" s="119"/>
      <c r="Y414" s="71"/>
      <c r="Z414" s="118"/>
    </row>
    <row r="415" spans="1:26" s="106" customFormat="1" ht="12.75" x14ac:dyDescent="0.2">
      <c r="A415" s="73">
        <v>770</v>
      </c>
      <c r="B415" s="107" t="s">
        <v>908</v>
      </c>
      <c r="C415" s="73">
        <v>1</v>
      </c>
      <c r="D415" s="145"/>
      <c r="E415" s="145"/>
      <c r="F415" s="145"/>
      <c r="G415" s="108">
        <v>0.35731931315829341</v>
      </c>
      <c r="H415" s="109">
        <v>0.34670820061016899</v>
      </c>
      <c r="I415" s="110">
        <v>9</v>
      </c>
      <c r="J415" s="111">
        <v>113.73262711243279</v>
      </c>
      <c r="K415" s="112">
        <v>16341.541576517149</v>
      </c>
      <c r="L415" s="113">
        <v>2244</v>
      </c>
      <c r="M415" s="114">
        <v>1188</v>
      </c>
      <c r="N415" s="115">
        <v>28021546.600000001</v>
      </c>
      <c r="O415" s="115"/>
      <c r="P415" s="116">
        <v>0</v>
      </c>
      <c r="Q415" s="117" t="s">
        <v>503</v>
      </c>
      <c r="R415" s="73"/>
      <c r="S415" s="116"/>
      <c r="T415" s="118">
        <v>18602.541576517149</v>
      </c>
      <c r="U415" s="118"/>
      <c r="V415" s="71"/>
      <c r="W415" s="71"/>
      <c r="X415" s="119"/>
      <c r="Y415" s="71"/>
      <c r="Z415" s="118"/>
    </row>
    <row r="416" spans="1:26" s="106" customFormat="1" ht="12.75" x14ac:dyDescent="0.2">
      <c r="A416" s="73">
        <v>773</v>
      </c>
      <c r="B416" s="107" t="s">
        <v>909</v>
      </c>
      <c r="C416" s="73">
        <v>1</v>
      </c>
      <c r="D416" s="145"/>
      <c r="E416" s="145"/>
      <c r="F416" s="145"/>
      <c r="G416" s="108">
        <v>1.8766721310148431</v>
      </c>
      <c r="H416" s="109">
        <v>1.9932582631270384</v>
      </c>
      <c r="I416" s="110">
        <v>9</v>
      </c>
      <c r="J416" s="111">
        <v>157.70227049883869</v>
      </c>
      <c r="K416" s="112">
        <v>14419.507905305927</v>
      </c>
      <c r="L416" s="113">
        <v>8320</v>
      </c>
      <c r="M416" s="114">
        <v>1188</v>
      </c>
      <c r="N416" s="115">
        <v>50295941</v>
      </c>
      <c r="O416" s="115"/>
      <c r="P416" s="116">
        <v>17</v>
      </c>
      <c r="Q416" s="117" t="s">
        <v>503</v>
      </c>
      <c r="R416" s="73"/>
      <c r="S416" s="116"/>
      <c r="T416" s="118">
        <v>22695.507905305927</v>
      </c>
      <c r="U416" s="118"/>
      <c r="V416" s="71"/>
      <c r="W416" s="71"/>
      <c r="X416" s="119"/>
      <c r="Y416" s="71"/>
      <c r="Z416" s="118"/>
    </row>
    <row r="417" spans="1:26" s="106" customFormat="1" ht="12.75" x14ac:dyDescent="0.2">
      <c r="A417" s="73">
        <v>774</v>
      </c>
      <c r="B417" s="107" t="s">
        <v>910</v>
      </c>
      <c r="C417" s="73">
        <v>1</v>
      </c>
      <c r="D417" s="145"/>
      <c r="E417" s="145"/>
      <c r="F417" s="145"/>
      <c r="G417" s="108">
        <v>11.476061426298042</v>
      </c>
      <c r="H417" s="109">
        <v>13.146603068698063</v>
      </c>
      <c r="I417" s="110">
        <v>9</v>
      </c>
      <c r="J417" s="111">
        <v>303.22470498650949</v>
      </c>
      <c r="K417" s="112">
        <v>13925.332566137566</v>
      </c>
      <c r="L417" s="113">
        <v>28300</v>
      </c>
      <c r="M417" s="114">
        <v>1188</v>
      </c>
      <c r="N417" s="115">
        <v>16444864.036</v>
      </c>
      <c r="O417" s="115"/>
      <c r="P417" s="116">
        <v>19</v>
      </c>
      <c r="Q417" s="117">
        <v>13.146603068698063</v>
      </c>
      <c r="R417" s="73"/>
      <c r="S417" s="116"/>
      <c r="T417" s="118">
        <v>42112.332566137564</v>
      </c>
      <c r="U417" s="118"/>
      <c r="V417" s="71"/>
      <c r="W417" s="71"/>
      <c r="X417" s="119"/>
      <c r="Y417" s="71"/>
      <c r="Z417" s="118"/>
    </row>
    <row r="418" spans="1:26" s="106" customFormat="1" ht="12.75" x14ac:dyDescent="0.2">
      <c r="A418" s="73">
        <v>775</v>
      </c>
      <c r="B418" s="107" t="s">
        <v>911</v>
      </c>
      <c r="C418" s="73">
        <v>1</v>
      </c>
      <c r="D418" s="145"/>
      <c r="E418" s="145"/>
      <c r="F418" s="145"/>
      <c r="G418" s="108">
        <v>0.59379930693952643</v>
      </c>
      <c r="H418" s="109">
        <v>0.47262789155496177</v>
      </c>
      <c r="I418" s="110">
        <v>9</v>
      </c>
      <c r="J418" s="111">
        <v>125.99279659520926</v>
      </c>
      <c r="K418" s="112">
        <v>13159.850550486161</v>
      </c>
      <c r="L418" s="113">
        <v>3421</v>
      </c>
      <c r="M418" s="114">
        <v>1188</v>
      </c>
      <c r="N418" s="115">
        <v>113819986.00001003</v>
      </c>
      <c r="O418" s="115"/>
      <c r="P418" s="116">
        <v>8</v>
      </c>
      <c r="Q418" s="117" t="s">
        <v>503</v>
      </c>
      <c r="R418" s="73"/>
      <c r="S418" s="116"/>
      <c r="T418" s="118">
        <v>16570.850550486161</v>
      </c>
      <c r="U418" s="118"/>
      <c r="V418" s="71"/>
      <c r="W418" s="71"/>
      <c r="X418" s="119"/>
      <c r="Y418" s="71"/>
      <c r="Z418" s="118"/>
    </row>
    <row r="419" spans="1:26" s="106" customFormat="1" ht="12.75" x14ac:dyDescent="0.2">
      <c r="A419" s="73">
        <v>778</v>
      </c>
      <c r="B419" s="107" t="s">
        <v>912</v>
      </c>
      <c r="C419" s="73">
        <v>1</v>
      </c>
      <c r="D419" s="145"/>
      <c r="E419" s="145"/>
      <c r="F419" s="145"/>
      <c r="G419" s="108">
        <v>0.48424342395182085</v>
      </c>
      <c r="H419" s="109">
        <v>0.77421172838247099</v>
      </c>
      <c r="I419" s="110">
        <v>9</v>
      </c>
      <c r="J419" s="111">
        <v>117.31760595184161</v>
      </c>
      <c r="K419" s="112">
        <v>16396.920835762874</v>
      </c>
      <c r="L419" s="113">
        <v>2840</v>
      </c>
      <c r="M419" s="114">
        <v>1188</v>
      </c>
      <c r="N419" s="115">
        <v>19083151.879999999</v>
      </c>
      <c r="O419" s="115"/>
      <c r="P419" s="116">
        <v>5</v>
      </c>
      <c r="Q419" s="117" t="s">
        <v>503</v>
      </c>
      <c r="R419" s="73"/>
      <c r="S419" s="116"/>
      <c r="T419" s="118">
        <v>17845.920835762874</v>
      </c>
      <c r="U419" s="118"/>
      <c r="V419" s="71"/>
      <c r="W419" s="71"/>
      <c r="X419" s="119"/>
      <c r="Y419" s="71"/>
      <c r="Z419" s="118"/>
    </row>
    <row r="420" spans="1:26" s="106" customFormat="1" ht="12.75" x14ac:dyDescent="0.2">
      <c r="A420" s="73">
        <v>780</v>
      </c>
      <c r="B420" s="107" t="s">
        <v>913</v>
      </c>
      <c r="C420" s="73">
        <v>1</v>
      </c>
      <c r="D420" s="145"/>
      <c r="E420" s="145"/>
      <c r="F420" s="145"/>
      <c r="G420" s="108">
        <v>0</v>
      </c>
      <c r="H420" s="109">
        <v>2.3476390378048566</v>
      </c>
      <c r="I420" s="110">
        <v>9</v>
      </c>
      <c r="J420" s="111">
        <v>118.30149843937234</v>
      </c>
      <c r="K420" s="112">
        <v>14451.387561612064</v>
      </c>
      <c r="L420" s="113">
        <v>2645</v>
      </c>
      <c r="M420" s="114">
        <v>1188</v>
      </c>
      <c r="N420" s="115">
        <v>60072097</v>
      </c>
      <c r="O420" s="115"/>
      <c r="P420" s="116">
        <v>31.5</v>
      </c>
      <c r="Q420" s="117" t="s">
        <v>503</v>
      </c>
      <c r="R420" s="73"/>
      <c r="S420" s="116"/>
      <c r="T420" s="118">
        <v>17003.387561612064</v>
      </c>
      <c r="U420" s="118"/>
      <c r="V420" s="71"/>
      <c r="W420" s="71"/>
      <c r="X420" s="119"/>
      <c r="Y420" s="71"/>
      <c r="Z420" s="118"/>
    </row>
    <row r="421" spans="1:26" s="106" customFormat="1" ht="12.75" x14ac:dyDescent="0.2">
      <c r="A421" s="73">
        <v>801</v>
      </c>
      <c r="B421" s="107" t="s">
        <v>914</v>
      </c>
      <c r="C421" s="73">
        <v>1</v>
      </c>
      <c r="D421" s="145"/>
      <c r="E421" s="145"/>
      <c r="F421" s="145"/>
      <c r="G421" s="108">
        <v>0</v>
      </c>
      <c r="H421" s="109">
        <v>0</v>
      </c>
      <c r="I421" s="110">
        <v>9</v>
      </c>
      <c r="J421" s="111">
        <v>102.34417809627909</v>
      </c>
      <c r="K421" s="112">
        <v>23976.09377085873</v>
      </c>
      <c r="L421" s="113">
        <v>562</v>
      </c>
      <c r="M421" s="114">
        <v>1188</v>
      </c>
      <c r="N421" s="115">
        <v>25966110</v>
      </c>
      <c r="O421" s="115"/>
      <c r="P421" s="116">
        <v>0</v>
      </c>
      <c r="Q421" s="117" t="s">
        <v>503</v>
      </c>
      <c r="R421" s="73"/>
      <c r="S421" s="116"/>
      <c r="T421" s="118">
        <v>24553.09377085873</v>
      </c>
      <c r="U421" s="118"/>
      <c r="V421" s="71"/>
      <c r="W421" s="71"/>
      <c r="X421" s="119"/>
      <c r="Y421" s="71"/>
      <c r="Z421" s="118"/>
    </row>
    <row r="422" spans="1:26" s="106" customFormat="1" ht="12.75" x14ac:dyDescent="0.2">
      <c r="A422" s="73">
        <v>805</v>
      </c>
      <c r="B422" s="107" t="s">
        <v>915</v>
      </c>
      <c r="C422" s="73">
        <v>1</v>
      </c>
      <c r="D422" s="145"/>
      <c r="E422" s="145"/>
      <c r="F422" s="145"/>
      <c r="G422" s="108">
        <v>0</v>
      </c>
      <c r="H422" s="109">
        <v>0</v>
      </c>
      <c r="I422" s="110">
        <v>9</v>
      </c>
      <c r="J422" s="111">
        <v>110.63283404943425</v>
      </c>
      <c r="K422" s="112">
        <v>20084.463293556088</v>
      </c>
      <c r="L422" s="113">
        <v>2136</v>
      </c>
      <c r="M422" s="114">
        <v>1188</v>
      </c>
      <c r="N422" s="115">
        <v>27881197.999998115</v>
      </c>
      <c r="O422" s="115"/>
      <c r="P422" s="116">
        <v>0</v>
      </c>
      <c r="Q422" s="117" t="s">
        <v>503</v>
      </c>
      <c r="R422" s="73"/>
      <c r="S422" s="116"/>
      <c r="T422" s="118">
        <v>22219.463293556088</v>
      </c>
      <c r="U422" s="118"/>
      <c r="V422" s="71"/>
      <c r="W422" s="71"/>
      <c r="X422" s="119"/>
      <c r="Y422" s="71"/>
      <c r="Z422" s="118"/>
    </row>
    <row r="423" spans="1:26" s="106" customFormat="1" ht="12.75" x14ac:dyDescent="0.2">
      <c r="A423" s="73">
        <v>806</v>
      </c>
      <c r="B423" s="107" t="s">
        <v>916</v>
      </c>
      <c r="C423" s="73">
        <v>1</v>
      </c>
      <c r="D423" s="145"/>
      <c r="E423" s="145"/>
      <c r="F423" s="145"/>
      <c r="G423" s="108">
        <v>0</v>
      </c>
      <c r="H423" s="109">
        <v>0</v>
      </c>
      <c r="I423" s="110">
        <v>9</v>
      </c>
      <c r="J423" s="111">
        <v>109.71283269352186</v>
      </c>
      <c r="K423" s="112">
        <v>22695.440204923081</v>
      </c>
      <c r="L423" s="113">
        <v>2204</v>
      </c>
      <c r="M423" s="114">
        <v>1188</v>
      </c>
      <c r="N423" s="115">
        <v>23410617</v>
      </c>
      <c r="O423" s="115"/>
      <c r="P423" s="116">
        <v>0</v>
      </c>
      <c r="Q423" s="117" t="s">
        <v>503</v>
      </c>
      <c r="R423" s="73"/>
      <c r="S423" s="116"/>
      <c r="T423" s="118">
        <v>24899.440204923081</v>
      </c>
      <c r="U423" s="118"/>
      <c r="V423" s="71"/>
      <c r="W423" s="71"/>
      <c r="X423" s="119"/>
      <c r="Y423" s="71"/>
      <c r="Z423" s="118"/>
    </row>
    <row r="424" spans="1:26" s="106" customFormat="1" ht="12.75" x14ac:dyDescent="0.2">
      <c r="A424" s="73">
        <v>810</v>
      </c>
      <c r="B424" s="107" t="s">
        <v>917</v>
      </c>
      <c r="C424" s="73">
        <v>1</v>
      </c>
      <c r="D424" s="145"/>
      <c r="E424" s="145"/>
      <c r="F424" s="145"/>
      <c r="G424" s="108">
        <v>0</v>
      </c>
      <c r="H424" s="109">
        <v>0</v>
      </c>
      <c r="I424" s="110">
        <v>9</v>
      </c>
      <c r="J424" s="111">
        <v>101.53929667504265</v>
      </c>
      <c r="K424" s="112">
        <v>20769.146033478897</v>
      </c>
      <c r="L424" s="113">
        <v>320</v>
      </c>
      <c r="M424" s="114">
        <v>1188</v>
      </c>
      <c r="N424" s="115">
        <v>28839784.000001416</v>
      </c>
      <c r="O424" s="115"/>
      <c r="P424" s="116">
        <v>0</v>
      </c>
      <c r="Q424" s="117" t="s">
        <v>503</v>
      </c>
      <c r="R424" s="73"/>
      <c r="S424" s="116"/>
      <c r="T424" s="118">
        <v>21067.146033478897</v>
      </c>
      <c r="U424" s="118"/>
      <c r="V424" s="71"/>
      <c r="W424" s="71"/>
      <c r="X424" s="119"/>
      <c r="Y424" s="71"/>
      <c r="Z424" s="118"/>
    </row>
    <row r="425" spans="1:26" s="106" customFormat="1" ht="12.75" x14ac:dyDescent="0.2">
      <c r="A425" s="73">
        <v>815</v>
      </c>
      <c r="B425" s="107" t="s">
        <v>918</v>
      </c>
      <c r="C425" s="73">
        <v>1</v>
      </c>
      <c r="D425" s="145"/>
      <c r="E425" s="145"/>
      <c r="F425" s="145"/>
      <c r="G425" s="108">
        <v>0</v>
      </c>
      <c r="H425" s="109">
        <v>0</v>
      </c>
      <c r="I425" s="110">
        <v>9</v>
      </c>
      <c r="J425" s="111">
        <v>109.87810318165616</v>
      </c>
      <c r="K425" s="112">
        <v>21910.839562043795</v>
      </c>
      <c r="L425" s="113">
        <v>2164</v>
      </c>
      <c r="M425" s="114">
        <v>1188</v>
      </c>
      <c r="N425" s="115">
        <v>16548323.000001028</v>
      </c>
      <c r="O425" s="115"/>
      <c r="P425" s="116">
        <v>0</v>
      </c>
      <c r="Q425" s="117" t="s">
        <v>503</v>
      </c>
      <c r="R425" s="73"/>
      <c r="S425" s="116"/>
      <c r="T425" s="118">
        <v>24062.839562043795</v>
      </c>
      <c r="U425" s="118"/>
      <c r="V425" s="71"/>
      <c r="W425" s="71"/>
      <c r="X425" s="119"/>
      <c r="Y425" s="71"/>
      <c r="Z425" s="118"/>
    </row>
    <row r="426" spans="1:26" s="106" customFormat="1" ht="12.75" x14ac:dyDescent="0.2">
      <c r="A426" s="73">
        <v>817</v>
      </c>
      <c r="B426" s="107" t="s">
        <v>919</v>
      </c>
      <c r="C426" s="73">
        <v>1</v>
      </c>
      <c r="D426" s="145"/>
      <c r="E426" s="145"/>
      <c r="F426" s="145"/>
      <c r="G426" s="108">
        <v>0</v>
      </c>
      <c r="H426" s="109">
        <v>0</v>
      </c>
      <c r="I426" s="110">
        <v>9</v>
      </c>
      <c r="J426" s="111">
        <v>100.27466821406783</v>
      </c>
      <c r="K426" s="112">
        <v>20875.935709482179</v>
      </c>
      <c r="L426" s="113">
        <v>57</v>
      </c>
      <c r="M426" s="114">
        <v>1188</v>
      </c>
      <c r="N426" s="115">
        <v>31042516</v>
      </c>
      <c r="O426" s="115"/>
      <c r="P426" s="116">
        <v>0</v>
      </c>
      <c r="Q426" s="117" t="s">
        <v>503</v>
      </c>
      <c r="R426" s="73"/>
      <c r="S426" s="116"/>
      <c r="T426" s="118">
        <v>20875.935709482179</v>
      </c>
      <c r="U426" s="118"/>
      <c r="V426" s="71"/>
      <c r="W426" s="71"/>
      <c r="X426" s="119"/>
      <c r="Y426" s="71"/>
      <c r="Z426" s="118"/>
    </row>
    <row r="427" spans="1:26" s="106" customFormat="1" ht="12.75" x14ac:dyDescent="0.2">
      <c r="A427" s="73">
        <v>818</v>
      </c>
      <c r="B427" s="107" t="s">
        <v>920</v>
      </c>
      <c r="C427" s="73">
        <v>1</v>
      </c>
      <c r="D427" s="145"/>
      <c r="E427" s="145"/>
      <c r="F427" s="145"/>
      <c r="G427" s="108">
        <v>0</v>
      </c>
      <c r="H427" s="109">
        <v>0</v>
      </c>
      <c r="I427" s="110">
        <v>9</v>
      </c>
      <c r="J427" s="111">
        <v>104.39378954493081</v>
      </c>
      <c r="K427" s="112">
        <v>22673.245296108293</v>
      </c>
      <c r="L427" s="113">
        <v>996</v>
      </c>
      <c r="M427" s="114">
        <v>1188</v>
      </c>
      <c r="N427" s="115">
        <v>13445759.999998812</v>
      </c>
      <c r="O427" s="115"/>
      <c r="P427" s="116">
        <v>0</v>
      </c>
      <c r="Q427" s="117" t="s">
        <v>503</v>
      </c>
      <c r="R427" s="73"/>
      <c r="S427" s="116"/>
      <c r="T427" s="118">
        <v>23686.245296108293</v>
      </c>
      <c r="U427" s="118"/>
      <c r="V427" s="71"/>
      <c r="W427" s="71"/>
      <c r="X427" s="119"/>
      <c r="Y427" s="71"/>
      <c r="Z427" s="118"/>
    </row>
    <row r="428" spans="1:26" s="106" customFormat="1" ht="12.75" x14ac:dyDescent="0.2">
      <c r="A428" s="73">
        <v>821</v>
      </c>
      <c r="B428" s="107" t="s">
        <v>921</v>
      </c>
      <c r="C428" s="73">
        <v>1</v>
      </c>
      <c r="D428" s="145"/>
      <c r="E428" s="145"/>
      <c r="F428" s="145"/>
      <c r="G428" s="108">
        <v>0</v>
      </c>
      <c r="H428" s="109">
        <v>0</v>
      </c>
      <c r="I428" s="110">
        <v>9</v>
      </c>
      <c r="J428" s="111">
        <v>104.15158242508922</v>
      </c>
      <c r="K428" s="112">
        <v>22727.66347972973</v>
      </c>
      <c r="L428" s="113">
        <v>944</v>
      </c>
      <c r="M428" s="114">
        <v>1188</v>
      </c>
      <c r="N428" s="115">
        <v>34949860</v>
      </c>
      <c r="O428" s="115"/>
      <c r="P428" s="116">
        <v>0</v>
      </c>
      <c r="Q428" s="117" t="s">
        <v>503</v>
      </c>
      <c r="R428" s="73"/>
      <c r="S428" s="116"/>
      <c r="T428" s="118">
        <v>23671.66347972973</v>
      </c>
      <c r="U428" s="118"/>
      <c r="V428" s="71"/>
      <c r="W428" s="71"/>
      <c r="X428" s="119"/>
      <c r="Y428" s="71"/>
      <c r="Z428" s="118"/>
    </row>
    <row r="429" spans="1:26" s="106" customFormat="1" ht="12.75" x14ac:dyDescent="0.2">
      <c r="A429" s="73">
        <v>823</v>
      </c>
      <c r="B429" s="107" t="s">
        <v>922</v>
      </c>
      <c r="C429" s="73">
        <v>1</v>
      </c>
      <c r="D429" s="145"/>
      <c r="E429" s="145"/>
      <c r="F429" s="145"/>
      <c r="G429" s="108">
        <v>0</v>
      </c>
      <c r="H429" s="109">
        <v>0</v>
      </c>
      <c r="I429" s="110">
        <v>9</v>
      </c>
      <c r="J429" s="111">
        <v>100</v>
      </c>
      <c r="K429" s="112">
        <v>27315.772024163045</v>
      </c>
      <c r="L429" s="113">
        <v>0</v>
      </c>
      <c r="M429" s="114">
        <v>1188</v>
      </c>
      <c r="N429" s="115">
        <v>50261021</v>
      </c>
      <c r="O429" s="115"/>
      <c r="P429" s="116">
        <v>0</v>
      </c>
      <c r="Q429" s="117" t="s">
        <v>503</v>
      </c>
      <c r="R429" s="73"/>
      <c r="S429" s="116"/>
      <c r="T429" s="118">
        <v>27315.772024163045</v>
      </c>
      <c r="U429" s="118"/>
      <c r="V429" s="71"/>
      <c r="W429" s="71"/>
      <c r="X429" s="119"/>
      <c r="Y429" s="71"/>
      <c r="Z429" s="118"/>
    </row>
    <row r="430" spans="1:26" s="106" customFormat="1" ht="12.75" x14ac:dyDescent="0.2">
      <c r="A430" s="73">
        <v>825</v>
      </c>
      <c r="B430" s="107" t="s">
        <v>923</v>
      </c>
      <c r="C430" s="73">
        <v>1</v>
      </c>
      <c r="D430" s="145"/>
      <c r="E430" s="145"/>
      <c r="F430" s="145"/>
      <c r="G430" s="108">
        <v>0</v>
      </c>
      <c r="H430" s="109">
        <v>0</v>
      </c>
      <c r="I430" s="110">
        <v>9</v>
      </c>
      <c r="J430" s="111">
        <v>100.50837843454168</v>
      </c>
      <c r="K430" s="112">
        <v>23645.495603328713</v>
      </c>
      <c r="L430" s="113">
        <v>120</v>
      </c>
      <c r="M430" s="114">
        <v>1188</v>
      </c>
      <c r="N430" s="115">
        <v>51222920</v>
      </c>
      <c r="O430" s="115"/>
      <c r="P430" s="116">
        <v>0</v>
      </c>
      <c r="Q430" s="117" t="s">
        <v>503</v>
      </c>
      <c r="R430" s="73"/>
      <c r="S430" s="116"/>
      <c r="T430" s="118">
        <v>23755.495603328713</v>
      </c>
      <c r="U430" s="118"/>
      <c r="V430" s="71"/>
      <c r="W430" s="71"/>
      <c r="X430" s="119"/>
      <c r="Y430" s="71"/>
      <c r="Z430" s="118"/>
    </row>
    <row r="431" spans="1:26" s="106" customFormat="1" ht="12.75" x14ac:dyDescent="0.2">
      <c r="A431" s="73">
        <v>828</v>
      </c>
      <c r="B431" s="107" t="s">
        <v>924</v>
      </c>
      <c r="C431" s="73">
        <v>1</v>
      </c>
      <c r="D431" s="145"/>
      <c r="E431" s="145"/>
      <c r="F431" s="145"/>
      <c r="G431" s="108">
        <v>0</v>
      </c>
      <c r="H431" s="109">
        <v>0</v>
      </c>
      <c r="I431" s="110">
        <v>9</v>
      </c>
      <c r="J431" s="111">
        <v>100.02974320716534</v>
      </c>
      <c r="K431" s="112">
        <v>23360.440876005079</v>
      </c>
      <c r="L431" s="113">
        <v>7</v>
      </c>
      <c r="M431" s="114">
        <v>1188</v>
      </c>
      <c r="N431" s="115">
        <v>55200722</v>
      </c>
      <c r="O431" s="115"/>
      <c r="P431" s="116">
        <v>0</v>
      </c>
      <c r="Q431" s="117" t="s">
        <v>503</v>
      </c>
      <c r="R431" s="73"/>
      <c r="S431" s="116"/>
      <c r="T431" s="118">
        <v>23386.440876005079</v>
      </c>
      <c r="U431" s="118"/>
      <c r="V431" s="71"/>
      <c r="W431" s="71"/>
      <c r="X431" s="119"/>
      <c r="Y431" s="71"/>
      <c r="Z431" s="118"/>
    </row>
    <row r="432" spans="1:26" s="106" customFormat="1" ht="12.75" x14ac:dyDescent="0.2">
      <c r="A432" s="73">
        <v>829</v>
      </c>
      <c r="B432" s="107" t="s">
        <v>925</v>
      </c>
      <c r="C432" s="73">
        <v>1</v>
      </c>
      <c r="D432" s="145"/>
      <c r="E432" s="145"/>
      <c r="F432" s="145"/>
      <c r="G432" s="108">
        <v>0</v>
      </c>
      <c r="H432" s="109">
        <v>0</v>
      </c>
      <c r="I432" s="110">
        <v>9</v>
      </c>
      <c r="J432" s="111">
        <v>115.20349052687662</v>
      </c>
      <c r="K432" s="112">
        <v>24315.995001342286</v>
      </c>
      <c r="L432" s="113">
        <v>3697</v>
      </c>
      <c r="M432" s="114">
        <v>1188</v>
      </c>
      <c r="N432" s="115">
        <v>24888823.799999997</v>
      </c>
      <c r="O432" s="115"/>
      <c r="P432" s="116">
        <v>0</v>
      </c>
      <c r="Q432" s="117" t="s">
        <v>503</v>
      </c>
      <c r="R432" s="73"/>
      <c r="S432" s="116"/>
      <c r="T432" s="118">
        <v>28012.995001342286</v>
      </c>
      <c r="U432" s="118"/>
      <c r="V432" s="71"/>
      <c r="W432" s="123"/>
      <c r="X432" s="119"/>
      <c r="Y432" s="71"/>
      <c r="Z432" s="118"/>
    </row>
    <row r="433" spans="1:26" s="106" customFormat="1" ht="12.75" x14ac:dyDescent="0.2">
      <c r="A433" s="73">
        <v>830</v>
      </c>
      <c r="B433" s="107" t="s">
        <v>926</v>
      </c>
      <c r="C433" s="73">
        <v>1</v>
      </c>
      <c r="D433" s="145"/>
      <c r="E433" s="145"/>
      <c r="F433" s="145"/>
      <c r="G433" s="108">
        <v>0</v>
      </c>
      <c r="H433" s="109">
        <v>0</v>
      </c>
      <c r="I433" s="110">
        <v>9</v>
      </c>
      <c r="J433" s="111">
        <v>125.08642369129103</v>
      </c>
      <c r="K433" s="112">
        <v>21695.614944251967</v>
      </c>
      <c r="L433" s="113">
        <v>5443</v>
      </c>
      <c r="M433" s="114">
        <v>1188</v>
      </c>
      <c r="N433" s="115">
        <v>17783795.000001904</v>
      </c>
      <c r="O433" s="115"/>
      <c r="P433" s="116">
        <v>0</v>
      </c>
      <c r="Q433" s="117" t="s">
        <v>503</v>
      </c>
      <c r="R433" s="73"/>
      <c r="S433" s="116"/>
      <c r="T433" s="118">
        <v>27153.614944251967</v>
      </c>
      <c r="U433" s="118"/>
      <c r="V433" s="71"/>
      <c r="W433" s="123"/>
      <c r="X433" s="119"/>
      <c r="Y433" s="71"/>
      <c r="Z433" s="118"/>
    </row>
    <row r="434" spans="1:26" s="106" customFormat="1" ht="12.75" x14ac:dyDescent="0.2">
      <c r="A434" s="73">
        <v>832</v>
      </c>
      <c r="B434" s="107" t="s">
        <v>927</v>
      </c>
      <c r="C434" s="73">
        <v>1</v>
      </c>
      <c r="D434" s="145"/>
      <c r="E434" s="145"/>
      <c r="F434" s="145"/>
      <c r="G434" s="108">
        <v>0</v>
      </c>
      <c r="H434" s="109">
        <v>0</v>
      </c>
      <c r="I434" s="110">
        <v>9</v>
      </c>
      <c r="J434" s="111">
        <v>100.76497778535183</v>
      </c>
      <c r="K434" s="112">
        <v>20826.891438172042</v>
      </c>
      <c r="L434" s="113">
        <v>159</v>
      </c>
      <c r="M434" s="114">
        <v>1188</v>
      </c>
      <c r="N434" s="115">
        <v>30990414</v>
      </c>
      <c r="O434" s="115"/>
      <c r="P434" s="116">
        <v>0</v>
      </c>
      <c r="Q434" s="117" t="s">
        <v>503</v>
      </c>
      <c r="R434" s="73"/>
      <c r="S434" s="116"/>
      <c r="T434" s="118">
        <v>20958.891438172042</v>
      </c>
      <c r="U434" s="118"/>
      <c r="V434" s="71"/>
      <c r="W434" s="123"/>
      <c r="X434" s="119"/>
      <c r="Y434" s="71"/>
      <c r="Z434" s="118"/>
    </row>
    <row r="435" spans="1:26" s="106" customFormat="1" ht="12.75" x14ac:dyDescent="0.2">
      <c r="A435" s="73">
        <v>851</v>
      </c>
      <c r="B435" s="107" t="s">
        <v>928</v>
      </c>
      <c r="C435" s="73">
        <v>1</v>
      </c>
      <c r="D435" s="145"/>
      <c r="E435" s="145"/>
      <c r="F435" s="145"/>
      <c r="G435" s="108">
        <v>0</v>
      </c>
      <c r="H435" s="109">
        <v>0</v>
      </c>
      <c r="I435" s="110">
        <v>9</v>
      </c>
      <c r="J435" s="111">
        <v>102.23997267501335</v>
      </c>
      <c r="K435" s="112">
        <v>22775.986582809226</v>
      </c>
      <c r="L435" s="113">
        <v>510</v>
      </c>
      <c r="M435" s="114">
        <v>1188</v>
      </c>
      <c r="N435" s="115">
        <v>11388275</v>
      </c>
      <c r="O435" s="115"/>
      <c r="P435" s="116">
        <v>0</v>
      </c>
      <c r="Q435" s="117" t="s">
        <v>503</v>
      </c>
      <c r="R435" s="73"/>
      <c r="S435" s="116"/>
      <c r="T435" s="118">
        <v>23316.986582809226</v>
      </c>
      <c r="U435" s="118"/>
      <c r="V435" s="71"/>
      <c r="W435" s="123"/>
      <c r="X435" s="119"/>
      <c r="Y435" s="71"/>
      <c r="Z435" s="118"/>
    </row>
    <row r="436" spans="1:26" s="106" customFormat="1" ht="12.75" x14ac:dyDescent="0.2">
      <c r="A436" s="73">
        <v>852</v>
      </c>
      <c r="B436" s="107" t="s">
        <v>929</v>
      </c>
      <c r="C436" s="73">
        <v>1</v>
      </c>
      <c r="D436" s="145"/>
      <c r="E436" s="145"/>
      <c r="F436" s="145"/>
      <c r="G436" s="108">
        <v>0</v>
      </c>
      <c r="H436" s="109">
        <v>0</v>
      </c>
      <c r="I436" s="110">
        <v>9</v>
      </c>
      <c r="J436" s="111">
        <v>103.66246555708372</v>
      </c>
      <c r="K436" s="112">
        <v>21029.237908272251</v>
      </c>
      <c r="L436" s="113">
        <v>770</v>
      </c>
      <c r="M436" s="114">
        <v>1188</v>
      </c>
      <c r="N436" s="115">
        <v>16636712.730001148</v>
      </c>
      <c r="O436" s="115"/>
      <c r="P436" s="116">
        <v>0</v>
      </c>
      <c r="Q436" s="117" t="s">
        <v>503</v>
      </c>
      <c r="R436" s="73"/>
      <c r="S436" s="116"/>
      <c r="T436" s="118">
        <v>21809.237908272251</v>
      </c>
      <c r="U436" s="118"/>
      <c r="V436" s="71"/>
      <c r="W436" s="71"/>
      <c r="X436" s="119"/>
      <c r="Y436" s="71"/>
      <c r="Z436" s="118"/>
    </row>
    <row r="437" spans="1:26" s="106" customFormat="1" ht="12.75" x14ac:dyDescent="0.2">
      <c r="A437" s="73">
        <v>853</v>
      </c>
      <c r="B437" s="107" t="s">
        <v>930</v>
      </c>
      <c r="C437" s="73">
        <v>1</v>
      </c>
      <c r="D437" s="145"/>
      <c r="E437" s="145"/>
      <c r="F437" s="145"/>
      <c r="G437" s="108">
        <v>0</v>
      </c>
      <c r="H437" s="109">
        <v>0</v>
      </c>
      <c r="I437" s="110">
        <v>9</v>
      </c>
      <c r="J437" s="111">
        <v>100.39919660449115</v>
      </c>
      <c r="K437" s="112">
        <v>24725.270088754525</v>
      </c>
      <c r="L437" s="113">
        <v>99</v>
      </c>
      <c r="M437" s="114">
        <v>1188</v>
      </c>
      <c r="N437" s="115">
        <v>34145598</v>
      </c>
      <c r="O437" s="115"/>
      <c r="P437" s="116">
        <v>0</v>
      </c>
      <c r="Q437" s="117" t="s">
        <v>503</v>
      </c>
      <c r="R437" s="73"/>
      <c r="S437" s="116"/>
      <c r="T437" s="118">
        <v>24824.270088754525</v>
      </c>
      <c r="U437" s="118"/>
      <c r="V437" s="71"/>
      <c r="W437" s="71"/>
      <c r="X437" s="119"/>
      <c r="Y437" s="71"/>
      <c r="Z437" s="118"/>
    </row>
    <row r="438" spans="1:26" s="106" customFormat="1" ht="12.75" x14ac:dyDescent="0.2">
      <c r="A438" s="73">
        <v>855</v>
      </c>
      <c r="B438" s="107" t="s">
        <v>931</v>
      </c>
      <c r="C438" s="73">
        <v>1</v>
      </c>
      <c r="D438" s="145"/>
      <c r="E438" s="145"/>
      <c r="F438" s="145"/>
      <c r="G438" s="108">
        <v>0</v>
      </c>
      <c r="H438" s="109">
        <v>0</v>
      </c>
      <c r="I438" s="110">
        <v>9</v>
      </c>
      <c r="J438" s="111">
        <v>117.30210935702988</v>
      </c>
      <c r="K438" s="112">
        <v>20254.739928186715</v>
      </c>
      <c r="L438" s="113">
        <v>3504</v>
      </c>
      <c r="M438" s="114">
        <v>1188</v>
      </c>
      <c r="N438" s="115">
        <v>13212180</v>
      </c>
      <c r="O438" s="115"/>
      <c r="P438" s="116">
        <v>0</v>
      </c>
      <c r="Q438" s="117" t="s">
        <v>503</v>
      </c>
      <c r="R438" s="73"/>
      <c r="S438" s="116"/>
      <c r="T438" s="118">
        <v>23767.739928186715</v>
      </c>
      <c r="U438" s="118"/>
      <c r="V438" s="71"/>
      <c r="W438" s="71"/>
      <c r="X438" s="119"/>
      <c r="Y438" s="71"/>
      <c r="Z438" s="118"/>
    </row>
    <row r="439" spans="1:26" s="106" customFormat="1" ht="12.75" x14ac:dyDescent="0.2">
      <c r="A439" s="73">
        <v>860</v>
      </c>
      <c r="B439" s="107" t="s">
        <v>932</v>
      </c>
      <c r="C439" s="73">
        <v>1</v>
      </c>
      <c r="D439" s="145"/>
      <c r="E439" s="145"/>
      <c r="F439" s="145"/>
      <c r="G439" s="108">
        <v>0</v>
      </c>
      <c r="H439" s="109">
        <v>0</v>
      </c>
      <c r="I439" s="110">
        <v>9</v>
      </c>
      <c r="J439" s="111">
        <v>109.20646188480998</v>
      </c>
      <c r="K439" s="112">
        <v>22242.101507064366</v>
      </c>
      <c r="L439" s="113">
        <v>2048</v>
      </c>
      <c r="M439" s="114">
        <v>1188</v>
      </c>
      <c r="N439" s="115">
        <v>15217344.07</v>
      </c>
      <c r="O439" s="115"/>
      <c r="P439" s="116">
        <v>0</v>
      </c>
      <c r="Q439" s="117" t="s">
        <v>503</v>
      </c>
      <c r="R439" s="73"/>
      <c r="S439" s="116"/>
      <c r="T439" s="118">
        <v>24347.101507064366</v>
      </c>
      <c r="U439" s="118"/>
      <c r="V439" s="71"/>
      <c r="W439" s="71"/>
      <c r="X439" s="119"/>
      <c r="Y439" s="71"/>
      <c r="Z439" s="118"/>
    </row>
    <row r="440" spans="1:26" s="106" customFormat="1" ht="12.75" x14ac:dyDescent="0.2">
      <c r="A440" s="73">
        <v>871</v>
      </c>
      <c r="B440" s="107" t="s">
        <v>933</v>
      </c>
      <c r="C440" s="73">
        <v>1</v>
      </c>
      <c r="D440" s="145"/>
      <c r="E440" s="145"/>
      <c r="F440" s="145"/>
      <c r="G440" s="108">
        <v>0</v>
      </c>
      <c r="H440" s="109">
        <v>0</v>
      </c>
      <c r="I440" s="110">
        <v>9</v>
      </c>
      <c r="J440" s="111">
        <v>145.40227838448496</v>
      </c>
      <c r="K440" s="112">
        <v>20463.907542901718</v>
      </c>
      <c r="L440" s="113">
        <v>9291</v>
      </c>
      <c r="M440" s="114">
        <v>1188</v>
      </c>
      <c r="N440" s="115">
        <v>39114877.640001923</v>
      </c>
      <c r="O440" s="115"/>
      <c r="P440" s="116">
        <v>0</v>
      </c>
      <c r="Q440" s="117" t="s">
        <v>503</v>
      </c>
      <c r="R440" s="73"/>
      <c r="S440" s="116"/>
      <c r="T440" s="118">
        <v>28707.907542901718</v>
      </c>
      <c r="U440" s="118"/>
      <c r="V440" s="71"/>
      <c r="W440" s="71"/>
      <c r="X440" s="119"/>
      <c r="Y440" s="71"/>
      <c r="Z440" s="118"/>
    </row>
    <row r="441" spans="1:26" s="106" customFormat="1" ht="12.75" x14ac:dyDescent="0.2">
      <c r="A441" s="73">
        <v>872</v>
      </c>
      <c r="B441" s="107" t="s">
        <v>934</v>
      </c>
      <c r="C441" s="73">
        <v>1</v>
      </c>
      <c r="D441" s="145"/>
      <c r="E441" s="145"/>
      <c r="F441" s="145"/>
      <c r="G441" s="108">
        <v>0</v>
      </c>
      <c r="H441" s="109">
        <v>0</v>
      </c>
      <c r="I441" s="110">
        <v>9</v>
      </c>
      <c r="J441" s="111">
        <v>101.4078445917433</v>
      </c>
      <c r="K441" s="112">
        <v>22758.269500587543</v>
      </c>
      <c r="L441" s="113">
        <v>320</v>
      </c>
      <c r="M441" s="114">
        <v>1188</v>
      </c>
      <c r="N441" s="115">
        <v>38999192</v>
      </c>
      <c r="O441" s="115"/>
      <c r="P441" s="116">
        <v>0</v>
      </c>
      <c r="Q441" s="117" t="s">
        <v>503</v>
      </c>
      <c r="R441" s="73"/>
      <c r="S441" s="116"/>
      <c r="T441" s="118">
        <v>23073.269500587543</v>
      </c>
      <c r="U441" s="118"/>
      <c r="V441" s="71"/>
      <c r="W441" s="71"/>
      <c r="X441" s="119"/>
      <c r="Y441" s="71"/>
      <c r="Z441" s="118"/>
    </row>
    <row r="442" spans="1:26" s="106" customFormat="1" ht="12.75" x14ac:dyDescent="0.2">
      <c r="A442" s="73">
        <v>873</v>
      </c>
      <c r="B442" s="107" t="s">
        <v>935</v>
      </c>
      <c r="C442" s="73">
        <v>1</v>
      </c>
      <c r="D442" s="145"/>
      <c r="E442" s="145"/>
      <c r="F442" s="145"/>
      <c r="G442" s="108">
        <v>0</v>
      </c>
      <c r="H442" s="109">
        <v>0</v>
      </c>
      <c r="I442" s="110">
        <v>9</v>
      </c>
      <c r="J442" s="111">
        <v>106.40469640683227</v>
      </c>
      <c r="K442" s="112">
        <v>21494.093336730486</v>
      </c>
      <c r="L442" s="113">
        <v>1377</v>
      </c>
      <c r="M442" s="114">
        <v>1188</v>
      </c>
      <c r="N442" s="115">
        <v>15099355</v>
      </c>
      <c r="O442" s="115"/>
      <c r="P442" s="116">
        <v>0</v>
      </c>
      <c r="Q442" s="117" t="s">
        <v>503</v>
      </c>
      <c r="R442" s="73"/>
      <c r="S442" s="116"/>
      <c r="T442" s="118">
        <v>22871.093336730486</v>
      </c>
      <c r="U442" s="118"/>
      <c r="V442" s="71"/>
      <c r="W442" s="71"/>
      <c r="X442" s="119"/>
      <c r="Y442" s="71"/>
      <c r="Z442" s="118"/>
    </row>
    <row r="443" spans="1:26" s="106" customFormat="1" ht="12.75" x14ac:dyDescent="0.2">
      <c r="A443" s="73">
        <v>876</v>
      </c>
      <c r="B443" s="107" t="s">
        <v>936</v>
      </c>
      <c r="C443" s="73">
        <v>1</v>
      </c>
      <c r="D443" s="145"/>
      <c r="E443" s="145"/>
      <c r="F443" s="145"/>
      <c r="G443" s="108">
        <v>0</v>
      </c>
      <c r="H443" s="109">
        <v>0</v>
      </c>
      <c r="I443" s="110">
        <v>9</v>
      </c>
      <c r="J443" s="111">
        <v>101.98221958488678</v>
      </c>
      <c r="K443" s="112">
        <v>21180.90671521036</v>
      </c>
      <c r="L443" s="113">
        <v>420</v>
      </c>
      <c r="M443" s="114">
        <v>1188</v>
      </c>
      <c r="N443" s="115">
        <v>26736491.999998145</v>
      </c>
      <c r="O443" s="115"/>
      <c r="P443" s="116">
        <v>0</v>
      </c>
      <c r="Q443" s="117" t="s">
        <v>503</v>
      </c>
      <c r="R443" s="73"/>
      <c r="S443" s="116"/>
      <c r="T443" s="118">
        <v>21208.90671521036</v>
      </c>
      <c r="U443" s="118"/>
      <c r="V443" s="71"/>
      <c r="W443" s="71"/>
      <c r="X443" s="119"/>
      <c r="Y443" s="71"/>
      <c r="Z443" s="118"/>
    </row>
    <row r="444" spans="1:26" s="106" customFormat="1" ht="12.75" x14ac:dyDescent="0.2">
      <c r="A444" s="73">
        <v>878</v>
      </c>
      <c r="B444" s="107" t="s">
        <v>937</v>
      </c>
      <c r="C444" s="73">
        <v>1</v>
      </c>
      <c r="D444" s="145"/>
      <c r="E444" s="145"/>
      <c r="F444" s="145"/>
      <c r="G444" s="108">
        <v>0</v>
      </c>
      <c r="H444" s="109">
        <v>0</v>
      </c>
      <c r="I444" s="110">
        <v>9</v>
      </c>
      <c r="J444" s="111">
        <v>105.58417003516421</v>
      </c>
      <c r="K444" s="112">
        <v>21538.19607301108</v>
      </c>
      <c r="L444" s="113">
        <v>1203</v>
      </c>
      <c r="M444" s="114">
        <v>1188</v>
      </c>
      <c r="N444" s="115">
        <v>22245823.000001542</v>
      </c>
      <c r="O444" s="115"/>
      <c r="P444" s="116">
        <v>0</v>
      </c>
      <c r="Q444" s="117" t="s">
        <v>503</v>
      </c>
      <c r="R444" s="73"/>
      <c r="S444" s="116"/>
      <c r="T444" s="118">
        <v>22743.19607301108</v>
      </c>
      <c r="U444" s="118"/>
      <c r="V444" s="71"/>
      <c r="W444" s="71"/>
      <c r="X444" s="119"/>
      <c r="Y444" s="71"/>
      <c r="Z444" s="118"/>
    </row>
    <row r="445" spans="1:26" s="106" customFormat="1" ht="12.75" x14ac:dyDescent="0.2">
      <c r="A445" s="73">
        <v>879</v>
      </c>
      <c r="B445" s="107" t="s">
        <v>938</v>
      </c>
      <c r="C445" s="73">
        <v>1</v>
      </c>
      <c r="D445" s="145"/>
      <c r="E445" s="145"/>
      <c r="F445" s="145"/>
      <c r="G445" s="108">
        <v>0</v>
      </c>
      <c r="H445" s="109">
        <v>0</v>
      </c>
      <c r="I445" s="110">
        <v>9</v>
      </c>
      <c r="J445" s="111">
        <v>101.70099707499578</v>
      </c>
      <c r="K445" s="112">
        <v>21955.137724137934</v>
      </c>
      <c r="L445" s="113">
        <v>373</v>
      </c>
      <c r="M445" s="114">
        <v>1188</v>
      </c>
      <c r="N445" s="115">
        <v>19383684</v>
      </c>
      <c r="O445" s="115"/>
      <c r="P445" s="116">
        <v>0</v>
      </c>
      <c r="Q445" s="117" t="s">
        <v>503</v>
      </c>
      <c r="R445" s="73"/>
      <c r="S445" s="116"/>
      <c r="T445" s="118">
        <v>22332.137724137934</v>
      </c>
      <c r="U445" s="118"/>
      <c r="V445" s="71"/>
      <c r="W445" s="71"/>
      <c r="X445" s="119"/>
      <c r="Y445" s="71"/>
      <c r="Z445" s="118"/>
    </row>
    <row r="446" spans="1:26" s="106" customFormat="1" ht="12.75" x14ac:dyDescent="0.2">
      <c r="A446" s="73">
        <v>885</v>
      </c>
      <c r="B446" s="107" t="s">
        <v>939</v>
      </c>
      <c r="C446" s="73">
        <v>1</v>
      </c>
      <c r="D446" s="145"/>
      <c r="E446" s="145"/>
      <c r="F446" s="145"/>
      <c r="G446" s="108">
        <v>0</v>
      </c>
      <c r="H446" s="109">
        <v>0</v>
      </c>
      <c r="I446" s="110">
        <v>9</v>
      </c>
      <c r="J446" s="111">
        <v>105.14759365727517</v>
      </c>
      <c r="K446" s="112">
        <v>22009.933343725643</v>
      </c>
      <c r="L446" s="113">
        <v>1133</v>
      </c>
      <c r="M446" s="114">
        <v>1188</v>
      </c>
      <c r="N446" s="115">
        <v>29555607</v>
      </c>
      <c r="O446" s="115"/>
      <c r="P446" s="116">
        <v>0</v>
      </c>
      <c r="Q446" s="117" t="s">
        <v>503</v>
      </c>
      <c r="R446" s="73"/>
      <c r="S446" s="116"/>
      <c r="T446" s="118">
        <v>23154.933343725643</v>
      </c>
      <c r="U446" s="118"/>
      <c r="V446" s="71"/>
      <c r="W446" s="71"/>
      <c r="X446" s="119"/>
      <c r="Y446" s="71"/>
      <c r="Z446" s="118"/>
    </row>
    <row r="447" spans="1:26" s="106" customFormat="1" ht="12.75" x14ac:dyDescent="0.2">
      <c r="A447" s="73">
        <v>910</v>
      </c>
      <c r="B447" s="107" t="s">
        <v>940</v>
      </c>
      <c r="C447" s="73">
        <v>1</v>
      </c>
      <c r="D447" s="145"/>
      <c r="E447" s="145"/>
      <c r="F447" s="145"/>
      <c r="G447" s="108">
        <v>0</v>
      </c>
      <c r="H447" s="109">
        <v>0</v>
      </c>
      <c r="I447" s="110">
        <v>9</v>
      </c>
      <c r="J447" s="111">
        <v>113.45894882284877</v>
      </c>
      <c r="K447" s="112">
        <v>21154.97874762808</v>
      </c>
      <c r="L447" s="113">
        <v>2847</v>
      </c>
      <c r="M447" s="114">
        <v>1188</v>
      </c>
      <c r="N447" s="115">
        <v>12490941.82</v>
      </c>
      <c r="O447" s="115"/>
      <c r="P447" s="116">
        <v>0</v>
      </c>
      <c r="Q447" s="117" t="s">
        <v>503</v>
      </c>
      <c r="R447" s="73"/>
      <c r="S447" s="116"/>
      <c r="T447" s="118">
        <v>24001.97874762808</v>
      </c>
      <c r="U447" s="118"/>
      <c r="V447" s="71"/>
      <c r="W447" s="71"/>
      <c r="X447" s="119"/>
      <c r="Y447" s="71"/>
      <c r="Z447" s="118"/>
    </row>
    <row r="448" spans="1:26" s="106" customFormat="1" ht="12.75" x14ac:dyDescent="0.2">
      <c r="A448" s="73">
        <v>915</v>
      </c>
      <c r="B448" s="107" t="s">
        <v>941</v>
      </c>
      <c r="C448" s="73">
        <v>1</v>
      </c>
      <c r="D448" s="145"/>
      <c r="E448" s="145"/>
      <c r="F448" s="145"/>
      <c r="G448" s="108">
        <v>0</v>
      </c>
      <c r="H448" s="109">
        <v>0</v>
      </c>
      <c r="I448" s="110">
        <v>9</v>
      </c>
      <c r="J448" s="111">
        <v>118.4727736187121</v>
      </c>
      <c r="K448" s="112">
        <v>22783.056105703421</v>
      </c>
      <c r="L448" s="113">
        <v>4209</v>
      </c>
      <c r="M448" s="114">
        <v>1188</v>
      </c>
      <c r="N448" s="115">
        <v>6757929.1500007892</v>
      </c>
      <c r="O448" s="115"/>
      <c r="P448" s="116">
        <v>0</v>
      </c>
      <c r="Q448" s="117" t="s">
        <v>503</v>
      </c>
      <c r="R448" s="73"/>
      <c r="S448" s="116"/>
      <c r="T448" s="118">
        <v>26992.056105703421</v>
      </c>
      <c r="U448" s="118"/>
      <c r="V448" s="71"/>
      <c r="W448" s="121"/>
      <c r="X448" s="119"/>
      <c r="Y448" s="71"/>
      <c r="Z448" s="118"/>
    </row>
    <row r="449" spans="1:26" s="106" customFormat="1" ht="4.3499999999999996" customHeight="1" x14ac:dyDescent="0.2">
      <c r="A449" s="73"/>
      <c r="B449" s="107"/>
      <c r="C449" s="73"/>
      <c r="D449" s="73"/>
      <c r="E449" s="73"/>
      <c r="F449" s="73"/>
      <c r="G449" s="73"/>
      <c r="H449" s="109"/>
      <c r="I449" s="109"/>
      <c r="J449" s="111"/>
      <c r="K449" s="112"/>
      <c r="L449" s="115"/>
      <c r="M449" s="114"/>
      <c r="N449" s="115"/>
      <c r="O449" s="115"/>
      <c r="P449" s="115"/>
      <c r="Q449" s="115"/>
      <c r="R449" s="73"/>
      <c r="S449" s="116"/>
      <c r="T449" s="118"/>
      <c r="U449" s="118"/>
      <c r="V449" s="71"/>
      <c r="W449" s="121"/>
      <c r="X449" s="119"/>
      <c r="Y449" s="71"/>
      <c r="Z449" s="118"/>
    </row>
    <row r="450" spans="1:26" s="106" customFormat="1" ht="12.75" x14ac:dyDescent="0.2">
      <c r="A450" s="124">
        <v>999</v>
      </c>
      <c r="B450" s="125" t="s">
        <v>942</v>
      </c>
      <c r="C450" s="126" t="s">
        <v>467</v>
      </c>
      <c r="D450" s="126">
        <f t="shared" ref="D450:F450" si="0">COUNT(D10:D448)</f>
        <v>2</v>
      </c>
      <c r="E450" s="126">
        <f t="shared" si="0"/>
        <v>2</v>
      </c>
      <c r="F450" s="127">
        <f t="shared" si="0"/>
        <v>29</v>
      </c>
      <c r="G450" s="127" t="s">
        <v>467</v>
      </c>
      <c r="H450" s="126" t="s">
        <v>467</v>
      </c>
      <c r="I450" s="127">
        <f>COUNTIF(I10:I448,"&gt;9")</f>
        <v>31</v>
      </c>
      <c r="J450" s="128">
        <f>SUM(J10:J448)/COUNTIF(J10:J448,"&gt;0")</f>
        <v>145.95073494114976</v>
      </c>
      <c r="K450" s="129">
        <f>SUM(K10:K448)/COUNTIF(K10:K448,"&gt;0")</f>
        <v>16023.381506460239</v>
      </c>
      <c r="L450" s="130">
        <f>SUM(L10:L448)/COUNTIF(L10:L448,"&gt;0")</f>
        <v>6866.2229299363062</v>
      </c>
      <c r="M450" s="131">
        <f>SUM(M10:M448)/COUNTIF(M10:M448,"&gt;0")</f>
        <v>1188</v>
      </c>
      <c r="N450" s="132">
        <f>SUM(N10:N448)</f>
        <v>19603175635.368092</v>
      </c>
      <c r="O450" s="133">
        <f>SUM(O10:O448)</f>
        <v>0</v>
      </c>
      <c r="P450" s="134">
        <f>SUM(P10:P448)</f>
        <v>11683.927686202684</v>
      </c>
      <c r="Q450" s="135">
        <f t="shared" ref="Q450" si="1">COUNT(Q10:Q448)</f>
        <v>4</v>
      </c>
      <c r="R450" s="69"/>
      <c r="S450" s="136" t="s">
        <v>467</v>
      </c>
      <c r="T450" s="71"/>
      <c r="U450" s="71"/>
      <c r="V450" s="137"/>
      <c r="W450" s="71"/>
      <c r="X450" s="71"/>
      <c r="Y450" s="71"/>
      <c r="Z450" s="71"/>
    </row>
    <row r="451" spans="1:26" s="106" customFormat="1" ht="12.75" x14ac:dyDescent="0.2">
      <c r="A451" s="138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139"/>
      <c r="S451" s="138"/>
      <c r="T451" s="46"/>
      <c r="U451" s="46"/>
      <c r="V451" s="71"/>
      <c r="W451" s="45"/>
      <c r="X451" s="71"/>
      <c r="Y451" s="71"/>
      <c r="Z451" s="45"/>
    </row>
    <row r="452" spans="1:26" x14ac:dyDescent="0.2">
      <c r="N452" s="140">
        <v>1500000</v>
      </c>
    </row>
    <row r="453" spans="1:26" x14ac:dyDescent="0.2">
      <c r="F453" s="139"/>
      <c r="G453" s="73"/>
      <c r="H453" s="107"/>
    </row>
    <row r="454" spans="1:26" x14ac:dyDescent="0.2">
      <c r="G454" s="73"/>
      <c r="H454" s="107"/>
      <c r="N454" s="141"/>
      <c r="O454" s="141"/>
    </row>
    <row r="455" spans="1:26" x14ac:dyDescent="0.2">
      <c r="A455" s="142"/>
      <c r="G455" s="73"/>
      <c r="H455" s="107"/>
    </row>
    <row r="456" spans="1:26" x14ac:dyDescent="0.2">
      <c r="B456" s="107"/>
      <c r="C456" s="107"/>
      <c r="G456" s="73"/>
      <c r="H456" s="107"/>
    </row>
    <row r="457" spans="1:26" x14ac:dyDescent="0.2">
      <c r="B457" s="107"/>
      <c r="C457" s="107"/>
      <c r="G457" s="73"/>
      <c r="H457" s="107"/>
    </row>
    <row r="458" spans="1:26" x14ac:dyDescent="0.2">
      <c r="B458" s="107"/>
      <c r="C458" s="107"/>
      <c r="G458" s="73"/>
      <c r="H458" s="107"/>
    </row>
    <row r="459" spans="1:26" x14ac:dyDescent="0.2">
      <c r="B459" s="107"/>
      <c r="C459" s="107"/>
      <c r="G459" s="73"/>
      <c r="H459" s="107"/>
    </row>
    <row r="60000" spans="1:1" x14ac:dyDescent="0.2">
      <c r="A60000" s="138" t="s">
        <v>943</v>
      </c>
    </row>
  </sheetData>
  <autoFilter ref="A9:S448" xr:uid="{8576AB0E-AD44-4A14-9994-E4CB0944A611}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F55F8-70D2-4038-927F-FFA2E1F3C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65212-BC76-4517-B3FF-DD00D86730E8}">
  <ds:schemaRefs>
    <ds:schemaRef ds:uri="b4f9eb54-60b0-4ef1-b507-fba3c7eb8bf0"/>
    <ds:schemaRef ds:uri="http://schemas.microsoft.com/office/2006/documentManagement/types"/>
    <ds:schemaRef ds:uri="http://schemas.openxmlformats.org/package/2006/metadata/core-properties"/>
    <ds:schemaRef ds:uri="fdcd57df-05e8-4749-9cc8-5afe3dcd00a5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F37F2F-0E38-47BD-A32B-9DF2A78D0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nsscaps</vt:lpstr>
      <vt:lpstr>distinfo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FY26 FTE Remaining under the Net School Spending (NSS) Caps (Q1)(e)</dc:title>
  <dc:subject/>
  <dc:creator>DESE</dc:creator>
  <cp:keywords/>
  <dc:description/>
  <cp:lastModifiedBy>Zou, Dong (EOE)</cp:lastModifiedBy>
  <cp:revision/>
  <dcterms:created xsi:type="dcterms:W3CDTF">2023-02-03T21:43:49Z</dcterms:created>
  <dcterms:modified xsi:type="dcterms:W3CDTF">2025-07-22T22:03:31Z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22 2025 12:00AM</vt:lpwstr>
  </property>
</Properties>
</file>