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zou\Desktop\2026\2026-04\SCTASK0877231\"/>
    </mc:Choice>
  </mc:AlternateContent>
  <xr:revisionPtr revIDLastSave="0" documentId="13_ncr:1_{FF780CF6-4EBB-44F5-9C26-6E554433FA2E}" xr6:coauthVersionLast="47" xr6:coauthVersionMax="47" xr10:uidLastSave="{00000000-0000-0000-0000-000000000000}"/>
  <bookViews>
    <workbookView xWindow="-120" yWindow="-120" windowWidth="29040" windowHeight="15720" xr2:uid="{864CBE8F-E689-4143-9DE8-040B0B05C2EA}"/>
  </bookViews>
  <sheets>
    <sheet name="Charter Summary" sheetId="1" r:id="rId1"/>
    <sheet name="RAW CHARTER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K70" i="1"/>
  <c r="C70" i="1"/>
  <c r="D70" i="1"/>
  <c r="E70" i="1"/>
  <c r="F70" i="1"/>
  <c r="G70" i="1"/>
  <c r="H70" i="1"/>
  <c r="I70" i="1"/>
  <c r="J70" i="1"/>
  <c r="X70" i="2"/>
  <c r="W70" i="2"/>
  <c r="V70" i="2"/>
  <c r="U70" i="2"/>
  <c r="T70" i="2"/>
  <c r="S70" i="2"/>
  <c r="P70" i="2"/>
  <c r="O70" i="2"/>
  <c r="N70" i="2"/>
  <c r="L70" i="2"/>
  <c r="K70" i="2"/>
  <c r="J70" i="2"/>
  <c r="I70" i="2"/>
  <c r="H70" i="2"/>
  <c r="G70" i="2"/>
  <c r="F70" i="2"/>
  <c r="E70" i="2"/>
  <c r="D70" i="2"/>
  <c r="C70" i="2"/>
  <c r="Q70" i="2" l="1"/>
  <c r="M70" i="2"/>
  <c r="R70" i="2" l="1"/>
</calcChain>
</file>

<file path=xl/sharedStrings.xml><?xml version="1.0" encoding="utf-8"?>
<sst xmlns="http://schemas.openxmlformats.org/spreadsheetml/2006/main" count="107" uniqueCount="104">
  <si>
    <t>ALMA DEL MAR</t>
  </si>
  <si>
    <t>STATE TOTAL</t>
  </si>
  <si>
    <t>Total FTE</t>
  </si>
  <si>
    <t>Cap'd FTE</t>
  </si>
  <si>
    <t>Transp FTE</t>
  </si>
  <si>
    <t>State Tuit 
Sib FTE</t>
  </si>
  <si>
    <t>Unadj
Local Tuition</t>
  </si>
  <si>
    <t>Sibling Reduction</t>
  </si>
  <si>
    <t>NSS Reduction</t>
  </si>
  <si>
    <t>Local Base Tuition Payment</t>
  </si>
  <si>
    <t>Unadj Local Transp</t>
  </si>
  <si>
    <t>Local Facilities Tuition</t>
  </si>
  <si>
    <t>Total Local Payment</t>
  </si>
  <si>
    <t>State Found &amp; Above Found Tuition (sibs)</t>
  </si>
  <si>
    <t>State Transp</t>
  </si>
  <si>
    <t>State Facilities Tuition</t>
  </si>
  <si>
    <t>Total State Payment</t>
  </si>
  <si>
    <t>Total Payment to Charter</t>
  </si>
  <si>
    <t>Matched Sibling Headct</t>
  </si>
  <si>
    <t>Facilities Tuition</t>
  </si>
  <si>
    <t>EXCEL ACADEMY</t>
  </si>
  <si>
    <t>ACADEMY OF THE PACIFIC RIM</t>
  </si>
  <si>
    <t>FOUR RIVERS</t>
  </si>
  <si>
    <t>BERKSHIRE ARTS AND TECHNOLOGY</t>
  </si>
  <si>
    <t>BOSTON PREPARATORY</t>
  </si>
  <si>
    <t>BRIDGE BOSTON</t>
  </si>
  <si>
    <t>CHRISTA MCAULIFFE</t>
  </si>
  <si>
    <t>BENJAMIN BANNEKER</t>
  </si>
  <si>
    <t>BROOKE</t>
  </si>
  <si>
    <t>KIPP ACADEMY LYNN</t>
  </si>
  <si>
    <t>ADVANCED MATH AND SCIENCE ACADEMY</t>
  </si>
  <si>
    <t>CAPE COD LIGHTHOUSE</t>
  </si>
  <si>
    <t>INNOVATION ACADEMY</t>
  </si>
  <si>
    <t>COMMUNITY CS OF CAMBRIDGE</t>
  </si>
  <si>
    <t>CODMAN ACADEMY</t>
  </si>
  <si>
    <t>CONSERVATORY LAB</t>
  </si>
  <si>
    <t>COMMUNITY DAY</t>
  </si>
  <si>
    <t>SPRINGFIELD INTERNATIONAL</t>
  </si>
  <si>
    <t>NEIGHBORHOOD HOUSE</t>
  </si>
  <si>
    <t>ABBY KELLEY FOSTER</t>
  </si>
  <si>
    <t>FOXBOROUGH REGIONAL</t>
  </si>
  <si>
    <t>BENJAMIN FRANKLIN CLASSICAL</t>
  </si>
  <si>
    <t>BOSTON COLLEGIATE</t>
  </si>
  <si>
    <t>HILLTOWN COOPERATIVE</t>
  </si>
  <si>
    <t>HOLYOKE COMMUNITY</t>
  </si>
  <si>
    <t>LAWRENCE FAMILY DEVELOPMENT</t>
  </si>
  <si>
    <t>HILL VIEW MONTESSORI</t>
  </si>
  <si>
    <t>LOWELL COMMUNITY</t>
  </si>
  <si>
    <t>LOWELL MIDDLESEX ACADEMY</t>
  </si>
  <si>
    <t>KIPP ACADEMY BOSTON</t>
  </si>
  <si>
    <t>MARBLEHEAD COMMUNITY</t>
  </si>
  <si>
    <t>MARTHA'S VINEYARD</t>
  </si>
  <si>
    <t>MATCH</t>
  </si>
  <si>
    <t>MYSTIC VALLEY REGIONAL</t>
  </si>
  <si>
    <t>SIZER SCHOOL, A NORTH CENTRAL CHARTER ESSENTIAL SCHOOL</t>
  </si>
  <si>
    <t>FRANCIS W. PARKER CHARTER ESSENTIAL</t>
  </si>
  <si>
    <t>PIONEER VALLEY PERFORMING ARTS</t>
  </si>
  <si>
    <t>BOSTON RENAISSANCE</t>
  </si>
  <si>
    <t>RIVER VALLEY</t>
  </si>
  <si>
    <t>RISING TIDE</t>
  </si>
  <si>
    <t>ROXBURY PREPARATORY</t>
  </si>
  <si>
    <t>SALEM ACADEMY</t>
  </si>
  <si>
    <t>LEARNING FIRST</t>
  </si>
  <si>
    <t>PROSPECT HILL ACADEMY</t>
  </si>
  <si>
    <t>SOUTH SHORE</t>
  </si>
  <si>
    <t>STURGIS</t>
  </si>
  <si>
    <t>ATLANTIS</t>
  </si>
  <si>
    <t>MARTIN LUTHER KING JR CS OF EXCELLENCE</t>
  </si>
  <si>
    <t>PHOENIX ACADEMY CHELSEA</t>
  </si>
  <si>
    <t>PIONEER CS OF SCIENCE</t>
  </si>
  <si>
    <t>GLOBAL LEARNING</t>
  </si>
  <si>
    <t>PIONEER VALLEY CHINESE IMMERSION</t>
  </si>
  <si>
    <t>VERITAS PREPARATORY</t>
  </si>
  <si>
    <t>HAMPDEN CS OF SCIENCE EAST</t>
  </si>
  <si>
    <t>BAYSTATE ACADEMY</t>
  </si>
  <si>
    <t>COLLEGIATE CS OF LOWELL</t>
  </si>
  <si>
    <t>PIONEER CS OF SCIENCE II</t>
  </si>
  <si>
    <t>PHOENIX ACADEMY SPRINGFIELD</t>
  </si>
  <si>
    <t>ARGOSY COLLEGIATE</t>
  </si>
  <si>
    <t>SPRINGFIELD PREPARATORY</t>
  </si>
  <si>
    <t>NEW HEIGHTS CS OF BROCKTON</t>
  </si>
  <si>
    <t>LIBERTAS ACADEMY</t>
  </si>
  <si>
    <t>OLD STURBRIDGE ACADEMY</t>
  </si>
  <si>
    <t>MAP ACADEMY</t>
  </si>
  <si>
    <t>PHOENIX ACADEMY LAWRENCE</t>
  </si>
  <si>
    <t>WORCESTER CULTURAL ACADEMY</t>
  </si>
  <si>
    <t>Charter School</t>
  </si>
  <si>
    <t>Projected Max FTE</t>
  </si>
  <si>
    <t>FTE in Excess of Max</t>
  </si>
  <si>
    <t>Transportation FTE</t>
  </si>
  <si>
    <t>Sibling FTE (state)</t>
  </si>
  <si>
    <t>Reported FTE</t>
  </si>
  <si>
    <t>Foundation &amp; Above Foundation Tuition</t>
  </si>
  <si>
    <t>Transportation Tuition</t>
  </si>
  <si>
    <t>LEA code</t>
  </si>
  <si>
    <t>LEA Code</t>
  </si>
  <si>
    <t xml:space="preserve"> Preliminary FY26 Charter School FTE and Tuition Q3 - Summary</t>
  </si>
  <si>
    <t xml:space="preserve"> Preliminary FY26 Charter School FTE and Tuition Q3 - Raw Charter Data</t>
  </si>
  <si>
    <t>State Sibling Facilities Tuition</t>
  </si>
  <si>
    <t>State Sibling Transportation Tuition</t>
  </si>
  <si>
    <t>State Sibling Tuition FTE</t>
  </si>
  <si>
    <t>Total Sibling Tuition</t>
  </si>
  <si>
    <t>State Sib Foundation Tuition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</si>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</sst>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0_);[Red]\(0\)"/>
    <numFmt numFmtId="167" formatCode="#,##0.0_);[Red]\(#,##0.0\)"/>
    <numFmt numFmtId="168" formatCode="_(&quot;$&quot;* #,##0_);_(&quot;$&quot;* \(#,##0\);_(&quot;$&quot;* &quot;-&quot;??_);_(@_)"/>
    <numFmt numFmtId="169" formatCode="_(* #,##0.0_);_(* \(#,##0.0\);_(* &quot;-&quot;??_);_(@_)"/>
  </numFmts>
  <fonts count="3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color indexed="63"/>
      <name val="Arial"/>
      <family val="2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9"/>
      <color indexed="9"/>
      <name val="Geneva"/>
    </font>
    <font>
      <sz val="10"/>
      <name val="Arial"/>
      <family val="2"/>
    </font>
    <font>
      <sz val="12"/>
      <name val="Calibri"/>
      <family val="2"/>
    </font>
    <font>
      <sz val="11"/>
      <color indexed="9"/>
      <name val="Calibri"/>
      <family val="2"/>
    </font>
    <font>
      <sz val="12"/>
      <name val="Arial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4"/>
      <name val="Times New Roman"/>
      <family val="1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80">
    <xf numFmtId="0" fontId="0" fillId="0" borderId="0"/>
    <xf numFmtId="0" fontId="2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0" fontId="12" fillId="0" borderId="0">
      <protection locked="0"/>
    </xf>
    <xf numFmtId="43" fontId="11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2" borderId="3" applyNumberFormat="0" applyFont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9" fillId="16" borderId="0" applyNumberFormat="0" applyBorder="0" applyAlignment="0" applyProtection="0"/>
    <xf numFmtId="0" fontId="17" fillId="17" borderId="4" applyNumberFormat="0" applyAlignment="0" applyProtection="0"/>
    <xf numFmtId="0" fontId="20" fillId="18" borderId="5" applyNumberFormat="0" applyAlignment="0" applyProtection="0"/>
    <xf numFmtId="43" fontId="13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4" applyNumberFormat="0" applyAlignment="0" applyProtection="0"/>
    <xf numFmtId="0" fontId="27" fillId="0" borderId="9" applyNumberFormat="0" applyFill="0" applyAlignment="0" applyProtection="0"/>
    <xf numFmtId="0" fontId="28" fillId="8" borderId="0" applyNumberFormat="0" applyBorder="0" applyAlignment="0" applyProtection="0"/>
    <xf numFmtId="0" fontId="2" fillId="0" borderId="0"/>
    <xf numFmtId="0" fontId="16" fillId="0" borderId="0"/>
    <xf numFmtId="0" fontId="13" fillId="0" borderId="0"/>
    <xf numFmtId="0" fontId="9" fillId="0" borderId="0"/>
    <xf numFmtId="0" fontId="2" fillId="0" borderId="0"/>
    <xf numFmtId="0" fontId="14" fillId="0" borderId="0"/>
    <xf numFmtId="0" fontId="29" fillId="5" borderId="10" applyNumberFormat="0" applyFont="0" applyAlignment="0" applyProtection="0"/>
    <xf numFmtId="0" fontId="30" fillId="17" borderId="11" applyNumberFormat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2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2" borderId="3" applyNumberFormat="0" applyFont="0" applyAlignment="0" applyProtection="0"/>
    <xf numFmtId="0" fontId="10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8">
    <xf numFmtId="0" fontId="0" fillId="0" borderId="0" xfId="0"/>
    <xf numFmtId="0" fontId="3" fillId="0" borderId="0" xfId="0" applyFont="1"/>
    <xf numFmtId="0" fontId="5" fillId="0" borderId="0" xfId="1" applyFont="1" applyAlignment="1">
      <alignment horizontal="left" vertical="center"/>
    </xf>
    <xf numFmtId="164" fontId="3" fillId="0" borderId="0" xfId="0" applyNumberFormat="1" applyFont="1"/>
    <xf numFmtId="165" fontId="3" fillId="0" borderId="0" xfId="0" applyNumberFormat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1" fillId="0" borderId="1" xfId="0" applyFont="1" applyBorder="1"/>
    <xf numFmtId="167" fontId="7" fillId="0" borderId="0" xfId="0" applyNumberFormat="1" applyFont="1"/>
    <xf numFmtId="167" fontId="7" fillId="0" borderId="0" xfId="0" applyNumberFormat="1" applyFont="1" applyAlignment="1">
      <alignment horizontal="right"/>
    </xf>
    <xf numFmtId="167" fontId="8" fillId="0" borderId="1" xfId="0" applyNumberFormat="1" applyFont="1" applyBorder="1" applyAlignment="1">
      <alignment horizontal="right"/>
    </xf>
    <xf numFmtId="39" fontId="4" fillId="0" borderId="1" xfId="0" applyNumberFormat="1" applyFont="1" applyBorder="1" applyAlignment="1">
      <alignment vertical="center"/>
    </xf>
    <xf numFmtId="44" fontId="7" fillId="0" borderId="0" xfId="2" applyFont="1"/>
    <xf numFmtId="168" fontId="7" fillId="0" borderId="0" xfId="2" applyNumberFormat="1" applyFont="1"/>
    <xf numFmtId="168" fontId="3" fillId="0" borderId="0" xfId="2" applyNumberFormat="1" applyFont="1"/>
    <xf numFmtId="168" fontId="8" fillId="0" borderId="1" xfId="2" applyNumberFormat="1" applyFont="1" applyBorder="1" applyAlignment="1">
      <alignment horizontal="right"/>
    </xf>
    <xf numFmtId="168" fontId="3" fillId="0" borderId="2" xfId="2" applyNumberFormat="1" applyFont="1" applyBorder="1"/>
    <xf numFmtId="168" fontId="4" fillId="0" borderId="1" xfId="2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166" fontId="7" fillId="0" borderId="0" xfId="0" applyNumberFormat="1" applyFont="1"/>
    <xf numFmtId="0" fontId="8" fillId="0" borderId="1" xfId="0" applyFont="1" applyBorder="1"/>
    <xf numFmtId="166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9" fontId="4" fillId="0" borderId="1" xfId="3" applyNumberFormat="1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</cellXfs>
  <cellStyles count="80">
    <cellStyle name="20% - Accent1 2" xfId="12" xr:uid="{4AE3A009-EA60-4236-B8C1-C96C470580EB}"/>
    <cellStyle name="20% - Accent2 2" xfId="13" xr:uid="{2A2A2149-42AF-48D4-8329-62C6022F18FF}"/>
    <cellStyle name="20% - Accent3 2" xfId="14" xr:uid="{AC2B8AC0-D0ED-4CA2-A739-B2686433434D}"/>
    <cellStyle name="20% - Accent4 2" xfId="15" xr:uid="{4E3753E9-44AF-4B83-B19E-B5EA9928BDC4}"/>
    <cellStyle name="20% - Accent5 2" xfId="16" xr:uid="{DC63F13A-18C7-4206-9CE2-1D57887E8CAA}"/>
    <cellStyle name="20% - Accent6 2" xfId="17" xr:uid="{02C0436F-6651-44E9-994B-4FE4ACB770C3}"/>
    <cellStyle name="40% - Accent1 2" xfId="18" xr:uid="{41359887-626C-460A-B682-BEB27217FBAB}"/>
    <cellStyle name="40% - Accent2 2" xfId="19" xr:uid="{118A4E89-DEBC-467A-B243-79F128F836B7}"/>
    <cellStyle name="40% - Accent3 2" xfId="20" xr:uid="{CA71CF8D-3E5F-4FC0-A197-60B2DD7DA294}"/>
    <cellStyle name="40% - Accent4 2" xfId="21" xr:uid="{64AB5D9C-82FC-47DB-852C-2489D1D6CDC2}"/>
    <cellStyle name="40% - Accent5 2" xfId="22" xr:uid="{ADB6BEC6-EE34-4D33-9326-D8162801F4E4}"/>
    <cellStyle name="40% - Accent6 2" xfId="23" xr:uid="{2A6B254A-727B-40D8-94E2-82FE0E42A181}"/>
    <cellStyle name="60% - Accent1 2" xfId="24" xr:uid="{10B444C9-C85A-4250-BF94-A2DA53BF608A}"/>
    <cellStyle name="60% - Accent2 2" xfId="25" xr:uid="{B2BCDBC9-343F-459E-BC1E-420AAF7AC374}"/>
    <cellStyle name="60% - Accent3 2" xfId="26" xr:uid="{782398C5-FC97-437B-A272-57D12E49192D}"/>
    <cellStyle name="60% - Accent4 2" xfId="27" xr:uid="{04A081AE-56CD-4ECB-B23E-5E208D26BBC4}"/>
    <cellStyle name="60% - Accent5 2" xfId="28" xr:uid="{82510BE5-5AA0-4D80-89FC-DCB8DA1317C0}"/>
    <cellStyle name="60% - Accent6 2" xfId="29" xr:uid="{7DEDE8D6-F42F-48FD-991E-174C92C4716E}"/>
    <cellStyle name="Accent1 2" xfId="30" xr:uid="{DDA72967-6A5D-4250-9C8E-F4A02B11B178}"/>
    <cellStyle name="Accent2 2" xfId="31" xr:uid="{3DB184DB-3E03-47EF-A29A-4F1173711BFD}"/>
    <cellStyle name="Accent3 2" xfId="32" xr:uid="{2C5F40EF-926E-47F3-BF73-033EAB34024A}"/>
    <cellStyle name="Accent4 2" xfId="33" xr:uid="{54AE41D4-758F-44C9-80AA-60625FBB237A}"/>
    <cellStyle name="Accent5 2" xfId="34" xr:uid="{BD4E00EE-2F44-4E35-9C7E-95CEFF76644D}"/>
    <cellStyle name="Accent6 2" xfId="35" xr:uid="{21ACE8F7-1010-427A-ACF8-8003C0F3AC43}"/>
    <cellStyle name="Bad 2" xfId="36" xr:uid="{F0A1BD44-33C7-4F20-95DC-7045E313B49F}"/>
    <cellStyle name="Calculation 2" xfId="37" xr:uid="{96A4016D-5D27-4C29-8AC8-4C6ADD6254F6}"/>
    <cellStyle name="Check Cell 2" xfId="38" xr:uid="{C85F22FA-2FB2-457F-AFCD-082F8941D1F4}"/>
    <cellStyle name="Comma" xfId="3" builtinId="3"/>
    <cellStyle name="Comma 2" xfId="7" xr:uid="{FAC51AB9-91B2-4C0E-B863-6EE3358515AA}"/>
    <cellStyle name="Comma 2 2" xfId="73" xr:uid="{015268F3-5B8A-4F7F-9605-CCC8251C323D}"/>
    <cellStyle name="Comma 2 3" xfId="70" xr:uid="{669660FA-D79A-4756-9A3A-87251A0573AE}"/>
    <cellStyle name="Comma 3" xfId="39" xr:uid="{AB2FFAAD-2587-4449-86B2-2F579AAE8852}"/>
    <cellStyle name="Comma 3 2" xfId="61" xr:uid="{9964641F-F49C-4A59-AFAA-3A9F3CB25081}"/>
    <cellStyle name="Comma 4" xfId="5" xr:uid="{BAA2FD7D-B4DE-4D59-A047-64C5B83CB2A5}"/>
    <cellStyle name="Currency" xfId="2" builtinId="4"/>
    <cellStyle name="Currency 2" xfId="40" xr:uid="{9FC513F0-B03D-411A-A920-C23C4D53FC75}"/>
    <cellStyle name="Currency 3" xfId="65" xr:uid="{33D18369-D751-4D17-BF47-F4C11210C992}"/>
    <cellStyle name="Currency 4" xfId="10" xr:uid="{0AE48559-1939-4228-971B-325DD3EEB0BA}"/>
    <cellStyle name="Default" xfId="6" xr:uid="{7956C5B1-E39C-4F97-89CD-DC779D73A05D}"/>
    <cellStyle name="Explanatory Text 2" xfId="41" xr:uid="{06E27664-D0F1-4100-8243-9C840A24AC57}"/>
    <cellStyle name="Good 2" xfId="42" xr:uid="{48D45FD6-E807-4E13-A4BD-3AD48235AA87}"/>
    <cellStyle name="Heading 1 2" xfId="43" xr:uid="{BDE5C536-4759-47A6-9620-FC5C180DAB91}"/>
    <cellStyle name="Heading 2 2" xfId="44" xr:uid="{93EDA8A0-101F-443C-BBB2-B80361DACEC1}"/>
    <cellStyle name="Heading 3 2" xfId="45" xr:uid="{AA4DB54F-367C-44E0-865B-8B2978E86B18}"/>
    <cellStyle name="Heading 4 2" xfId="46" xr:uid="{C3EA7A0B-CE58-47C5-875E-7BF4AD6DD93B}"/>
    <cellStyle name="Input 2" xfId="47" xr:uid="{832CDF06-867C-448A-8EDF-A0E35BCF19C3}"/>
    <cellStyle name="Linked Cell 2" xfId="48" xr:uid="{EF3CE49E-BC43-4656-BF8F-EE556539FE84}"/>
    <cellStyle name="Neutral 2" xfId="49" xr:uid="{9AC7F486-FCFC-4893-85BC-AC24AB5CBFBD}"/>
    <cellStyle name="Normal" xfId="0" builtinId="0"/>
    <cellStyle name="Normal 2" xfId="8" xr:uid="{4F620216-3F34-41EF-92EE-77154DF539E9}"/>
    <cellStyle name="Normal 2 2" xfId="50" xr:uid="{E7A6892C-1DF8-463A-8FF5-3B99ABD4CB74}"/>
    <cellStyle name="Normal 2 2 2" xfId="72" xr:uid="{9F5468B7-B1C2-460A-A4B6-8F43C7D439EC}"/>
    <cellStyle name="Normal 2 3" xfId="67" xr:uid="{515C7204-A262-48FB-B227-429380CCDA87}"/>
    <cellStyle name="Normal 2 4" xfId="69" xr:uid="{5407564E-F48C-4120-AAF2-AF812E6545FF}"/>
    <cellStyle name="Normal 3" xfId="51" xr:uid="{60D0CA04-4EE1-43C1-AA3B-AAF00001079F}"/>
    <cellStyle name="Normal 3 2" xfId="76" xr:uid="{4044A038-309D-4073-9614-D20D06C26960}"/>
    <cellStyle name="Normal 3 2 2" xfId="79" xr:uid="{064CD551-9C32-4010-A4B2-FFE66C3F8214}"/>
    <cellStyle name="Normal 3 3" xfId="75" xr:uid="{510EB5C9-CE20-4E20-B91D-E3FAD2712817}"/>
    <cellStyle name="Normal 3 3 2" xfId="78" xr:uid="{AAFB8923-1C85-4DB3-94D3-C948EC7ED171}"/>
    <cellStyle name="Normal 4" xfId="52" xr:uid="{F155D354-2191-4200-BFBA-DA73130C0B27}"/>
    <cellStyle name="Normal 5" xfId="53" xr:uid="{F2146096-83B9-416E-978F-0F5260D2A49A}"/>
    <cellStyle name="Normal 5 2" xfId="77" xr:uid="{9638B5C1-EA9D-47A8-92C8-6E5D463AC0B5}"/>
    <cellStyle name="Normal 6" xfId="54" xr:uid="{73260B5F-CEFD-4AF4-A036-6882666418F0}"/>
    <cellStyle name="Normal 7" xfId="55" xr:uid="{A0F3D4D0-AFAB-4439-A4CD-BAF431F8FE20}"/>
    <cellStyle name="Normal 8" xfId="63" xr:uid="{DF9EAB6F-F968-42DC-953F-DAA06E861291}"/>
    <cellStyle name="Normal 9" xfId="4" xr:uid="{8D797746-8A80-43F4-A93D-7ADAD5E3A522}"/>
    <cellStyle name="Normal_11 - Q2  summaries 2" xfId="1" xr:uid="{2273A40B-DDE3-4117-8018-848F935C06E8}"/>
    <cellStyle name="Note 2" xfId="56" xr:uid="{03B9EFBE-1F85-4306-8E16-BDCE497F685C}"/>
    <cellStyle name="Note 3" xfId="66" xr:uid="{32366193-1A7E-4E34-B0B2-B8B7F1966C59}"/>
    <cellStyle name="Note 4" xfId="11" xr:uid="{7D65A8AE-B6AE-49CA-92FF-6E0F78F82882}"/>
    <cellStyle name="Output 2" xfId="57" xr:uid="{F6998C72-D438-4954-9928-BE57C777FCE8}"/>
    <cellStyle name="Percent 2" xfId="62" xr:uid="{160DE07F-3072-4B79-A1CB-0D31D8821420}"/>
    <cellStyle name="Percent 2 2" xfId="74" xr:uid="{BE44E0BA-F517-4421-BCF2-21B65AADDA1E}"/>
    <cellStyle name="Percent 2 3" xfId="71" xr:uid="{01389905-0DAA-43A3-B00A-33914D9CB01D}"/>
    <cellStyle name="Percent 3" xfId="64" xr:uid="{8FC23CCD-D02B-40F7-887D-AF394999F847}"/>
    <cellStyle name="Percent 4" xfId="68" xr:uid="{ADF95C1E-3779-4F17-A68A-B032A372F1B4}"/>
    <cellStyle name="Percent 5" xfId="9" xr:uid="{38EE8120-35F2-44E4-895C-830A41D85399}"/>
    <cellStyle name="Title 2" xfId="58" xr:uid="{E9652470-C0A3-49C2-9678-57A7440BB5E0}"/>
    <cellStyle name="Total 2" xfId="59" xr:uid="{0010C483-7A2A-4C1F-9466-130A30CB60A5}"/>
    <cellStyle name="Warning Text 2" xfId="60" xr:uid="{3CC64562-A9E7-4B11-899D-4E5410DB015D}"/>
  </cellStyles>
  <dxfs count="41"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0_);[Red]\(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0_);[Red]\(0\)"/>
      <alignment horizontal="righ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B17154-232E-4A78-A6AF-354BEE73B2B5}" name="Table3" displayName="Table3" ref="A2:K69" totalsRowShown="0" headerRowDxfId="40" dataDxfId="39">
  <autoFilter ref="A2:K69" xr:uid="{20B17154-232E-4A78-A6AF-354BEE73B2B5}"/>
  <tableColumns count="11">
    <tableColumn id="1" xr3:uid="{6D0B5A24-1949-42AF-870C-57B71D7FCD25}" name="LEA Code" dataDxfId="38"/>
    <tableColumn id="2" xr3:uid="{19F8AD75-39C4-42E6-8EE7-0A8461146BB5}" name="Charter School" dataDxfId="37"/>
    <tableColumn id="3" xr3:uid="{A51C78C0-3FCC-41F3-8CFF-4D0DD92C7F13}" name="Projected Max FTE" dataDxfId="36"/>
    <tableColumn id="4" xr3:uid="{C2589ABE-7CA9-460F-81CC-CCDE365CE87F}" name="FTE in Excess of Max" dataDxfId="35"/>
    <tableColumn id="5" xr3:uid="{0AD4A921-42D4-4DDB-93F4-7A1F3CA67777}" name="Transportation FTE" dataDxfId="34"/>
    <tableColumn id="6" xr3:uid="{37F8ECA2-4789-4057-B5A9-42BC3627D856}" name="Sibling FTE (state)" dataDxfId="33"/>
    <tableColumn id="7" xr3:uid="{E67459F7-2B6A-499C-8EEB-0D3207579231}" name="Reported FTE" dataDxfId="32"/>
    <tableColumn id="8" xr3:uid="{F31B0E26-DE66-45DB-BF5B-A012E10ED9D5}" name="Foundation &amp; Above Foundation Tuition" dataDxfId="31"/>
    <tableColumn id="9" xr3:uid="{CB01CC5B-4059-4525-86B4-3A2964745BBD}" name="Transportation Tuition" dataDxfId="30"/>
    <tableColumn id="10" xr3:uid="{2AE697CD-06ED-468D-B30F-EEE67EF7C8A3}" name="Facilities Tuition" dataDxfId="29"/>
    <tableColumn id="11" xr3:uid="{680B4A23-E5CB-43B6-9D7E-34FE7E0C2B13}" name="Total Payment to Charter" dataDxfId="2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00C2E4-8385-4F1E-B85C-206D79263DCE}" name="Table4" displayName="Table4" ref="A2:X69" totalsRowShown="0" headerRowDxfId="27" dataDxfId="25" headerRowBorderDxfId="26" tableBorderDxfId="24">
  <autoFilter ref="A2:X69" xr:uid="{A700C2E4-8385-4F1E-B85C-206D79263DCE}"/>
  <sortState xmlns:xlrd2="http://schemas.microsoft.com/office/spreadsheetml/2017/richdata2" ref="A3:X69">
    <sortCondition ref="A2:A69"/>
  </sortState>
  <tableColumns count="24">
    <tableColumn id="1" xr3:uid="{DADF003D-00F5-4783-B68D-8068AD975C2F}" name="LEA code" dataDxfId="23"/>
    <tableColumn id="24" xr3:uid="{B4769D4F-68B3-462B-A0F9-004FF98DAFEE}" name="Charter School" dataDxfId="22">
      <calculatedColumnFormula>VLOOKUP(A3,Table3[[LEA Code]:[Charter School]],2,FALSE)</calculatedColumnFormula>
    </tableColumn>
    <tableColumn id="2" xr3:uid="{45548EBA-949B-4D9C-84DE-0B3A14D85209}" name="Total FTE" dataDxfId="21"/>
    <tableColumn id="3" xr3:uid="{BAFA0652-8AA9-4395-BC93-80226BBC215E}" name="Cap'd FTE" dataDxfId="20"/>
    <tableColumn id="4" xr3:uid="{1C7E8BE0-BAB4-4E0B-940F-44C0321126E4}" name="Transp FTE" dataDxfId="19"/>
    <tableColumn id="5" xr3:uid="{DDBFD594-76C9-4A3F-AF38-BC35F328D6D1}" name="State Tuit _x000a_Sib FTE" dataDxfId="18"/>
    <tableColumn id="6" xr3:uid="{097B7660-28F4-4AEB-9867-73328D00D4C1}" name="Unadj_x000a_Local Tuition" dataDxfId="17" dataCellStyle="Currency"/>
    <tableColumn id="7" xr3:uid="{CE96C2A7-90A1-43C0-AE5C-98554685F9CC}" name="Sibling Reduction" dataDxfId="16" dataCellStyle="Currency"/>
    <tableColumn id="8" xr3:uid="{E1EB2D61-66CF-4E94-B19F-C7F5905D73F9}" name="NSS Reduction" dataDxfId="15" dataCellStyle="Currency"/>
    <tableColumn id="9" xr3:uid="{8F2AFAEC-E1A9-4BD0-A2D0-787D8C3C5CA8}" name="Local Base Tuition Payment" dataDxfId="14" dataCellStyle="Currency"/>
    <tableColumn id="10" xr3:uid="{0FCEE05A-04DD-42EC-A3BF-5DBADA26EA93}" name="Unadj Local Transp" dataDxfId="13" dataCellStyle="Currency"/>
    <tableColumn id="11" xr3:uid="{2D8D97B4-FAB9-40E2-A734-74B347F2E765}" name="Local Facilities Tuition" dataDxfId="12" dataCellStyle="Currency"/>
    <tableColumn id="12" xr3:uid="{53A64DB7-7D99-4A57-841D-3FBBC4FB31C3}" name="Total Local Payment" dataDxfId="11" dataCellStyle="Currency"/>
    <tableColumn id="13" xr3:uid="{DC9452D6-566D-444C-97DA-54B06E504763}" name="State Found &amp; Above Found Tuition (sibs)" dataDxfId="10" dataCellStyle="Currency"/>
    <tableColumn id="14" xr3:uid="{4C8FB0E1-51DC-4266-93B6-F7BCEB74BEC4}" name="State Transp" dataDxfId="9" dataCellStyle="Currency"/>
    <tableColumn id="15" xr3:uid="{4CE5F655-6549-4D29-8E29-D8C4B0DAEF4C}" name="State Facilities Tuition" dataDxfId="8" dataCellStyle="Currency"/>
    <tableColumn id="16" xr3:uid="{9E5268F9-E89F-48B2-8D40-38143CEBF3C1}" name="Total State Payment" dataDxfId="7" dataCellStyle="Currency"/>
    <tableColumn id="17" xr3:uid="{4B55C978-8726-486C-AB47-CAEF631CABC2}" name="Total Payment to Charter" dataDxfId="6" dataCellStyle="Currency"/>
    <tableColumn id="18" xr3:uid="{A858C22B-1EDD-405B-AC67-B7136F69B6DD}" name="Matched Sibling Headct" dataDxfId="5"/>
    <tableColumn id="19" xr3:uid="{5DDAD35D-4734-4996-8C70-DA24DF4BCA74}" name="State Sibling Tuition FTE" dataDxfId="4"/>
    <tableColumn id="20" xr3:uid="{4BDD905E-505D-46CD-B512-0CF3B6A87430}" name="State Sib Foundation Tuition" dataDxfId="3" dataCellStyle="Currency"/>
    <tableColumn id="21" xr3:uid="{E0E5653A-8DB2-49E0-925B-AF0B581F7336}" name="State Sibling Transportation Tuition" dataDxfId="2" dataCellStyle="Currency"/>
    <tableColumn id="22" xr3:uid="{0630B5A1-27A5-4245-B562-D78C43FE3F6B}" name="State Sibling Facilities Tuition" dataDxfId="1" dataCellStyle="Currency"/>
    <tableColumn id="23" xr3:uid="{020AD705-83B9-4D6E-83E5-94B551DB1E40}" name="Total Sibling Tuition" dataDxfId="0" dataCellStyle="Currency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F665-C1B0-40A2-932C-A4D6BC40A4B7}">
  <dimension ref="A1:K71"/>
  <sheetViews>
    <sheetView tabSelected="1" workbookViewId="0">
      <pane ySplit="2" topLeftCell="A3" activePane="bottomLeft" state="frozen"/>
      <selection pane="bottomLeft" activeCell="L8" sqref="L8"/>
    </sheetView>
  </sheetViews>
  <sheetFormatPr defaultColWidth="11.7109375" defaultRowHeight="14.25"/>
  <cols>
    <col min="1" max="1" width="7.42578125" style="1" customWidth="1"/>
    <col min="2" max="2" width="35.28515625" style="1" customWidth="1"/>
    <col min="3" max="3" width="12.28515625" style="1" customWidth="1"/>
    <col min="4" max="4" width="8.42578125" style="1" customWidth="1"/>
    <col min="5" max="5" width="15.42578125" style="1" customWidth="1"/>
    <col min="6" max="6" width="7.5703125" style="1" customWidth="1"/>
    <col min="7" max="7" width="10.42578125" style="1" customWidth="1"/>
    <col min="8" max="8" width="15.7109375" style="1" customWidth="1"/>
    <col min="9" max="9" width="14.85546875" style="1" customWidth="1"/>
    <col min="10" max="10" width="16.140625" style="1" customWidth="1"/>
    <col min="11" max="11" width="16.7109375" style="1" customWidth="1"/>
    <col min="12" max="13" width="26.28515625" style="1" customWidth="1"/>
    <col min="14" max="16384" width="11.7109375" style="1"/>
  </cols>
  <sheetData>
    <row r="1" spans="1:11" ht="20.25">
      <c r="A1" s="2" t="s">
        <v>96</v>
      </c>
    </row>
    <row r="2" spans="1:11" s="26" customFormat="1" ht="51">
      <c r="A2" s="26" t="s">
        <v>95</v>
      </c>
      <c r="B2" s="27" t="s">
        <v>86</v>
      </c>
      <c r="C2" s="26" t="s">
        <v>87</v>
      </c>
      <c r="D2" s="26" t="s">
        <v>88</v>
      </c>
      <c r="E2" s="26" t="s">
        <v>89</v>
      </c>
      <c r="F2" s="26" t="s">
        <v>90</v>
      </c>
      <c r="G2" s="26" t="s">
        <v>91</v>
      </c>
      <c r="H2" s="26" t="s">
        <v>92</v>
      </c>
      <c r="I2" s="26" t="s">
        <v>93</v>
      </c>
      <c r="J2" s="26" t="s">
        <v>19</v>
      </c>
      <c r="K2" s="26" t="s">
        <v>17</v>
      </c>
    </row>
    <row r="3" spans="1:11">
      <c r="A3" s="1">
        <v>409</v>
      </c>
      <c r="B3" s="1" t="s">
        <v>0</v>
      </c>
      <c r="C3" s="3">
        <v>1044</v>
      </c>
      <c r="D3" s="3">
        <v>0</v>
      </c>
      <c r="E3" s="3">
        <v>0</v>
      </c>
      <c r="F3" s="3">
        <v>0</v>
      </c>
      <c r="G3" s="3">
        <v>1044</v>
      </c>
      <c r="H3" s="4">
        <v>20813507</v>
      </c>
      <c r="I3" s="4">
        <v>0</v>
      </c>
      <c r="J3" s="4">
        <v>1240272</v>
      </c>
      <c r="K3" s="4">
        <v>22053779</v>
      </c>
    </row>
    <row r="4" spans="1:11">
      <c r="A4" s="1">
        <v>410</v>
      </c>
      <c r="B4" s="1" t="s">
        <v>20</v>
      </c>
      <c r="C4" s="3">
        <v>1400</v>
      </c>
      <c r="D4" s="3">
        <v>0</v>
      </c>
      <c r="E4" s="3">
        <v>0</v>
      </c>
      <c r="F4" s="3">
        <v>0</v>
      </c>
      <c r="G4" s="3">
        <v>1376</v>
      </c>
      <c r="H4" s="4">
        <v>33343790</v>
      </c>
      <c r="I4" s="4">
        <v>0</v>
      </c>
      <c r="J4" s="4">
        <v>1634688</v>
      </c>
      <c r="K4" s="4">
        <v>34978478</v>
      </c>
    </row>
    <row r="5" spans="1:11">
      <c r="A5" s="1">
        <v>412</v>
      </c>
      <c r="B5" s="1" t="s">
        <v>21</v>
      </c>
      <c r="C5" s="3">
        <v>545</v>
      </c>
      <c r="D5" s="3">
        <v>0</v>
      </c>
      <c r="E5" s="3">
        <v>0</v>
      </c>
      <c r="F5" s="3">
        <v>0.6</v>
      </c>
      <c r="G5" s="3">
        <v>501</v>
      </c>
      <c r="H5" s="4">
        <v>13518047</v>
      </c>
      <c r="I5" s="4">
        <v>0</v>
      </c>
      <c r="J5" s="4">
        <v>595188</v>
      </c>
      <c r="K5" s="4">
        <v>14113235</v>
      </c>
    </row>
    <row r="6" spans="1:11">
      <c r="A6" s="1">
        <v>413</v>
      </c>
      <c r="B6" s="1" t="s">
        <v>22</v>
      </c>
      <c r="C6" s="3">
        <v>218</v>
      </c>
      <c r="D6" s="3">
        <v>0</v>
      </c>
      <c r="E6" s="3">
        <v>0</v>
      </c>
      <c r="F6" s="3">
        <v>1.3</v>
      </c>
      <c r="G6" s="3">
        <v>218</v>
      </c>
      <c r="H6" s="4">
        <v>4978593</v>
      </c>
      <c r="I6" s="4">
        <v>0</v>
      </c>
      <c r="J6" s="4">
        <v>258984</v>
      </c>
      <c r="K6" s="4">
        <v>5237577</v>
      </c>
    </row>
    <row r="7" spans="1:11">
      <c r="A7" s="1">
        <v>414</v>
      </c>
      <c r="B7" s="1" t="s">
        <v>23</v>
      </c>
      <c r="C7" s="3">
        <v>363</v>
      </c>
      <c r="D7" s="3">
        <v>0</v>
      </c>
      <c r="E7" s="3">
        <v>0</v>
      </c>
      <c r="F7" s="3">
        <v>0</v>
      </c>
      <c r="G7" s="3">
        <v>357</v>
      </c>
      <c r="H7" s="4">
        <v>7315503</v>
      </c>
      <c r="I7" s="4">
        <v>0</v>
      </c>
      <c r="J7" s="4">
        <v>424116</v>
      </c>
      <c r="K7" s="4">
        <v>7739619</v>
      </c>
    </row>
    <row r="8" spans="1:11">
      <c r="A8" s="1">
        <v>416</v>
      </c>
      <c r="B8" s="1" t="s">
        <v>24</v>
      </c>
      <c r="C8" s="3">
        <v>700</v>
      </c>
      <c r="D8" s="3">
        <v>0</v>
      </c>
      <c r="E8" s="3">
        <v>0</v>
      </c>
      <c r="F8" s="3">
        <v>0.2</v>
      </c>
      <c r="G8" s="3">
        <v>670</v>
      </c>
      <c r="H8" s="4">
        <v>18435296</v>
      </c>
      <c r="I8" s="4">
        <v>0</v>
      </c>
      <c r="J8" s="4">
        <v>799263</v>
      </c>
      <c r="K8" s="4">
        <v>19234559</v>
      </c>
    </row>
    <row r="9" spans="1:11">
      <c r="A9" s="1">
        <v>417</v>
      </c>
      <c r="B9" s="1" t="s">
        <v>25</v>
      </c>
      <c r="C9" s="3">
        <v>335</v>
      </c>
      <c r="D9" s="3">
        <v>11.999999999999943</v>
      </c>
      <c r="E9" s="3">
        <v>0</v>
      </c>
      <c r="F9" s="3">
        <v>0</v>
      </c>
      <c r="G9" s="3">
        <v>347</v>
      </c>
      <c r="H9" s="4">
        <v>9225022</v>
      </c>
      <c r="I9" s="4">
        <v>0</v>
      </c>
      <c r="J9" s="4">
        <v>398009</v>
      </c>
      <c r="K9" s="4">
        <v>9623031</v>
      </c>
    </row>
    <row r="10" spans="1:11">
      <c r="A10" s="1">
        <v>418</v>
      </c>
      <c r="B10" s="1" t="s">
        <v>26</v>
      </c>
      <c r="C10" s="3">
        <v>340</v>
      </c>
      <c r="D10" s="3">
        <v>0</v>
      </c>
      <c r="E10" s="3">
        <v>0</v>
      </c>
      <c r="F10" s="3">
        <v>0</v>
      </c>
      <c r="G10" s="3">
        <v>315</v>
      </c>
      <c r="H10" s="4">
        <v>6380874</v>
      </c>
      <c r="I10" s="4">
        <v>0</v>
      </c>
      <c r="J10" s="4">
        <v>374220</v>
      </c>
      <c r="K10" s="4">
        <v>6755094</v>
      </c>
    </row>
    <row r="11" spans="1:11">
      <c r="A11" s="1">
        <v>420</v>
      </c>
      <c r="B11" s="1" t="s">
        <v>27</v>
      </c>
      <c r="C11" s="3">
        <v>350</v>
      </c>
      <c r="D11" s="3">
        <v>0</v>
      </c>
      <c r="E11" s="3">
        <v>0</v>
      </c>
      <c r="F11" s="3">
        <v>0.2</v>
      </c>
      <c r="G11" s="3">
        <v>344</v>
      </c>
      <c r="H11" s="4">
        <v>11647489</v>
      </c>
      <c r="I11" s="4">
        <v>0</v>
      </c>
      <c r="J11" s="4">
        <v>408672</v>
      </c>
      <c r="K11" s="4">
        <v>12056161</v>
      </c>
    </row>
    <row r="12" spans="1:11">
      <c r="A12" s="1">
        <v>428</v>
      </c>
      <c r="B12" s="1" t="s">
        <v>28</v>
      </c>
      <c r="C12" s="3">
        <v>2221</v>
      </c>
      <c r="D12" s="3">
        <v>10.000000000000028</v>
      </c>
      <c r="E12" s="3">
        <v>0</v>
      </c>
      <c r="F12" s="3">
        <v>3</v>
      </c>
      <c r="G12" s="3">
        <v>2231</v>
      </c>
      <c r="H12" s="4">
        <v>56290736</v>
      </c>
      <c r="I12" s="4">
        <v>0</v>
      </c>
      <c r="J12" s="4">
        <v>2639273</v>
      </c>
      <c r="K12" s="4">
        <v>58930009</v>
      </c>
    </row>
    <row r="13" spans="1:11">
      <c r="A13" s="1">
        <v>429</v>
      </c>
      <c r="B13" s="1" t="s">
        <v>29</v>
      </c>
      <c r="C13" s="3">
        <v>1586</v>
      </c>
      <c r="D13" s="3">
        <v>43.000000000000064</v>
      </c>
      <c r="E13" s="3">
        <v>0</v>
      </c>
      <c r="F13" s="3">
        <v>0</v>
      </c>
      <c r="G13" s="3">
        <v>1629</v>
      </c>
      <c r="H13" s="4">
        <v>29766011</v>
      </c>
      <c r="I13" s="4">
        <v>1613837</v>
      </c>
      <c r="J13" s="4">
        <v>1884753</v>
      </c>
      <c r="K13" s="4">
        <v>33264601</v>
      </c>
    </row>
    <row r="14" spans="1:11">
      <c r="A14" s="1">
        <v>430</v>
      </c>
      <c r="B14" s="1" t="s">
        <v>30</v>
      </c>
      <c r="C14" s="3">
        <v>966</v>
      </c>
      <c r="D14" s="3">
        <v>0</v>
      </c>
      <c r="E14" s="3">
        <v>0</v>
      </c>
      <c r="F14" s="3">
        <v>0</v>
      </c>
      <c r="G14" s="3">
        <v>963</v>
      </c>
      <c r="H14" s="4">
        <v>16800648</v>
      </c>
      <c r="I14" s="4">
        <v>0</v>
      </c>
      <c r="J14" s="4">
        <v>1144044</v>
      </c>
      <c r="K14" s="4">
        <v>17944692</v>
      </c>
    </row>
    <row r="15" spans="1:11">
      <c r="A15" s="1">
        <v>432</v>
      </c>
      <c r="B15" s="1" t="s">
        <v>31</v>
      </c>
      <c r="C15" s="3">
        <v>252</v>
      </c>
      <c r="D15" s="3">
        <v>0</v>
      </c>
      <c r="E15" s="3">
        <v>0</v>
      </c>
      <c r="F15" s="3">
        <v>0</v>
      </c>
      <c r="G15" s="3">
        <v>246</v>
      </c>
      <c r="H15" s="4">
        <v>4626675</v>
      </c>
      <c r="I15" s="4">
        <v>0</v>
      </c>
      <c r="J15" s="4">
        <v>292248</v>
      </c>
      <c r="K15" s="4">
        <v>4918923</v>
      </c>
    </row>
    <row r="16" spans="1:11">
      <c r="A16" s="1">
        <v>435</v>
      </c>
      <c r="B16" s="1" t="s">
        <v>32</v>
      </c>
      <c r="C16" s="3">
        <v>800</v>
      </c>
      <c r="D16" s="3">
        <v>0</v>
      </c>
      <c r="E16" s="3">
        <v>0</v>
      </c>
      <c r="F16" s="3">
        <v>0</v>
      </c>
      <c r="G16" s="3">
        <v>740</v>
      </c>
      <c r="H16" s="4">
        <v>12379117</v>
      </c>
      <c r="I16" s="4">
        <v>0</v>
      </c>
      <c r="J16" s="4">
        <v>879120</v>
      </c>
      <c r="K16" s="4">
        <v>13258237</v>
      </c>
    </row>
    <row r="17" spans="1:11">
      <c r="A17" s="1">
        <v>436</v>
      </c>
      <c r="B17" s="1" t="s">
        <v>33</v>
      </c>
      <c r="C17" s="3">
        <v>289</v>
      </c>
      <c r="D17" s="3">
        <v>0</v>
      </c>
      <c r="E17" s="3">
        <v>0</v>
      </c>
      <c r="F17" s="3">
        <v>0</v>
      </c>
      <c r="G17" s="3">
        <v>244</v>
      </c>
      <c r="H17" s="4">
        <v>8437541</v>
      </c>
      <c r="I17" s="4">
        <v>0</v>
      </c>
      <c r="J17" s="4">
        <v>289872</v>
      </c>
      <c r="K17" s="4">
        <v>8727413</v>
      </c>
    </row>
    <row r="18" spans="1:11">
      <c r="A18" s="1">
        <v>438</v>
      </c>
      <c r="B18" s="1" t="s">
        <v>34</v>
      </c>
      <c r="C18" s="3">
        <v>345</v>
      </c>
      <c r="D18" s="3">
        <v>0</v>
      </c>
      <c r="E18" s="3">
        <v>0</v>
      </c>
      <c r="F18" s="3">
        <v>0.6</v>
      </c>
      <c r="G18" s="3">
        <v>345</v>
      </c>
      <c r="H18" s="4">
        <v>9689111</v>
      </c>
      <c r="I18" s="4">
        <v>0</v>
      </c>
      <c r="J18" s="4">
        <v>409860</v>
      </c>
      <c r="K18" s="4">
        <v>10098971</v>
      </c>
    </row>
    <row r="19" spans="1:11">
      <c r="A19" s="1">
        <v>439</v>
      </c>
      <c r="B19" s="1" t="s">
        <v>35</v>
      </c>
      <c r="C19" s="3">
        <v>444</v>
      </c>
      <c r="D19" s="3">
        <v>23.00000000000022</v>
      </c>
      <c r="E19" s="3">
        <v>0</v>
      </c>
      <c r="F19" s="3">
        <v>0.2</v>
      </c>
      <c r="G19" s="3">
        <v>467</v>
      </c>
      <c r="H19" s="4">
        <v>11651395</v>
      </c>
      <c r="I19" s="4">
        <v>0</v>
      </c>
      <c r="J19" s="4">
        <v>527243</v>
      </c>
      <c r="K19" s="4">
        <v>12178638</v>
      </c>
    </row>
    <row r="20" spans="1:11">
      <c r="A20" s="1">
        <v>440</v>
      </c>
      <c r="B20" s="1" t="s">
        <v>36</v>
      </c>
      <c r="C20" s="3">
        <v>1200</v>
      </c>
      <c r="D20" s="3">
        <v>0</v>
      </c>
      <c r="E20" s="3">
        <v>0</v>
      </c>
      <c r="F20" s="3">
        <v>0</v>
      </c>
      <c r="G20" s="3">
        <v>1198</v>
      </c>
      <c r="H20" s="4">
        <v>23840826</v>
      </c>
      <c r="I20" s="4">
        <v>852740</v>
      </c>
      <c r="J20" s="4">
        <v>1423224</v>
      </c>
      <c r="K20" s="4">
        <v>26116790</v>
      </c>
    </row>
    <row r="21" spans="1:11">
      <c r="A21" s="1">
        <v>441</v>
      </c>
      <c r="B21" s="1" t="s">
        <v>37</v>
      </c>
      <c r="C21" s="3">
        <v>1574</v>
      </c>
      <c r="D21" s="3">
        <v>0</v>
      </c>
      <c r="E21" s="3">
        <v>0</v>
      </c>
      <c r="F21" s="3">
        <v>0</v>
      </c>
      <c r="G21" s="3">
        <v>1524</v>
      </c>
      <c r="H21" s="4">
        <v>28630842</v>
      </c>
      <c r="I21" s="4">
        <v>0</v>
      </c>
      <c r="J21" s="4">
        <v>1810512</v>
      </c>
      <c r="K21" s="4">
        <v>30441354</v>
      </c>
    </row>
    <row r="22" spans="1:11">
      <c r="A22" s="1">
        <v>444</v>
      </c>
      <c r="B22" s="1" t="s">
        <v>38</v>
      </c>
      <c r="C22" s="3">
        <v>828</v>
      </c>
      <c r="D22" s="3">
        <v>0</v>
      </c>
      <c r="E22" s="3">
        <v>0</v>
      </c>
      <c r="F22" s="3">
        <v>0</v>
      </c>
      <c r="G22" s="3">
        <v>768</v>
      </c>
      <c r="H22" s="4">
        <v>20256196</v>
      </c>
      <c r="I22" s="4">
        <v>0</v>
      </c>
      <c r="J22" s="4">
        <v>912384</v>
      </c>
      <c r="K22" s="4">
        <v>21168580</v>
      </c>
    </row>
    <row r="23" spans="1:11">
      <c r="A23" s="1">
        <v>445</v>
      </c>
      <c r="B23" s="1" t="s">
        <v>39</v>
      </c>
      <c r="C23" s="3">
        <v>1426</v>
      </c>
      <c r="D23" s="3">
        <v>0</v>
      </c>
      <c r="E23" s="3">
        <v>0</v>
      </c>
      <c r="F23" s="3">
        <v>0</v>
      </c>
      <c r="G23" s="3">
        <v>1426</v>
      </c>
      <c r="H23" s="4">
        <v>26294816</v>
      </c>
      <c r="I23" s="4">
        <v>1512212</v>
      </c>
      <c r="J23" s="4">
        <v>1694088</v>
      </c>
      <c r="K23" s="4">
        <v>29501116</v>
      </c>
    </row>
    <row r="24" spans="1:11">
      <c r="A24" s="1">
        <v>446</v>
      </c>
      <c r="B24" s="1" t="s">
        <v>40</v>
      </c>
      <c r="C24" s="3">
        <v>1525</v>
      </c>
      <c r="D24" s="3">
        <v>0</v>
      </c>
      <c r="E24" s="3">
        <v>0</v>
      </c>
      <c r="F24" s="3">
        <v>28.4</v>
      </c>
      <c r="G24" s="3">
        <v>1411</v>
      </c>
      <c r="H24" s="4">
        <v>26722469</v>
      </c>
      <c r="I24" s="4">
        <v>0</v>
      </c>
      <c r="J24" s="4">
        <v>1676268</v>
      </c>
      <c r="K24" s="4">
        <v>28398737</v>
      </c>
    </row>
    <row r="25" spans="1:11">
      <c r="A25" s="1">
        <v>447</v>
      </c>
      <c r="B25" s="1" t="s">
        <v>41</v>
      </c>
      <c r="C25" s="3">
        <v>897</v>
      </c>
      <c r="D25" s="3">
        <v>2.0000000000000386</v>
      </c>
      <c r="E25" s="3">
        <v>0</v>
      </c>
      <c r="F25" s="3">
        <v>0</v>
      </c>
      <c r="G25" s="3">
        <v>899</v>
      </c>
      <c r="H25" s="4">
        <v>15747895</v>
      </c>
      <c r="I25" s="4">
        <v>0</v>
      </c>
      <c r="J25" s="4">
        <v>1065315</v>
      </c>
      <c r="K25" s="4">
        <v>16813210</v>
      </c>
    </row>
    <row r="26" spans="1:11">
      <c r="A26" s="1">
        <v>449</v>
      </c>
      <c r="B26" s="1" t="s">
        <v>42</v>
      </c>
      <c r="C26" s="3">
        <v>700</v>
      </c>
      <c r="D26" s="3">
        <v>0</v>
      </c>
      <c r="E26" s="3">
        <v>0</v>
      </c>
      <c r="F26" s="3">
        <v>0</v>
      </c>
      <c r="G26" s="3">
        <v>688</v>
      </c>
      <c r="H26" s="4">
        <v>16113388</v>
      </c>
      <c r="I26" s="4">
        <v>0</v>
      </c>
      <c r="J26" s="4">
        <v>817344</v>
      </c>
      <c r="K26" s="4">
        <v>16930732</v>
      </c>
    </row>
    <row r="27" spans="1:11">
      <c r="A27" s="1">
        <v>450</v>
      </c>
      <c r="B27" s="1" t="s">
        <v>43</v>
      </c>
      <c r="C27" s="3">
        <v>218</v>
      </c>
      <c r="D27" s="3">
        <v>0</v>
      </c>
      <c r="E27" s="3">
        <v>0</v>
      </c>
      <c r="F27" s="3">
        <v>0</v>
      </c>
      <c r="G27" s="3">
        <v>218</v>
      </c>
      <c r="H27" s="4">
        <v>3913653</v>
      </c>
      <c r="I27" s="4">
        <v>0</v>
      </c>
      <c r="J27" s="4">
        <v>258984</v>
      </c>
      <c r="K27" s="4">
        <v>4172637</v>
      </c>
    </row>
    <row r="28" spans="1:11">
      <c r="A28" s="1">
        <v>453</v>
      </c>
      <c r="B28" s="1" t="s">
        <v>44</v>
      </c>
      <c r="C28" s="3">
        <v>702</v>
      </c>
      <c r="D28" s="3">
        <v>0</v>
      </c>
      <c r="E28" s="3">
        <v>0</v>
      </c>
      <c r="F28" s="3">
        <v>0</v>
      </c>
      <c r="G28" s="3">
        <v>687</v>
      </c>
      <c r="H28" s="4">
        <v>14159793</v>
      </c>
      <c r="I28" s="4">
        <v>575995</v>
      </c>
      <c r="J28" s="4">
        <v>816156</v>
      </c>
      <c r="K28" s="4">
        <v>15551944</v>
      </c>
    </row>
    <row r="29" spans="1:11">
      <c r="A29" s="1">
        <v>454</v>
      </c>
      <c r="B29" s="1" t="s">
        <v>45</v>
      </c>
      <c r="C29" s="3">
        <v>940</v>
      </c>
      <c r="D29" s="3">
        <v>0</v>
      </c>
      <c r="E29" s="3">
        <v>0</v>
      </c>
      <c r="F29" s="3">
        <v>0</v>
      </c>
      <c r="G29" s="3">
        <v>920</v>
      </c>
      <c r="H29" s="4">
        <v>18735953</v>
      </c>
      <c r="I29" s="4">
        <v>423468</v>
      </c>
      <c r="J29" s="4">
        <v>1092960</v>
      </c>
      <c r="K29" s="4">
        <v>20252381</v>
      </c>
    </row>
    <row r="30" spans="1:11">
      <c r="A30" s="1">
        <v>455</v>
      </c>
      <c r="B30" s="1" t="s">
        <v>46</v>
      </c>
      <c r="C30" s="3">
        <v>306</v>
      </c>
      <c r="D30" s="3">
        <v>0</v>
      </c>
      <c r="E30" s="3">
        <v>0</v>
      </c>
      <c r="F30" s="3">
        <v>0</v>
      </c>
      <c r="G30" s="3">
        <v>306</v>
      </c>
      <c r="H30" s="4">
        <v>4939652</v>
      </c>
      <c r="I30" s="4">
        <v>0</v>
      </c>
      <c r="J30" s="4">
        <v>363528</v>
      </c>
      <c r="K30" s="4">
        <v>5303180</v>
      </c>
    </row>
    <row r="31" spans="1:11">
      <c r="A31" s="1">
        <v>456</v>
      </c>
      <c r="B31" s="1" t="s">
        <v>47</v>
      </c>
      <c r="C31" s="3">
        <v>815</v>
      </c>
      <c r="D31" s="3">
        <v>0</v>
      </c>
      <c r="E31" s="3">
        <v>0</v>
      </c>
      <c r="F31" s="3">
        <v>0</v>
      </c>
      <c r="G31" s="3">
        <v>815</v>
      </c>
      <c r="H31" s="4">
        <v>15523966</v>
      </c>
      <c r="I31" s="4">
        <v>0</v>
      </c>
      <c r="J31" s="4">
        <v>968220</v>
      </c>
      <c r="K31" s="4">
        <v>16492186</v>
      </c>
    </row>
    <row r="32" spans="1:11">
      <c r="A32" s="1">
        <v>458</v>
      </c>
      <c r="B32" s="1" t="s">
        <v>48</v>
      </c>
      <c r="C32" s="3">
        <v>140</v>
      </c>
      <c r="D32" s="3">
        <v>0</v>
      </c>
      <c r="E32" s="3">
        <v>0</v>
      </c>
      <c r="F32" s="3">
        <v>0</v>
      </c>
      <c r="G32" s="3">
        <v>124</v>
      </c>
      <c r="H32" s="4">
        <v>2605076</v>
      </c>
      <c r="I32" s="4">
        <v>0</v>
      </c>
      <c r="J32" s="4">
        <v>147312</v>
      </c>
      <c r="K32" s="4">
        <v>2752388</v>
      </c>
    </row>
    <row r="33" spans="1:11">
      <c r="A33" s="1">
        <v>463</v>
      </c>
      <c r="B33" s="1" t="s">
        <v>49</v>
      </c>
      <c r="C33" s="3">
        <v>588</v>
      </c>
      <c r="D33" s="3">
        <v>39.000000000000654</v>
      </c>
      <c r="E33" s="3">
        <v>0</v>
      </c>
      <c r="F33" s="3">
        <v>0.4</v>
      </c>
      <c r="G33" s="3">
        <v>627</v>
      </c>
      <c r="H33" s="4">
        <v>16102873</v>
      </c>
      <c r="I33" s="4">
        <v>0</v>
      </c>
      <c r="J33" s="4">
        <v>698478</v>
      </c>
      <c r="K33" s="4">
        <v>16801351</v>
      </c>
    </row>
    <row r="34" spans="1:11">
      <c r="A34" s="1">
        <v>464</v>
      </c>
      <c r="B34" s="1" t="s">
        <v>50</v>
      </c>
      <c r="C34" s="3">
        <v>230</v>
      </c>
      <c r="D34" s="3">
        <v>0</v>
      </c>
      <c r="E34" s="3">
        <v>0</v>
      </c>
      <c r="F34" s="3">
        <v>0</v>
      </c>
      <c r="G34" s="3">
        <v>226</v>
      </c>
      <c r="H34" s="4">
        <v>4333428</v>
      </c>
      <c r="I34" s="4">
        <v>0</v>
      </c>
      <c r="J34" s="4">
        <v>268488</v>
      </c>
      <c r="K34" s="4">
        <v>4601916</v>
      </c>
    </row>
    <row r="35" spans="1:11">
      <c r="A35" s="1">
        <v>466</v>
      </c>
      <c r="B35" s="1" t="s">
        <v>51</v>
      </c>
      <c r="C35" s="3">
        <v>180</v>
      </c>
      <c r="D35" s="3">
        <v>0</v>
      </c>
      <c r="E35" s="3">
        <v>0</v>
      </c>
      <c r="F35" s="3">
        <v>2.4</v>
      </c>
      <c r="G35" s="3">
        <v>164</v>
      </c>
      <c r="H35" s="4">
        <v>5714824</v>
      </c>
      <c r="I35" s="4">
        <v>0</v>
      </c>
      <c r="J35" s="4">
        <v>194832</v>
      </c>
      <c r="K35" s="4">
        <v>5909656</v>
      </c>
    </row>
    <row r="36" spans="1:11">
      <c r="A36" s="1">
        <v>469</v>
      </c>
      <c r="B36" s="1" t="s">
        <v>52</v>
      </c>
      <c r="C36" s="3">
        <v>1200</v>
      </c>
      <c r="D36" s="3">
        <v>0</v>
      </c>
      <c r="E36" s="3">
        <v>0</v>
      </c>
      <c r="F36" s="3">
        <v>0.6</v>
      </c>
      <c r="G36" s="3">
        <v>1192</v>
      </c>
      <c r="H36" s="4">
        <v>32562191</v>
      </c>
      <c r="I36" s="4">
        <v>0</v>
      </c>
      <c r="J36" s="4">
        <v>1416096</v>
      </c>
      <c r="K36" s="4">
        <v>33978287</v>
      </c>
    </row>
    <row r="37" spans="1:11">
      <c r="A37" s="1">
        <v>470</v>
      </c>
      <c r="B37" s="1" t="s">
        <v>53</v>
      </c>
      <c r="C37" s="3">
        <v>1793</v>
      </c>
      <c r="D37" s="3">
        <v>0</v>
      </c>
      <c r="E37" s="3">
        <v>0</v>
      </c>
      <c r="F37" s="3">
        <v>0</v>
      </c>
      <c r="G37" s="3">
        <v>1773</v>
      </c>
      <c r="H37" s="4">
        <v>30199597</v>
      </c>
      <c r="I37" s="4">
        <v>51840</v>
      </c>
      <c r="J37" s="4">
        <v>2106324</v>
      </c>
      <c r="K37" s="4">
        <v>32357761</v>
      </c>
    </row>
    <row r="38" spans="1:11">
      <c r="A38" s="1">
        <v>474</v>
      </c>
      <c r="B38" s="1" t="s">
        <v>54</v>
      </c>
      <c r="C38" s="3">
        <v>348</v>
      </c>
      <c r="D38" s="3">
        <v>0</v>
      </c>
      <c r="E38" s="3">
        <v>0</v>
      </c>
      <c r="F38" s="3">
        <v>0</v>
      </c>
      <c r="G38" s="3">
        <v>270</v>
      </c>
      <c r="H38" s="4">
        <v>4862237</v>
      </c>
      <c r="I38" s="4">
        <v>0</v>
      </c>
      <c r="J38" s="4">
        <v>320760</v>
      </c>
      <c r="K38" s="4">
        <v>5182997</v>
      </c>
    </row>
    <row r="39" spans="1:11">
      <c r="A39" s="1">
        <v>478</v>
      </c>
      <c r="B39" s="1" t="s">
        <v>55</v>
      </c>
      <c r="C39" s="3">
        <v>400</v>
      </c>
      <c r="D39" s="3">
        <v>0</v>
      </c>
      <c r="E39" s="3">
        <v>0</v>
      </c>
      <c r="F39" s="3">
        <v>0</v>
      </c>
      <c r="G39" s="3">
        <v>395</v>
      </c>
      <c r="H39" s="4">
        <v>6906204</v>
      </c>
      <c r="I39" s="4">
        <v>0</v>
      </c>
      <c r="J39" s="4">
        <v>469260</v>
      </c>
      <c r="K39" s="4">
        <v>7375464</v>
      </c>
    </row>
    <row r="40" spans="1:11">
      <c r="A40" s="1">
        <v>479</v>
      </c>
      <c r="B40" s="1" t="s">
        <v>56</v>
      </c>
      <c r="C40" s="3">
        <v>400</v>
      </c>
      <c r="D40" s="3">
        <v>0</v>
      </c>
      <c r="E40" s="3">
        <v>0</v>
      </c>
      <c r="F40" s="3">
        <v>0</v>
      </c>
      <c r="G40" s="3">
        <v>395</v>
      </c>
      <c r="H40" s="4">
        <v>7718642</v>
      </c>
      <c r="I40" s="4">
        <v>52675</v>
      </c>
      <c r="J40" s="4">
        <v>469260</v>
      </c>
      <c r="K40" s="4">
        <v>8240577</v>
      </c>
    </row>
    <row r="41" spans="1:11">
      <c r="A41" s="1">
        <v>481</v>
      </c>
      <c r="B41" s="1" t="s">
        <v>57</v>
      </c>
      <c r="C41" s="3">
        <v>944</v>
      </c>
      <c r="D41" s="3">
        <v>6.99999999999996</v>
      </c>
      <c r="E41" s="3">
        <v>0</v>
      </c>
      <c r="F41" s="3">
        <v>0.4</v>
      </c>
      <c r="G41" s="3">
        <v>951</v>
      </c>
      <c r="H41" s="4">
        <v>25365492</v>
      </c>
      <c r="I41" s="4">
        <v>0</v>
      </c>
      <c r="J41" s="4">
        <v>1121229</v>
      </c>
      <c r="K41" s="4">
        <v>26486721</v>
      </c>
    </row>
    <row r="42" spans="1:11">
      <c r="A42" s="1">
        <v>482</v>
      </c>
      <c r="B42" s="1" t="s">
        <v>58</v>
      </c>
      <c r="C42" s="3">
        <v>288</v>
      </c>
      <c r="D42" s="3">
        <v>0</v>
      </c>
      <c r="E42" s="3">
        <v>0</v>
      </c>
      <c r="F42" s="3">
        <v>0</v>
      </c>
      <c r="G42" s="3">
        <v>288</v>
      </c>
      <c r="H42" s="4">
        <v>5473663</v>
      </c>
      <c r="I42" s="4">
        <v>0</v>
      </c>
      <c r="J42" s="4">
        <v>342144</v>
      </c>
      <c r="K42" s="4">
        <v>5815807</v>
      </c>
    </row>
    <row r="43" spans="1:11">
      <c r="A43" s="1">
        <v>483</v>
      </c>
      <c r="B43" s="1" t="s">
        <v>59</v>
      </c>
      <c r="C43" s="3">
        <v>670</v>
      </c>
      <c r="D43" s="3">
        <v>0</v>
      </c>
      <c r="E43" s="3">
        <v>0</v>
      </c>
      <c r="F43" s="3">
        <v>0</v>
      </c>
      <c r="G43" s="3">
        <v>610</v>
      </c>
      <c r="H43" s="4">
        <v>11883203</v>
      </c>
      <c r="I43" s="4">
        <v>0</v>
      </c>
      <c r="J43" s="4">
        <v>724680</v>
      </c>
      <c r="K43" s="4">
        <v>12607883</v>
      </c>
    </row>
    <row r="44" spans="1:11">
      <c r="A44" s="1">
        <v>484</v>
      </c>
      <c r="B44" s="1" t="s">
        <v>60</v>
      </c>
      <c r="C44" s="3">
        <v>1250</v>
      </c>
      <c r="D44" s="3">
        <v>0</v>
      </c>
      <c r="E44" s="3">
        <v>0</v>
      </c>
      <c r="F44" s="3">
        <v>0</v>
      </c>
      <c r="G44" s="3">
        <v>1225</v>
      </c>
      <c r="H44" s="4">
        <v>35323990</v>
      </c>
      <c r="I44" s="4">
        <v>0</v>
      </c>
      <c r="J44" s="4">
        <v>1455300</v>
      </c>
      <c r="K44" s="4">
        <v>36779290</v>
      </c>
    </row>
    <row r="45" spans="1:11">
      <c r="A45" s="1">
        <v>485</v>
      </c>
      <c r="B45" s="1" t="s">
        <v>61</v>
      </c>
      <c r="C45" s="3">
        <v>480</v>
      </c>
      <c r="D45" s="3">
        <v>0</v>
      </c>
      <c r="E45" s="3">
        <v>0</v>
      </c>
      <c r="F45" s="3">
        <v>0</v>
      </c>
      <c r="G45" s="3">
        <v>477</v>
      </c>
      <c r="H45" s="4">
        <v>9813207</v>
      </c>
      <c r="I45" s="4">
        <v>0</v>
      </c>
      <c r="J45" s="4">
        <v>566676</v>
      </c>
      <c r="K45" s="4">
        <v>10379883</v>
      </c>
    </row>
    <row r="46" spans="1:11">
      <c r="A46" s="1">
        <v>486</v>
      </c>
      <c r="B46" s="1" t="s">
        <v>62</v>
      </c>
      <c r="C46" s="3">
        <v>666</v>
      </c>
      <c r="D46" s="3">
        <v>0</v>
      </c>
      <c r="E46" s="3">
        <v>0</v>
      </c>
      <c r="F46" s="3">
        <v>0</v>
      </c>
      <c r="G46" s="3">
        <v>666</v>
      </c>
      <c r="H46" s="4">
        <v>13134854</v>
      </c>
      <c r="I46" s="4">
        <v>699629</v>
      </c>
      <c r="J46" s="4">
        <v>791208</v>
      </c>
      <c r="K46" s="4">
        <v>14625691</v>
      </c>
    </row>
    <row r="47" spans="1:11">
      <c r="A47" s="1">
        <v>487</v>
      </c>
      <c r="B47" s="1" t="s">
        <v>63</v>
      </c>
      <c r="C47" s="3">
        <v>945</v>
      </c>
      <c r="D47" s="3">
        <v>0</v>
      </c>
      <c r="E47" s="3">
        <v>0</v>
      </c>
      <c r="F47" s="3">
        <v>0.2</v>
      </c>
      <c r="G47" s="3">
        <v>888</v>
      </c>
      <c r="H47" s="4">
        <v>22432651</v>
      </c>
      <c r="I47" s="4">
        <v>0</v>
      </c>
      <c r="J47" s="4">
        <v>1054944</v>
      </c>
      <c r="K47" s="4">
        <v>23487595</v>
      </c>
    </row>
    <row r="48" spans="1:11">
      <c r="A48" s="1">
        <v>488</v>
      </c>
      <c r="B48" s="1" t="s">
        <v>64</v>
      </c>
      <c r="C48" s="3">
        <v>1165</v>
      </c>
      <c r="D48" s="3">
        <v>0</v>
      </c>
      <c r="E48" s="3">
        <v>0</v>
      </c>
      <c r="F48" s="3">
        <v>18.8</v>
      </c>
      <c r="G48" s="3">
        <v>1136</v>
      </c>
      <c r="H48" s="4">
        <v>21301317</v>
      </c>
      <c r="I48" s="4">
        <v>4060</v>
      </c>
      <c r="J48" s="4">
        <v>1349568</v>
      </c>
      <c r="K48" s="4">
        <v>22654945</v>
      </c>
    </row>
    <row r="49" spans="1:11">
      <c r="A49" s="1">
        <v>489</v>
      </c>
      <c r="B49" s="1" t="s">
        <v>65</v>
      </c>
      <c r="C49" s="3">
        <v>850</v>
      </c>
      <c r="D49" s="3">
        <v>0</v>
      </c>
      <c r="E49" s="3">
        <v>0</v>
      </c>
      <c r="F49" s="3">
        <v>0</v>
      </c>
      <c r="G49" s="3">
        <v>833</v>
      </c>
      <c r="H49" s="4">
        <v>18343021</v>
      </c>
      <c r="I49" s="4">
        <v>0</v>
      </c>
      <c r="J49" s="4">
        <v>989604</v>
      </c>
      <c r="K49" s="4">
        <v>19332625</v>
      </c>
    </row>
    <row r="50" spans="1:11">
      <c r="A50" s="1">
        <v>491</v>
      </c>
      <c r="B50" s="1" t="s">
        <v>66</v>
      </c>
      <c r="C50" s="3">
        <v>1280</v>
      </c>
      <c r="D50" s="3">
        <v>0</v>
      </c>
      <c r="E50" s="3">
        <v>0</v>
      </c>
      <c r="F50" s="3">
        <v>0</v>
      </c>
      <c r="G50" s="3">
        <v>1234</v>
      </c>
      <c r="H50" s="4">
        <v>23155585</v>
      </c>
      <c r="I50" s="4">
        <v>0</v>
      </c>
      <c r="J50" s="4">
        <v>1465992</v>
      </c>
      <c r="K50" s="4">
        <v>24621577</v>
      </c>
    </row>
    <row r="51" spans="1:11">
      <c r="A51" s="1">
        <v>492</v>
      </c>
      <c r="B51" s="1" t="s">
        <v>67</v>
      </c>
      <c r="C51" s="3">
        <v>360</v>
      </c>
      <c r="D51" s="3">
        <v>0</v>
      </c>
      <c r="E51" s="3">
        <v>0</v>
      </c>
      <c r="F51" s="3">
        <v>0</v>
      </c>
      <c r="G51" s="3">
        <v>354</v>
      </c>
      <c r="H51" s="4">
        <v>7180857</v>
      </c>
      <c r="I51" s="4">
        <v>0</v>
      </c>
      <c r="J51" s="4">
        <v>420552</v>
      </c>
      <c r="K51" s="4">
        <v>7601409</v>
      </c>
    </row>
    <row r="52" spans="1:11">
      <c r="A52" s="1">
        <v>493</v>
      </c>
      <c r="B52" s="1" t="s">
        <v>68</v>
      </c>
      <c r="C52" s="3">
        <v>215</v>
      </c>
      <c r="D52" s="3">
        <v>0</v>
      </c>
      <c r="E52" s="3">
        <v>0</v>
      </c>
      <c r="F52" s="3">
        <v>0</v>
      </c>
      <c r="G52" s="3">
        <v>194</v>
      </c>
      <c r="H52" s="4">
        <v>4886526</v>
      </c>
      <c r="I52" s="4">
        <v>0</v>
      </c>
      <c r="J52" s="4">
        <v>230472</v>
      </c>
      <c r="K52" s="4">
        <v>5116998</v>
      </c>
    </row>
    <row r="53" spans="1:11">
      <c r="A53" s="1">
        <v>494</v>
      </c>
      <c r="B53" s="1" t="s">
        <v>69</v>
      </c>
      <c r="C53" s="3">
        <v>780</v>
      </c>
      <c r="D53" s="3">
        <v>6.0000000000000533</v>
      </c>
      <c r="E53" s="3">
        <v>0</v>
      </c>
      <c r="F53" s="3">
        <v>0</v>
      </c>
      <c r="G53" s="3">
        <v>786</v>
      </c>
      <c r="H53" s="4">
        <v>14786717</v>
      </c>
      <c r="I53" s="4">
        <v>0</v>
      </c>
      <c r="J53" s="4">
        <v>926694</v>
      </c>
      <c r="K53" s="4">
        <v>15713411</v>
      </c>
    </row>
    <row r="54" spans="1:11">
      <c r="A54" s="1">
        <v>496</v>
      </c>
      <c r="B54" s="1" t="s">
        <v>70</v>
      </c>
      <c r="C54" s="3">
        <v>500</v>
      </c>
      <c r="D54" s="3">
        <v>1.0000000000000124</v>
      </c>
      <c r="E54" s="3">
        <v>0</v>
      </c>
      <c r="F54" s="3">
        <v>0</v>
      </c>
      <c r="G54" s="3">
        <v>501</v>
      </c>
      <c r="H54" s="4">
        <v>9902156</v>
      </c>
      <c r="I54" s="4">
        <v>267598</v>
      </c>
      <c r="J54" s="4">
        <v>594186</v>
      </c>
      <c r="K54" s="4">
        <v>10763940</v>
      </c>
    </row>
    <row r="55" spans="1:11">
      <c r="A55" s="1">
        <v>497</v>
      </c>
      <c r="B55" s="1" t="s">
        <v>71</v>
      </c>
      <c r="C55" s="3">
        <v>612</v>
      </c>
      <c r="D55" s="3">
        <v>0</v>
      </c>
      <c r="E55" s="3">
        <v>0</v>
      </c>
      <c r="F55" s="3">
        <v>0</v>
      </c>
      <c r="G55" s="3">
        <v>592</v>
      </c>
      <c r="H55" s="4">
        <v>11167958</v>
      </c>
      <c r="I55" s="4">
        <v>0</v>
      </c>
      <c r="J55" s="4">
        <v>703296</v>
      </c>
      <c r="K55" s="4">
        <v>11871254</v>
      </c>
    </row>
    <row r="56" spans="1:11">
      <c r="A56" s="1">
        <v>498</v>
      </c>
      <c r="B56" s="1" t="s">
        <v>72</v>
      </c>
      <c r="C56" s="3">
        <v>766</v>
      </c>
      <c r="D56" s="3">
        <v>2.9999999999999707</v>
      </c>
      <c r="E56" s="3">
        <v>0</v>
      </c>
      <c r="F56" s="3">
        <v>0</v>
      </c>
      <c r="G56" s="3">
        <v>769</v>
      </c>
      <c r="H56" s="4">
        <v>15863831</v>
      </c>
      <c r="I56" s="4">
        <v>0</v>
      </c>
      <c r="J56" s="4">
        <v>909727</v>
      </c>
      <c r="K56" s="4">
        <v>16773558</v>
      </c>
    </row>
    <row r="57" spans="1:11">
      <c r="A57" s="1">
        <v>499</v>
      </c>
      <c r="B57" s="1" t="s">
        <v>73</v>
      </c>
      <c r="C57" s="3">
        <v>985</v>
      </c>
      <c r="D57" s="3">
        <v>0</v>
      </c>
      <c r="E57" s="3">
        <v>0</v>
      </c>
      <c r="F57" s="3">
        <v>0</v>
      </c>
      <c r="G57" s="3">
        <v>958</v>
      </c>
      <c r="H57" s="4">
        <v>19039518</v>
      </c>
      <c r="I57" s="4">
        <v>0</v>
      </c>
      <c r="J57" s="4">
        <v>1138104</v>
      </c>
      <c r="K57" s="4">
        <v>20177622</v>
      </c>
    </row>
    <row r="58" spans="1:11">
      <c r="A58" s="1">
        <v>3502</v>
      </c>
      <c r="B58" s="1" t="s">
        <v>74</v>
      </c>
      <c r="C58" s="3">
        <v>419</v>
      </c>
      <c r="D58" s="3">
        <v>0</v>
      </c>
      <c r="E58" s="3">
        <v>0</v>
      </c>
      <c r="F58" s="3">
        <v>0</v>
      </c>
      <c r="G58" s="3">
        <v>344</v>
      </c>
      <c r="H58" s="4">
        <v>7154631</v>
      </c>
      <c r="I58" s="4">
        <v>0</v>
      </c>
      <c r="J58" s="4">
        <v>408672</v>
      </c>
      <c r="K58" s="4">
        <v>7563303</v>
      </c>
    </row>
    <row r="59" spans="1:11">
      <c r="A59" s="1">
        <v>3503</v>
      </c>
      <c r="B59" s="1" t="s">
        <v>75</v>
      </c>
      <c r="C59" s="3">
        <v>1200</v>
      </c>
      <c r="D59" s="3">
        <v>4.999999999999984</v>
      </c>
      <c r="E59" s="3">
        <v>0</v>
      </c>
      <c r="F59" s="3">
        <v>0</v>
      </c>
      <c r="G59" s="3">
        <v>1205</v>
      </c>
      <c r="H59" s="4">
        <v>22941038</v>
      </c>
      <c r="I59" s="4">
        <v>0</v>
      </c>
      <c r="J59" s="4">
        <v>1425515</v>
      </c>
      <c r="K59" s="4">
        <v>24366553</v>
      </c>
    </row>
    <row r="60" spans="1:11">
      <c r="A60" s="1">
        <v>3506</v>
      </c>
      <c r="B60" s="1" t="s">
        <v>76</v>
      </c>
      <c r="C60" s="3">
        <v>701</v>
      </c>
      <c r="D60" s="3">
        <v>0</v>
      </c>
      <c r="E60" s="3">
        <v>0</v>
      </c>
      <c r="F60" s="3">
        <v>0</v>
      </c>
      <c r="G60" s="3">
        <v>684</v>
      </c>
      <c r="H60" s="4">
        <v>12122682</v>
      </c>
      <c r="I60" s="4">
        <v>0</v>
      </c>
      <c r="J60" s="4">
        <v>812592</v>
      </c>
      <c r="K60" s="4">
        <v>12935274</v>
      </c>
    </row>
    <row r="61" spans="1:11">
      <c r="A61" s="1">
        <v>3508</v>
      </c>
      <c r="B61" s="1" t="s">
        <v>77</v>
      </c>
      <c r="C61" s="3">
        <v>185</v>
      </c>
      <c r="D61" s="3">
        <v>0</v>
      </c>
      <c r="E61" s="3">
        <v>0</v>
      </c>
      <c r="F61" s="3">
        <v>0</v>
      </c>
      <c r="G61" s="3">
        <v>175</v>
      </c>
      <c r="H61" s="4">
        <v>3954876</v>
      </c>
      <c r="I61" s="4">
        <v>0</v>
      </c>
      <c r="J61" s="4">
        <v>207900</v>
      </c>
      <c r="K61" s="4">
        <v>4162776</v>
      </c>
    </row>
    <row r="62" spans="1:11">
      <c r="A62" s="1">
        <v>3509</v>
      </c>
      <c r="B62" s="1" t="s">
        <v>78</v>
      </c>
      <c r="C62" s="3">
        <v>630</v>
      </c>
      <c r="D62" s="3">
        <v>0</v>
      </c>
      <c r="E62" s="3">
        <v>0</v>
      </c>
      <c r="F62" s="3">
        <v>0</v>
      </c>
      <c r="G62" s="3">
        <v>604</v>
      </c>
      <c r="H62" s="4">
        <v>12157236</v>
      </c>
      <c r="I62" s="4">
        <v>0</v>
      </c>
      <c r="J62" s="4">
        <v>717552</v>
      </c>
      <c r="K62" s="4">
        <v>12874788</v>
      </c>
    </row>
    <row r="63" spans="1:11">
      <c r="A63" s="1">
        <v>3510</v>
      </c>
      <c r="B63" s="1" t="s">
        <v>79</v>
      </c>
      <c r="C63" s="3">
        <v>486</v>
      </c>
      <c r="D63" s="3">
        <v>0</v>
      </c>
      <c r="E63" s="3">
        <v>0</v>
      </c>
      <c r="F63" s="3">
        <v>0</v>
      </c>
      <c r="G63" s="3">
        <v>485</v>
      </c>
      <c r="H63" s="4">
        <v>9386697</v>
      </c>
      <c r="I63" s="4">
        <v>0</v>
      </c>
      <c r="J63" s="4">
        <v>576180</v>
      </c>
      <c r="K63" s="4">
        <v>9962877</v>
      </c>
    </row>
    <row r="64" spans="1:11">
      <c r="A64" s="1">
        <v>3513</v>
      </c>
      <c r="B64" s="1" t="s">
        <v>80</v>
      </c>
      <c r="C64" s="3">
        <v>735</v>
      </c>
      <c r="D64" s="3">
        <v>0</v>
      </c>
      <c r="E64" s="3">
        <v>0</v>
      </c>
      <c r="F64" s="3">
        <v>18.2</v>
      </c>
      <c r="G64" s="3">
        <v>734</v>
      </c>
      <c r="H64" s="4">
        <v>13713481</v>
      </c>
      <c r="I64" s="4">
        <v>0</v>
      </c>
      <c r="J64" s="4">
        <v>871992</v>
      </c>
      <c r="K64" s="4">
        <v>14585473</v>
      </c>
    </row>
    <row r="65" spans="1:11">
      <c r="A65" s="1">
        <v>3514</v>
      </c>
      <c r="B65" s="1" t="s">
        <v>81</v>
      </c>
      <c r="C65" s="3">
        <v>611</v>
      </c>
      <c r="D65" s="3">
        <v>0</v>
      </c>
      <c r="E65" s="3">
        <v>0</v>
      </c>
      <c r="F65" s="3">
        <v>0</v>
      </c>
      <c r="G65" s="3">
        <v>592</v>
      </c>
      <c r="H65" s="4">
        <v>12432381</v>
      </c>
      <c r="I65" s="4">
        <v>0</v>
      </c>
      <c r="J65" s="4">
        <v>703296</v>
      </c>
      <c r="K65" s="4">
        <v>13135677</v>
      </c>
    </row>
    <row r="66" spans="1:11">
      <c r="A66" s="1">
        <v>3515</v>
      </c>
      <c r="B66" s="1" t="s">
        <v>82</v>
      </c>
      <c r="C66" s="3">
        <v>360</v>
      </c>
      <c r="D66" s="3">
        <v>0</v>
      </c>
      <c r="E66" s="3">
        <v>0</v>
      </c>
      <c r="F66" s="3">
        <v>0</v>
      </c>
      <c r="G66" s="3">
        <v>358</v>
      </c>
      <c r="H66" s="4">
        <v>6409118</v>
      </c>
      <c r="I66" s="4">
        <v>0</v>
      </c>
      <c r="J66" s="4">
        <v>425304</v>
      </c>
      <c r="K66" s="4">
        <v>6834422</v>
      </c>
    </row>
    <row r="67" spans="1:11">
      <c r="A67" s="1">
        <v>3517</v>
      </c>
      <c r="B67" s="1" t="s">
        <v>83</v>
      </c>
      <c r="C67" s="3">
        <v>300</v>
      </c>
      <c r="D67" s="3">
        <v>5.9999999999999831</v>
      </c>
      <c r="E67" s="3">
        <v>0</v>
      </c>
      <c r="F67" s="3">
        <v>0</v>
      </c>
      <c r="G67" s="3">
        <v>306</v>
      </c>
      <c r="H67" s="4">
        <v>7116471</v>
      </c>
      <c r="I67" s="4">
        <v>0</v>
      </c>
      <c r="J67" s="4">
        <v>356490</v>
      </c>
      <c r="K67" s="4">
        <v>7472961</v>
      </c>
    </row>
    <row r="68" spans="1:11">
      <c r="A68" s="1">
        <v>3518</v>
      </c>
      <c r="B68" s="1" t="s">
        <v>84</v>
      </c>
      <c r="C68" s="3">
        <v>170</v>
      </c>
      <c r="D68" s="3">
        <v>0</v>
      </c>
      <c r="E68" s="3">
        <v>0</v>
      </c>
      <c r="F68" s="3">
        <v>0</v>
      </c>
      <c r="G68" s="3">
        <v>133</v>
      </c>
      <c r="H68" s="4">
        <v>3008845</v>
      </c>
      <c r="I68" s="4">
        <v>0</v>
      </c>
      <c r="J68" s="4">
        <v>158004</v>
      </c>
      <c r="K68" s="4">
        <v>3166849</v>
      </c>
    </row>
    <row r="69" spans="1:11">
      <c r="A69" s="1">
        <v>3519</v>
      </c>
      <c r="B69" s="1" t="s">
        <v>85</v>
      </c>
      <c r="C69" s="3">
        <v>235</v>
      </c>
      <c r="D69" s="3">
        <v>0</v>
      </c>
      <c r="E69" s="3">
        <v>0</v>
      </c>
      <c r="F69" s="3">
        <v>0</v>
      </c>
      <c r="G69" s="3">
        <v>230</v>
      </c>
      <c r="H69" s="4">
        <v>4651102</v>
      </c>
      <c r="I69" s="4">
        <v>168961</v>
      </c>
      <c r="J69" s="4">
        <v>273240</v>
      </c>
      <c r="K69" s="4">
        <v>5093303</v>
      </c>
    </row>
    <row r="70" spans="1:11" ht="15.75" thickBot="1">
      <c r="A70" s="5">
        <v>9999</v>
      </c>
      <c r="B70" s="5" t="s">
        <v>1</v>
      </c>
      <c r="C70" s="25">
        <f t="shared" ref="C70:J70" si="0">SUM(C3:C69)</f>
        <v>47396</v>
      </c>
      <c r="D70" s="6">
        <f t="shared" si="0"/>
        <v>157.00000000000091</v>
      </c>
      <c r="E70" s="6">
        <f t="shared" si="0"/>
        <v>0</v>
      </c>
      <c r="F70" s="6">
        <f t="shared" si="0"/>
        <v>75.5</v>
      </c>
      <c r="G70" s="6">
        <f t="shared" si="0"/>
        <v>46375</v>
      </c>
      <c r="H70" s="7">
        <f t="shared" si="0"/>
        <v>985286980</v>
      </c>
      <c r="I70" s="7">
        <f t="shared" si="0"/>
        <v>6223015</v>
      </c>
      <c r="J70" s="7">
        <f t="shared" si="0"/>
        <v>54910731</v>
      </c>
      <c r="K70" s="7">
        <f>SUM(K3:K69)</f>
        <v>1046420726</v>
      </c>
    </row>
    <row r="71" spans="1:11" ht="15" thickTop="1">
      <c r="A71" s="1" t="s">
        <v>103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745F-6DA8-4AFB-AFD5-BECE14C5D9C3}">
  <dimension ref="A1:X71"/>
  <sheetViews>
    <sheetView zoomScale="91" zoomScaleNormal="9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5"/>
  <cols>
    <col min="1" max="1" width="7" style="24" customWidth="1"/>
    <col min="2" max="2" width="37.7109375" customWidth="1"/>
    <col min="3" max="3" width="9.7109375" customWidth="1"/>
    <col min="4" max="4" width="10.140625" customWidth="1"/>
    <col min="5" max="5" width="11.140625" customWidth="1"/>
    <col min="7" max="7" width="16.28515625" customWidth="1"/>
    <col min="8" max="8" width="15" customWidth="1"/>
    <col min="9" max="9" width="10.140625" bestFit="1" customWidth="1"/>
    <col min="10" max="10" width="18.140625" bestFit="1" customWidth="1"/>
    <col min="11" max="11" width="12.7109375" bestFit="1" customWidth="1"/>
    <col min="12" max="12" width="14.85546875" bestFit="1" customWidth="1"/>
    <col min="13" max="13" width="16.85546875" bestFit="1" customWidth="1"/>
    <col min="14" max="14" width="13.5703125" customWidth="1"/>
    <col min="15" max="15" width="7.5703125" customWidth="1"/>
    <col min="16" max="16" width="11" customWidth="1"/>
    <col min="17" max="17" width="12.7109375" bestFit="1" customWidth="1"/>
    <col min="18" max="18" width="16.85546875" bestFit="1" customWidth="1"/>
    <col min="19" max="19" width="10.85546875" customWidth="1"/>
    <col min="21" max="21" width="13.5703125" customWidth="1"/>
    <col min="23" max="23" width="10.42578125" customWidth="1"/>
    <col min="24" max="24" width="13.140625" customWidth="1"/>
  </cols>
  <sheetData>
    <row r="1" spans="1:24" ht="20.25">
      <c r="A1" s="2" t="s">
        <v>97</v>
      </c>
      <c r="B1" s="19"/>
    </row>
    <row r="2" spans="1:24" s="26" customFormat="1" ht="63.75">
      <c r="A2" s="26" t="s">
        <v>94</v>
      </c>
      <c r="B2" s="27" t="s">
        <v>86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  <c r="H2" s="26" t="s">
        <v>7</v>
      </c>
      <c r="I2" s="26" t="s">
        <v>8</v>
      </c>
      <c r="J2" s="26" t="s">
        <v>9</v>
      </c>
      <c r="K2" s="26" t="s">
        <v>10</v>
      </c>
      <c r="L2" s="26" t="s">
        <v>11</v>
      </c>
      <c r="M2" s="26" t="s">
        <v>12</v>
      </c>
      <c r="N2" s="26" t="s">
        <v>13</v>
      </c>
      <c r="O2" s="26" t="s">
        <v>14</v>
      </c>
      <c r="P2" s="26" t="s">
        <v>15</v>
      </c>
      <c r="Q2" s="26" t="s">
        <v>16</v>
      </c>
      <c r="R2" s="26" t="s">
        <v>17</v>
      </c>
      <c r="S2" s="26" t="s">
        <v>18</v>
      </c>
      <c r="T2" s="26" t="s">
        <v>100</v>
      </c>
      <c r="U2" s="26" t="s">
        <v>102</v>
      </c>
      <c r="V2" s="26" t="s">
        <v>99</v>
      </c>
      <c r="W2" s="26" t="s">
        <v>98</v>
      </c>
      <c r="X2" s="26" t="s">
        <v>101</v>
      </c>
    </row>
    <row r="3" spans="1:24">
      <c r="A3" s="22">
        <v>409</v>
      </c>
      <c r="B3" s="20" t="str">
        <f>VLOOKUP(A3,Table3[[LEA Code]:[Charter School]],2,FALSE)</f>
        <v>ALMA DEL MAR</v>
      </c>
      <c r="C3" s="9">
        <v>1044</v>
      </c>
      <c r="D3" s="9">
        <v>0</v>
      </c>
      <c r="E3" s="9">
        <v>0</v>
      </c>
      <c r="F3" s="9">
        <v>0</v>
      </c>
      <c r="G3" s="14">
        <v>20813507</v>
      </c>
      <c r="H3" s="13">
        <v>0</v>
      </c>
      <c r="I3" s="14">
        <v>0</v>
      </c>
      <c r="J3" s="14">
        <v>20813507</v>
      </c>
      <c r="K3" s="15">
        <v>0</v>
      </c>
      <c r="L3" s="14">
        <v>1240272</v>
      </c>
      <c r="M3" s="14">
        <v>22053779</v>
      </c>
      <c r="N3" s="14">
        <v>0</v>
      </c>
      <c r="O3" s="14">
        <v>0</v>
      </c>
      <c r="P3" s="14">
        <v>0</v>
      </c>
      <c r="Q3" s="15">
        <v>0</v>
      </c>
      <c r="R3" s="17">
        <v>22053779</v>
      </c>
      <c r="S3" s="9">
        <v>138</v>
      </c>
      <c r="T3" s="9">
        <v>0</v>
      </c>
      <c r="U3" s="15">
        <v>0</v>
      </c>
      <c r="V3" s="15">
        <v>0</v>
      </c>
      <c r="W3" s="15">
        <v>0</v>
      </c>
      <c r="X3" s="15">
        <v>0</v>
      </c>
    </row>
    <row r="4" spans="1:24">
      <c r="A4" s="22">
        <v>410</v>
      </c>
      <c r="B4" s="20" t="str">
        <f>VLOOKUP(A4,Table3[[LEA Code]:[Charter School]],2,FALSE)</f>
        <v>EXCEL ACADEMY</v>
      </c>
      <c r="C4" s="9">
        <v>1376</v>
      </c>
      <c r="D4" s="9">
        <v>0</v>
      </c>
      <c r="E4" s="9">
        <v>0</v>
      </c>
      <c r="F4" s="9">
        <v>0</v>
      </c>
      <c r="G4" s="14">
        <v>33343790</v>
      </c>
      <c r="H4" s="13">
        <v>0</v>
      </c>
      <c r="I4" s="14">
        <v>0</v>
      </c>
      <c r="J4" s="14">
        <v>33343790</v>
      </c>
      <c r="K4" s="15">
        <v>0</v>
      </c>
      <c r="L4" s="14">
        <v>1634688</v>
      </c>
      <c r="M4" s="14">
        <v>34978478</v>
      </c>
      <c r="N4" s="14">
        <v>0</v>
      </c>
      <c r="O4" s="14">
        <v>0</v>
      </c>
      <c r="P4" s="14">
        <v>0</v>
      </c>
      <c r="Q4" s="15">
        <v>0</v>
      </c>
      <c r="R4" s="17">
        <v>34978478</v>
      </c>
      <c r="S4" s="9">
        <v>380</v>
      </c>
      <c r="T4" s="9">
        <v>0</v>
      </c>
      <c r="U4" s="15">
        <v>0</v>
      </c>
      <c r="V4" s="15">
        <v>0</v>
      </c>
      <c r="W4" s="15">
        <v>0</v>
      </c>
      <c r="X4" s="15">
        <v>0</v>
      </c>
    </row>
    <row r="5" spans="1:24">
      <c r="A5" s="22">
        <v>412</v>
      </c>
      <c r="B5" s="20" t="str">
        <f>VLOOKUP(A5,Table3[[LEA Code]:[Charter School]],2,FALSE)</f>
        <v>ACADEMY OF THE PACIFIC RIM</v>
      </c>
      <c r="C5" s="9">
        <v>501</v>
      </c>
      <c r="D5" s="9">
        <v>0</v>
      </c>
      <c r="E5" s="9">
        <v>0</v>
      </c>
      <c r="F5" s="9">
        <v>0.6</v>
      </c>
      <c r="G5" s="14">
        <v>13518047</v>
      </c>
      <c r="H5" s="13">
        <v>10490</v>
      </c>
      <c r="I5" s="14">
        <v>0</v>
      </c>
      <c r="J5" s="14">
        <v>13507557</v>
      </c>
      <c r="K5" s="15">
        <v>0</v>
      </c>
      <c r="L5" s="14">
        <v>594513</v>
      </c>
      <c r="M5" s="14">
        <v>14102070</v>
      </c>
      <c r="N5" s="14">
        <v>10490</v>
      </c>
      <c r="O5" s="14">
        <v>0</v>
      </c>
      <c r="P5" s="14">
        <v>675</v>
      </c>
      <c r="Q5" s="15">
        <v>11165</v>
      </c>
      <c r="R5" s="17">
        <v>14113235</v>
      </c>
      <c r="S5" s="9">
        <v>66</v>
      </c>
      <c r="T5" s="9">
        <v>0.6</v>
      </c>
      <c r="U5" s="15">
        <v>10490</v>
      </c>
      <c r="V5" s="15">
        <v>0</v>
      </c>
      <c r="W5" s="15">
        <v>675</v>
      </c>
      <c r="X5" s="15">
        <v>11165</v>
      </c>
    </row>
    <row r="6" spans="1:24">
      <c r="A6" s="22">
        <v>413</v>
      </c>
      <c r="B6" s="20" t="str">
        <f>VLOOKUP(A6,Table3[[LEA Code]:[Charter School]],2,FALSE)</f>
        <v>FOUR RIVERS</v>
      </c>
      <c r="C6" s="9">
        <v>218</v>
      </c>
      <c r="D6" s="9">
        <v>0</v>
      </c>
      <c r="E6" s="9">
        <v>0</v>
      </c>
      <c r="F6" s="9">
        <v>1.3</v>
      </c>
      <c r="G6" s="14">
        <v>4978593</v>
      </c>
      <c r="H6" s="13">
        <v>42172</v>
      </c>
      <c r="I6" s="14">
        <v>0</v>
      </c>
      <c r="J6" s="14">
        <v>4936421</v>
      </c>
      <c r="K6" s="15">
        <v>0</v>
      </c>
      <c r="L6" s="14">
        <v>257388</v>
      </c>
      <c r="M6" s="14">
        <v>5193809</v>
      </c>
      <c r="N6" s="14">
        <v>42172</v>
      </c>
      <c r="O6" s="14">
        <v>0</v>
      </c>
      <c r="P6" s="14">
        <v>1596</v>
      </c>
      <c r="Q6" s="15">
        <v>43768</v>
      </c>
      <c r="R6" s="17">
        <v>5237577</v>
      </c>
      <c r="S6" s="9">
        <v>52</v>
      </c>
      <c r="T6" s="9">
        <v>1.3</v>
      </c>
      <c r="U6" s="15">
        <v>42172</v>
      </c>
      <c r="V6" s="15">
        <v>0</v>
      </c>
      <c r="W6" s="15">
        <v>1596</v>
      </c>
      <c r="X6" s="15">
        <v>43768</v>
      </c>
    </row>
    <row r="7" spans="1:24">
      <c r="A7" s="22">
        <v>414</v>
      </c>
      <c r="B7" s="20" t="str">
        <f>VLOOKUP(A7,Table3[[LEA Code]:[Charter School]],2,FALSE)</f>
        <v>BERKSHIRE ARTS AND TECHNOLOGY</v>
      </c>
      <c r="C7" s="9">
        <v>357</v>
      </c>
      <c r="D7" s="9">
        <v>0</v>
      </c>
      <c r="E7" s="9">
        <v>0</v>
      </c>
      <c r="F7" s="9">
        <v>0</v>
      </c>
      <c r="G7" s="14">
        <v>7315503</v>
      </c>
      <c r="H7" s="13">
        <v>0</v>
      </c>
      <c r="I7" s="14">
        <v>0</v>
      </c>
      <c r="J7" s="14">
        <v>7315503</v>
      </c>
      <c r="K7" s="15">
        <v>0</v>
      </c>
      <c r="L7" s="14">
        <v>424116</v>
      </c>
      <c r="M7" s="14">
        <v>7739619</v>
      </c>
      <c r="N7" s="14">
        <v>0</v>
      </c>
      <c r="O7" s="14">
        <v>0</v>
      </c>
      <c r="P7" s="14">
        <v>0</v>
      </c>
      <c r="Q7" s="15">
        <v>0</v>
      </c>
      <c r="R7" s="17">
        <v>7739619</v>
      </c>
      <c r="S7" s="9">
        <v>86</v>
      </c>
      <c r="T7" s="9">
        <v>0</v>
      </c>
      <c r="U7" s="15">
        <v>0</v>
      </c>
      <c r="V7" s="15">
        <v>0</v>
      </c>
      <c r="W7" s="15">
        <v>0</v>
      </c>
      <c r="X7" s="15">
        <v>0</v>
      </c>
    </row>
    <row r="8" spans="1:24">
      <c r="A8" s="22">
        <v>416</v>
      </c>
      <c r="B8" s="20" t="str">
        <f>VLOOKUP(A8,Table3[[LEA Code]:[Charter School]],2,FALSE)</f>
        <v>BOSTON PREPARATORY</v>
      </c>
      <c r="C8" s="9">
        <v>670</v>
      </c>
      <c r="D8" s="9">
        <v>0</v>
      </c>
      <c r="E8" s="9">
        <v>0</v>
      </c>
      <c r="F8" s="9">
        <v>0.2</v>
      </c>
      <c r="G8" s="14">
        <v>18360125</v>
      </c>
      <c r="H8" s="13">
        <v>3694</v>
      </c>
      <c r="I8" s="14">
        <v>0</v>
      </c>
      <c r="J8" s="14">
        <v>18356431</v>
      </c>
      <c r="K8" s="15">
        <v>0</v>
      </c>
      <c r="L8" s="14">
        <v>795735</v>
      </c>
      <c r="M8" s="14">
        <v>19152166</v>
      </c>
      <c r="N8" s="14">
        <v>3694</v>
      </c>
      <c r="O8" s="14">
        <v>0</v>
      </c>
      <c r="P8" s="14">
        <v>225</v>
      </c>
      <c r="Q8" s="15">
        <v>3919</v>
      </c>
      <c r="R8" s="17">
        <v>19156085</v>
      </c>
      <c r="S8" s="9">
        <v>152</v>
      </c>
      <c r="T8" s="9">
        <v>0.2</v>
      </c>
      <c r="U8" s="15">
        <v>3694</v>
      </c>
      <c r="V8" s="15">
        <v>0</v>
      </c>
      <c r="W8" s="15">
        <v>225</v>
      </c>
      <c r="X8" s="15">
        <v>3919</v>
      </c>
    </row>
    <row r="9" spans="1:24">
      <c r="A9" s="22">
        <v>417</v>
      </c>
      <c r="B9" s="20" t="str">
        <f>VLOOKUP(A9,Table3[[LEA Code]:[Charter School]],2,FALSE)</f>
        <v>BRIDGE BOSTON</v>
      </c>
      <c r="C9" s="9">
        <v>347</v>
      </c>
      <c r="D9" s="9">
        <v>11.999999999999943</v>
      </c>
      <c r="E9" s="9">
        <v>0</v>
      </c>
      <c r="F9" s="9">
        <v>0</v>
      </c>
      <c r="G9" s="14">
        <v>9225022</v>
      </c>
      <c r="H9" s="13">
        <v>0</v>
      </c>
      <c r="I9" s="14">
        <v>0</v>
      </c>
      <c r="J9" s="14">
        <v>9225022</v>
      </c>
      <c r="K9" s="15">
        <v>0</v>
      </c>
      <c r="L9" s="14">
        <v>398009</v>
      </c>
      <c r="M9" s="14">
        <v>9623031</v>
      </c>
      <c r="N9" s="14">
        <v>0</v>
      </c>
      <c r="O9" s="14">
        <v>0</v>
      </c>
      <c r="P9" s="14">
        <v>0</v>
      </c>
      <c r="Q9" s="15">
        <v>0</v>
      </c>
      <c r="R9" s="17">
        <v>9623031</v>
      </c>
      <c r="S9" s="9">
        <v>75</v>
      </c>
      <c r="T9" s="9">
        <v>0</v>
      </c>
      <c r="U9" s="15">
        <v>0</v>
      </c>
      <c r="V9" s="15">
        <v>0</v>
      </c>
      <c r="W9" s="15">
        <v>0</v>
      </c>
      <c r="X9" s="15">
        <v>0</v>
      </c>
    </row>
    <row r="10" spans="1:24">
      <c r="A10" s="22">
        <v>418</v>
      </c>
      <c r="B10" s="20" t="str">
        <f>VLOOKUP(A10,Table3[[LEA Code]:[Charter School]],2,FALSE)</f>
        <v>CHRISTA MCAULIFFE</v>
      </c>
      <c r="C10" s="9">
        <v>315</v>
      </c>
      <c r="D10" s="9">
        <v>0</v>
      </c>
      <c r="E10" s="9">
        <v>0</v>
      </c>
      <c r="F10" s="9">
        <v>0</v>
      </c>
      <c r="G10" s="14">
        <v>6380874</v>
      </c>
      <c r="H10" s="13">
        <v>0</v>
      </c>
      <c r="I10" s="14">
        <v>0</v>
      </c>
      <c r="J10" s="14">
        <v>6380874</v>
      </c>
      <c r="K10" s="15">
        <v>0</v>
      </c>
      <c r="L10" s="14">
        <v>374220</v>
      </c>
      <c r="M10" s="14">
        <v>6755094</v>
      </c>
      <c r="N10" s="14">
        <v>0</v>
      </c>
      <c r="O10" s="14">
        <v>0</v>
      </c>
      <c r="P10" s="14">
        <v>0</v>
      </c>
      <c r="Q10" s="15">
        <v>0</v>
      </c>
      <c r="R10" s="17">
        <v>6755094</v>
      </c>
      <c r="S10" s="9">
        <v>23</v>
      </c>
      <c r="T10" s="9">
        <v>0</v>
      </c>
      <c r="U10" s="15">
        <v>0</v>
      </c>
      <c r="V10" s="15">
        <v>0</v>
      </c>
      <c r="W10" s="15">
        <v>0</v>
      </c>
      <c r="X10" s="15">
        <v>0</v>
      </c>
    </row>
    <row r="11" spans="1:24">
      <c r="A11" s="22">
        <v>420</v>
      </c>
      <c r="B11" s="20" t="str">
        <f>VLOOKUP(A11,Table3[[LEA Code]:[Charter School]],2,FALSE)</f>
        <v>BENJAMIN BANNEKER</v>
      </c>
      <c r="C11" s="9">
        <v>344</v>
      </c>
      <c r="D11" s="9">
        <v>0</v>
      </c>
      <c r="E11" s="9">
        <v>0</v>
      </c>
      <c r="F11" s="9">
        <v>0.2</v>
      </c>
      <c r="G11" s="14">
        <v>11647489</v>
      </c>
      <c r="H11" s="13">
        <v>3768</v>
      </c>
      <c r="I11" s="14">
        <v>0</v>
      </c>
      <c r="J11" s="14">
        <v>11643721</v>
      </c>
      <c r="K11" s="15">
        <v>0</v>
      </c>
      <c r="L11" s="14">
        <v>408447</v>
      </c>
      <c r="M11" s="14">
        <v>12052168</v>
      </c>
      <c r="N11" s="14">
        <v>3768</v>
      </c>
      <c r="O11" s="14">
        <v>0</v>
      </c>
      <c r="P11" s="14">
        <v>225</v>
      </c>
      <c r="Q11" s="15">
        <v>3993</v>
      </c>
      <c r="R11" s="17">
        <v>12056161</v>
      </c>
      <c r="S11" s="9">
        <v>44</v>
      </c>
      <c r="T11" s="9">
        <v>0.2</v>
      </c>
      <c r="U11" s="15">
        <v>3768</v>
      </c>
      <c r="V11" s="15">
        <v>0</v>
      </c>
      <c r="W11" s="15">
        <v>225</v>
      </c>
      <c r="X11" s="15">
        <v>3993</v>
      </c>
    </row>
    <row r="12" spans="1:24">
      <c r="A12" s="22">
        <v>428</v>
      </c>
      <c r="B12" s="20" t="str">
        <f>VLOOKUP(A12,Table3[[LEA Code]:[Charter School]],2,FALSE)</f>
        <v>BROOKE</v>
      </c>
      <c r="C12" s="9">
        <v>2231</v>
      </c>
      <c r="D12" s="9">
        <v>10.000000000000028</v>
      </c>
      <c r="E12" s="9">
        <v>0</v>
      </c>
      <c r="F12" s="9">
        <v>3</v>
      </c>
      <c r="G12" s="14">
        <v>56290736</v>
      </c>
      <c r="H12" s="13">
        <v>51785</v>
      </c>
      <c r="I12" s="14">
        <v>0</v>
      </c>
      <c r="J12" s="14">
        <v>56238951</v>
      </c>
      <c r="K12" s="15">
        <v>0</v>
      </c>
      <c r="L12" s="14">
        <v>2635689</v>
      </c>
      <c r="M12" s="14">
        <v>58874640</v>
      </c>
      <c r="N12" s="14">
        <v>51785</v>
      </c>
      <c r="O12" s="14">
        <v>0</v>
      </c>
      <c r="P12" s="14">
        <v>3584</v>
      </c>
      <c r="Q12" s="15">
        <v>55369</v>
      </c>
      <c r="R12" s="17">
        <v>58930009</v>
      </c>
      <c r="S12" s="9">
        <v>1004</v>
      </c>
      <c r="T12" s="9">
        <v>3</v>
      </c>
      <c r="U12" s="15">
        <v>51785</v>
      </c>
      <c r="V12" s="15">
        <v>0</v>
      </c>
      <c r="W12" s="15">
        <v>3584</v>
      </c>
      <c r="X12" s="15">
        <v>55369</v>
      </c>
    </row>
    <row r="13" spans="1:24">
      <c r="A13" s="22">
        <v>429</v>
      </c>
      <c r="B13" s="20" t="str">
        <f>VLOOKUP(A13,Table3[[LEA Code]:[Charter School]],2,FALSE)</f>
        <v>KIPP ACADEMY LYNN</v>
      </c>
      <c r="C13" s="9">
        <v>1629</v>
      </c>
      <c r="D13" s="9">
        <v>43.000000000000064</v>
      </c>
      <c r="E13" s="9">
        <v>0</v>
      </c>
      <c r="F13" s="9">
        <v>0</v>
      </c>
      <c r="G13" s="14">
        <v>29766011</v>
      </c>
      <c r="H13" s="13">
        <v>0</v>
      </c>
      <c r="I13" s="14">
        <v>0</v>
      </c>
      <c r="J13" s="14">
        <v>29766011</v>
      </c>
      <c r="K13" s="15">
        <v>1613837</v>
      </c>
      <c r="L13" s="14">
        <v>1884753</v>
      </c>
      <c r="M13" s="14">
        <v>33264601</v>
      </c>
      <c r="N13" s="14">
        <v>0</v>
      </c>
      <c r="O13" s="14">
        <v>0</v>
      </c>
      <c r="P13" s="14">
        <v>0</v>
      </c>
      <c r="Q13" s="15">
        <v>0</v>
      </c>
      <c r="R13" s="17">
        <v>33264601</v>
      </c>
      <c r="S13" s="9">
        <v>732</v>
      </c>
      <c r="T13" s="9">
        <v>0</v>
      </c>
      <c r="U13" s="15">
        <v>0</v>
      </c>
      <c r="V13" s="15">
        <v>0</v>
      </c>
      <c r="W13" s="15">
        <v>0</v>
      </c>
      <c r="X13" s="15">
        <v>0</v>
      </c>
    </row>
    <row r="14" spans="1:24">
      <c r="A14" s="22">
        <v>430</v>
      </c>
      <c r="B14" s="20" t="str">
        <f>VLOOKUP(A14,Table3[[LEA Code]:[Charter School]],2,FALSE)</f>
        <v>ADVANCED MATH AND SCIENCE ACADEMY</v>
      </c>
      <c r="C14" s="9">
        <v>963</v>
      </c>
      <c r="D14" s="9">
        <v>0</v>
      </c>
      <c r="E14" s="9">
        <v>0</v>
      </c>
      <c r="F14" s="9">
        <v>0</v>
      </c>
      <c r="G14" s="14">
        <v>16800648</v>
      </c>
      <c r="H14" s="13">
        <v>0</v>
      </c>
      <c r="I14" s="14">
        <v>0</v>
      </c>
      <c r="J14" s="14">
        <v>16800648</v>
      </c>
      <c r="K14" s="15">
        <v>0</v>
      </c>
      <c r="L14" s="14">
        <v>1144044</v>
      </c>
      <c r="M14" s="14">
        <v>17944692</v>
      </c>
      <c r="N14" s="14">
        <v>0</v>
      </c>
      <c r="O14" s="14">
        <v>0</v>
      </c>
      <c r="P14" s="14">
        <v>0</v>
      </c>
      <c r="Q14" s="15">
        <v>0</v>
      </c>
      <c r="R14" s="17">
        <v>17944692</v>
      </c>
      <c r="S14" s="9">
        <v>375</v>
      </c>
      <c r="T14" s="9">
        <v>0</v>
      </c>
      <c r="U14" s="15">
        <v>0</v>
      </c>
      <c r="V14" s="15">
        <v>0</v>
      </c>
      <c r="W14" s="15">
        <v>0</v>
      </c>
      <c r="X14" s="15">
        <v>0</v>
      </c>
    </row>
    <row r="15" spans="1:24">
      <c r="A15" s="22">
        <v>432</v>
      </c>
      <c r="B15" s="20" t="str">
        <f>VLOOKUP(A15,Table3[[LEA Code]:[Charter School]],2,FALSE)</f>
        <v>CAPE COD LIGHTHOUSE</v>
      </c>
      <c r="C15" s="9">
        <v>246</v>
      </c>
      <c r="D15" s="9">
        <v>0</v>
      </c>
      <c r="E15" s="9">
        <v>0</v>
      </c>
      <c r="F15" s="9">
        <v>0</v>
      </c>
      <c r="G15" s="14">
        <v>4626675</v>
      </c>
      <c r="H15" s="13">
        <v>0</v>
      </c>
      <c r="I15" s="14">
        <v>0</v>
      </c>
      <c r="J15" s="14">
        <v>4626675</v>
      </c>
      <c r="K15" s="15">
        <v>0</v>
      </c>
      <c r="L15" s="14">
        <v>292248</v>
      </c>
      <c r="M15" s="14">
        <v>4918923</v>
      </c>
      <c r="N15" s="14">
        <v>0</v>
      </c>
      <c r="O15" s="14">
        <v>0</v>
      </c>
      <c r="P15" s="14">
        <v>0</v>
      </c>
      <c r="Q15" s="15">
        <v>0</v>
      </c>
      <c r="R15" s="17">
        <v>4918923</v>
      </c>
      <c r="S15" s="9">
        <v>55</v>
      </c>
      <c r="T15" s="9">
        <v>0</v>
      </c>
      <c r="U15" s="15">
        <v>0</v>
      </c>
      <c r="V15" s="15">
        <v>0</v>
      </c>
      <c r="W15" s="15">
        <v>0</v>
      </c>
      <c r="X15" s="15">
        <v>0</v>
      </c>
    </row>
    <row r="16" spans="1:24">
      <c r="A16" s="22">
        <v>435</v>
      </c>
      <c r="B16" s="20" t="str">
        <f>VLOOKUP(A16,Table3[[LEA Code]:[Charter School]],2,FALSE)</f>
        <v>INNOVATION ACADEMY</v>
      </c>
      <c r="C16" s="9">
        <v>740</v>
      </c>
      <c r="D16" s="9">
        <v>0</v>
      </c>
      <c r="E16" s="9">
        <v>0</v>
      </c>
      <c r="F16" s="9">
        <v>0</v>
      </c>
      <c r="G16" s="14">
        <v>12379117</v>
      </c>
      <c r="H16" s="13">
        <v>0</v>
      </c>
      <c r="I16" s="14">
        <v>0</v>
      </c>
      <c r="J16" s="14">
        <v>12379117</v>
      </c>
      <c r="K16" s="15">
        <v>0</v>
      </c>
      <c r="L16" s="14">
        <v>879120</v>
      </c>
      <c r="M16" s="14">
        <v>13258237</v>
      </c>
      <c r="N16" s="14">
        <v>0</v>
      </c>
      <c r="O16" s="14">
        <v>0</v>
      </c>
      <c r="P16" s="14">
        <v>0</v>
      </c>
      <c r="Q16" s="15">
        <v>0</v>
      </c>
      <c r="R16" s="17">
        <v>13258237</v>
      </c>
      <c r="S16" s="9">
        <v>137</v>
      </c>
      <c r="T16" s="9">
        <v>0</v>
      </c>
      <c r="U16" s="15">
        <v>0</v>
      </c>
      <c r="V16" s="15">
        <v>0</v>
      </c>
      <c r="W16" s="15">
        <v>0</v>
      </c>
      <c r="X16" s="15">
        <v>0</v>
      </c>
    </row>
    <row r="17" spans="1:24">
      <c r="A17" s="22">
        <v>436</v>
      </c>
      <c r="B17" s="20" t="str">
        <f>VLOOKUP(A17,Table3[[LEA Code]:[Charter School]],2,FALSE)</f>
        <v>COMMUNITY CS OF CAMBRIDGE</v>
      </c>
      <c r="C17" s="9">
        <v>244</v>
      </c>
      <c r="D17" s="9">
        <v>0</v>
      </c>
      <c r="E17" s="9">
        <v>0</v>
      </c>
      <c r="F17" s="9">
        <v>0</v>
      </c>
      <c r="G17" s="14">
        <v>8437541</v>
      </c>
      <c r="H17" s="13">
        <v>0</v>
      </c>
      <c r="I17" s="14">
        <v>0</v>
      </c>
      <c r="J17" s="14">
        <v>8437541</v>
      </c>
      <c r="K17" s="15">
        <v>0</v>
      </c>
      <c r="L17" s="14">
        <v>289872</v>
      </c>
      <c r="M17" s="14">
        <v>8727413</v>
      </c>
      <c r="N17" s="14">
        <v>0</v>
      </c>
      <c r="O17" s="14">
        <v>0</v>
      </c>
      <c r="P17" s="14">
        <v>0</v>
      </c>
      <c r="Q17" s="15">
        <v>0</v>
      </c>
      <c r="R17" s="17">
        <v>8727413</v>
      </c>
      <c r="S17" s="9">
        <v>55</v>
      </c>
      <c r="T17" s="9">
        <v>0</v>
      </c>
      <c r="U17" s="15">
        <v>0</v>
      </c>
      <c r="V17" s="15">
        <v>0</v>
      </c>
      <c r="W17" s="15">
        <v>0</v>
      </c>
      <c r="X17" s="15">
        <v>0</v>
      </c>
    </row>
    <row r="18" spans="1:24">
      <c r="A18" s="22">
        <v>438</v>
      </c>
      <c r="B18" s="20" t="str">
        <f>VLOOKUP(A18,Table3[[LEA Code]:[Charter School]],2,FALSE)</f>
        <v>CODMAN ACADEMY</v>
      </c>
      <c r="C18" s="9">
        <v>345</v>
      </c>
      <c r="D18" s="9">
        <v>0</v>
      </c>
      <c r="E18" s="9">
        <v>0</v>
      </c>
      <c r="F18" s="9">
        <v>0.6</v>
      </c>
      <c r="G18" s="14">
        <v>9689111</v>
      </c>
      <c r="H18" s="13">
        <v>12595</v>
      </c>
      <c r="I18" s="14">
        <v>0</v>
      </c>
      <c r="J18" s="14">
        <v>9676516</v>
      </c>
      <c r="K18" s="15">
        <v>0</v>
      </c>
      <c r="L18" s="14">
        <v>409185</v>
      </c>
      <c r="M18" s="14">
        <v>10085701</v>
      </c>
      <c r="N18" s="14">
        <v>12595</v>
      </c>
      <c r="O18" s="14">
        <v>0</v>
      </c>
      <c r="P18" s="14">
        <v>675</v>
      </c>
      <c r="Q18" s="15">
        <v>13270</v>
      </c>
      <c r="R18" s="17">
        <v>10098971</v>
      </c>
      <c r="S18" s="9">
        <v>85</v>
      </c>
      <c r="T18" s="9">
        <v>0.6</v>
      </c>
      <c r="U18" s="15">
        <v>12595</v>
      </c>
      <c r="V18" s="15">
        <v>0</v>
      </c>
      <c r="W18" s="15">
        <v>675</v>
      </c>
      <c r="X18" s="15">
        <v>13270</v>
      </c>
    </row>
    <row r="19" spans="1:24">
      <c r="A19" s="22">
        <v>439</v>
      </c>
      <c r="B19" s="20" t="str">
        <f>VLOOKUP(A19,Table3[[LEA Code]:[Charter School]],2,FALSE)</f>
        <v>CONSERVATORY LAB</v>
      </c>
      <c r="C19" s="9">
        <v>467</v>
      </c>
      <c r="D19" s="9">
        <v>23.00000000000022</v>
      </c>
      <c r="E19" s="9">
        <v>0</v>
      </c>
      <c r="F19" s="9">
        <v>0.2</v>
      </c>
      <c r="G19" s="14">
        <v>11651395</v>
      </c>
      <c r="H19" s="13">
        <v>2808</v>
      </c>
      <c r="I19" s="14">
        <v>0</v>
      </c>
      <c r="J19" s="14">
        <v>11648587</v>
      </c>
      <c r="K19" s="15">
        <v>0</v>
      </c>
      <c r="L19" s="14">
        <v>527029</v>
      </c>
      <c r="M19" s="14">
        <v>12175616</v>
      </c>
      <c r="N19" s="14">
        <v>2808</v>
      </c>
      <c r="O19" s="14">
        <v>0</v>
      </c>
      <c r="P19" s="14">
        <v>214</v>
      </c>
      <c r="Q19" s="15">
        <v>3022</v>
      </c>
      <c r="R19" s="17">
        <v>12178638</v>
      </c>
      <c r="S19" s="9">
        <v>116</v>
      </c>
      <c r="T19" s="9">
        <v>0.2</v>
      </c>
      <c r="U19" s="15">
        <v>2808</v>
      </c>
      <c r="V19" s="15">
        <v>0</v>
      </c>
      <c r="W19" s="15">
        <v>214</v>
      </c>
      <c r="X19" s="15">
        <v>3022</v>
      </c>
    </row>
    <row r="20" spans="1:24">
      <c r="A20" s="22">
        <v>440</v>
      </c>
      <c r="B20" s="20" t="str">
        <f>VLOOKUP(A20,Table3[[LEA Code]:[Charter School]],2,FALSE)</f>
        <v>COMMUNITY DAY</v>
      </c>
      <c r="C20" s="9">
        <v>1198</v>
      </c>
      <c r="D20" s="9">
        <v>0</v>
      </c>
      <c r="E20" s="9">
        <v>0</v>
      </c>
      <c r="F20" s="9">
        <v>0</v>
      </c>
      <c r="G20" s="14">
        <v>23840826</v>
      </c>
      <c r="H20" s="13">
        <v>0</v>
      </c>
      <c r="I20" s="14">
        <v>0</v>
      </c>
      <c r="J20" s="14">
        <v>23840826</v>
      </c>
      <c r="K20" s="15">
        <v>852740</v>
      </c>
      <c r="L20" s="14">
        <v>1423224</v>
      </c>
      <c r="M20" s="14">
        <v>26116790</v>
      </c>
      <c r="N20" s="14">
        <v>0</v>
      </c>
      <c r="O20" s="14">
        <v>0</v>
      </c>
      <c r="P20" s="14">
        <v>0</v>
      </c>
      <c r="Q20" s="15">
        <v>0</v>
      </c>
      <c r="R20" s="17">
        <v>26116790</v>
      </c>
      <c r="S20" s="9">
        <v>276</v>
      </c>
      <c r="T20" s="9">
        <v>0</v>
      </c>
      <c r="U20" s="15">
        <v>0</v>
      </c>
      <c r="V20" s="15">
        <v>0</v>
      </c>
      <c r="W20" s="15">
        <v>0</v>
      </c>
      <c r="X20" s="15">
        <v>0</v>
      </c>
    </row>
    <row r="21" spans="1:24">
      <c r="A21" s="22">
        <v>441</v>
      </c>
      <c r="B21" s="20" t="str">
        <f>VLOOKUP(A21,Table3[[LEA Code]:[Charter School]],2,FALSE)</f>
        <v>SPRINGFIELD INTERNATIONAL</v>
      </c>
      <c r="C21" s="9">
        <v>1524</v>
      </c>
      <c r="D21" s="9">
        <v>0</v>
      </c>
      <c r="E21" s="9">
        <v>0</v>
      </c>
      <c r="F21" s="9">
        <v>0</v>
      </c>
      <c r="G21" s="14">
        <v>28630842</v>
      </c>
      <c r="H21" s="13">
        <v>0</v>
      </c>
      <c r="I21" s="14">
        <v>0</v>
      </c>
      <c r="J21" s="14">
        <v>28630842</v>
      </c>
      <c r="K21" s="15">
        <v>0</v>
      </c>
      <c r="L21" s="14">
        <v>1810512</v>
      </c>
      <c r="M21" s="14">
        <v>30441354</v>
      </c>
      <c r="N21" s="14">
        <v>0</v>
      </c>
      <c r="O21" s="14">
        <v>0</v>
      </c>
      <c r="P21" s="14">
        <v>0</v>
      </c>
      <c r="Q21" s="15">
        <v>0</v>
      </c>
      <c r="R21" s="17">
        <v>30441354</v>
      </c>
      <c r="S21" s="9">
        <v>486</v>
      </c>
      <c r="T21" s="9">
        <v>0</v>
      </c>
      <c r="U21" s="15">
        <v>0</v>
      </c>
      <c r="V21" s="15">
        <v>0</v>
      </c>
      <c r="W21" s="15">
        <v>0</v>
      </c>
      <c r="X21" s="15">
        <v>0</v>
      </c>
    </row>
    <row r="22" spans="1:24">
      <c r="A22" s="22">
        <v>444</v>
      </c>
      <c r="B22" s="20" t="str">
        <f>VLOOKUP(A22,Table3[[LEA Code]:[Charter School]],2,FALSE)</f>
        <v>NEIGHBORHOOD HOUSE</v>
      </c>
      <c r="C22" s="9">
        <v>768</v>
      </c>
      <c r="D22" s="9">
        <v>0</v>
      </c>
      <c r="E22" s="9">
        <v>0</v>
      </c>
      <c r="F22" s="9">
        <v>0</v>
      </c>
      <c r="G22" s="14">
        <v>20256196</v>
      </c>
      <c r="H22" s="13">
        <v>0</v>
      </c>
      <c r="I22" s="14">
        <v>0</v>
      </c>
      <c r="J22" s="14">
        <v>20256196</v>
      </c>
      <c r="K22" s="15">
        <v>0</v>
      </c>
      <c r="L22" s="14">
        <v>912384</v>
      </c>
      <c r="M22" s="14">
        <v>21168580</v>
      </c>
      <c r="N22" s="14">
        <v>0</v>
      </c>
      <c r="O22" s="14">
        <v>0</v>
      </c>
      <c r="P22" s="14">
        <v>0</v>
      </c>
      <c r="Q22" s="15">
        <v>0</v>
      </c>
      <c r="R22" s="17">
        <v>21168580</v>
      </c>
      <c r="S22" s="9">
        <v>163</v>
      </c>
      <c r="T22" s="9">
        <v>0</v>
      </c>
      <c r="U22" s="15">
        <v>0</v>
      </c>
      <c r="V22" s="15">
        <v>0</v>
      </c>
      <c r="W22" s="15">
        <v>0</v>
      </c>
      <c r="X22" s="15">
        <v>0</v>
      </c>
    </row>
    <row r="23" spans="1:24">
      <c r="A23" s="22">
        <v>445</v>
      </c>
      <c r="B23" s="20" t="str">
        <f>VLOOKUP(A23,Table3[[LEA Code]:[Charter School]],2,FALSE)</f>
        <v>ABBY KELLEY FOSTER</v>
      </c>
      <c r="C23" s="9">
        <v>1426</v>
      </c>
      <c r="D23" s="9">
        <v>0</v>
      </c>
      <c r="E23" s="9">
        <v>0</v>
      </c>
      <c r="F23" s="9">
        <v>0</v>
      </c>
      <c r="G23" s="14">
        <v>26294816</v>
      </c>
      <c r="H23" s="13">
        <v>0</v>
      </c>
      <c r="I23" s="14">
        <v>0</v>
      </c>
      <c r="J23" s="14">
        <v>26294816</v>
      </c>
      <c r="K23" s="15">
        <v>1512212</v>
      </c>
      <c r="L23" s="14">
        <v>1694088</v>
      </c>
      <c r="M23" s="14">
        <v>29501116</v>
      </c>
      <c r="N23" s="14">
        <v>0</v>
      </c>
      <c r="O23" s="14">
        <v>0</v>
      </c>
      <c r="P23" s="14">
        <v>0</v>
      </c>
      <c r="Q23" s="15">
        <v>0</v>
      </c>
      <c r="R23" s="17">
        <v>29501116</v>
      </c>
      <c r="S23" s="9">
        <v>650</v>
      </c>
      <c r="T23" s="9">
        <v>0</v>
      </c>
      <c r="U23" s="15">
        <v>0</v>
      </c>
      <c r="V23" s="15">
        <v>0</v>
      </c>
      <c r="W23" s="15">
        <v>0</v>
      </c>
      <c r="X23" s="15">
        <v>0</v>
      </c>
    </row>
    <row r="24" spans="1:24">
      <c r="A24" s="22">
        <v>446</v>
      </c>
      <c r="B24" s="20" t="str">
        <f>VLOOKUP(A24,Table3[[LEA Code]:[Charter School]],2,FALSE)</f>
        <v>FOXBOROUGH REGIONAL</v>
      </c>
      <c r="C24" s="9">
        <v>1411</v>
      </c>
      <c r="D24" s="9">
        <v>0</v>
      </c>
      <c r="E24" s="9">
        <v>0</v>
      </c>
      <c r="F24" s="9">
        <v>28.4</v>
      </c>
      <c r="G24" s="14">
        <v>26722469</v>
      </c>
      <c r="H24" s="13">
        <v>531477</v>
      </c>
      <c r="I24" s="14">
        <v>0</v>
      </c>
      <c r="J24" s="14">
        <v>26190992</v>
      </c>
      <c r="K24" s="15">
        <v>0</v>
      </c>
      <c r="L24" s="14">
        <v>1642518</v>
      </c>
      <c r="M24" s="14">
        <v>27833510</v>
      </c>
      <c r="N24" s="14">
        <v>531477</v>
      </c>
      <c r="O24" s="14">
        <v>0</v>
      </c>
      <c r="P24" s="14">
        <v>33750</v>
      </c>
      <c r="Q24" s="15">
        <v>565227</v>
      </c>
      <c r="R24" s="17">
        <v>28398737</v>
      </c>
      <c r="S24" s="9">
        <v>291</v>
      </c>
      <c r="T24" s="9">
        <v>28.4</v>
      </c>
      <c r="U24" s="15">
        <v>531477</v>
      </c>
      <c r="V24" s="15">
        <v>0</v>
      </c>
      <c r="W24" s="15">
        <v>33750</v>
      </c>
      <c r="X24" s="15">
        <v>565227</v>
      </c>
    </row>
    <row r="25" spans="1:24">
      <c r="A25" s="22">
        <v>447</v>
      </c>
      <c r="B25" s="20" t="str">
        <f>VLOOKUP(A25,Table3[[LEA Code]:[Charter School]],2,FALSE)</f>
        <v>BENJAMIN FRANKLIN CLASSICAL</v>
      </c>
      <c r="C25" s="9">
        <v>899</v>
      </c>
      <c r="D25" s="9">
        <v>2.0000000000000386</v>
      </c>
      <c r="E25" s="9">
        <v>0</v>
      </c>
      <c r="F25" s="9">
        <v>0</v>
      </c>
      <c r="G25" s="14">
        <v>15747895</v>
      </c>
      <c r="H25" s="13">
        <v>0</v>
      </c>
      <c r="I25" s="14">
        <v>0</v>
      </c>
      <c r="J25" s="14">
        <v>15747895</v>
      </c>
      <c r="K25" s="15">
        <v>0</v>
      </c>
      <c r="L25" s="14">
        <v>1065315</v>
      </c>
      <c r="M25" s="14">
        <v>16813210</v>
      </c>
      <c r="N25" s="14">
        <v>0</v>
      </c>
      <c r="O25" s="14">
        <v>0</v>
      </c>
      <c r="P25" s="14">
        <v>0</v>
      </c>
      <c r="Q25" s="15">
        <v>0</v>
      </c>
      <c r="R25" s="17">
        <v>16813210</v>
      </c>
      <c r="S25" s="9">
        <v>305</v>
      </c>
      <c r="T25" s="9">
        <v>0</v>
      </c>
      <c r="U25" s="15">
        <v>0</v>
      </c>
      <c r="V25" s="15">
        <v>0</v>
      </c>
      <c r="W25" s="15">
        <v>0</v>
      </c>
      <c r="X25" s="15">
        <v>0</v>
      </c>
    </row>
    <row r="26" spans="1:24">
      <c r="A26" s="22">
        <v>449</v>
      </c>
      <c r="B26" s="20" t="str">
        <f>VLOOKUP(A26,Table3[[LEA Code]:[Charter School]],2,FALSE)</f>
        <v>BOSTON COLLEGIATE</v>
      </c>
      <c r="C26" s="9">
        <v>688</v>
      </c>
      <c r="D26" s="9">
        <v>0</v>
      </c>
      <c r="E26" s="9">
        <v>0</v>
      </c>
      <c r="F26" s="9">
        <v>0</v>
      </c>
      <c r="G26" s="14">
        <v>16113388</v>
      </c>
      <c r="H26" s="13">
        <v>0</v>
      </c>
      <c r="I26" s="14">
        <v>0</v>
      </c>
      <c r="J26" s="14">
        <v>16113388</v>
      </c>
      <c r="K26" s="15">
        <v>0</v>
      </c>
      <c r="L26" s="14">
        <v>817344</v>
      </c>
      <c r="M26" s="14">
        <v>16930732</v>
      </c>
      <c r="N26" s="14">
        <v>0</v>
      </c>
      <c r="O26" s="14">
        <v>0</v>
      </c>
      <c r="P26" s="14">
        <v>0</v>
      </c>
      <c r="Q26" s="15">
        <v>0</v>
      </c>
      <c r="R26" s="17">
        <v>16930732</v>
      </c>
      <c r="S26" s="9">
        <v>170</v>
      </c>
      <c r="T26" s="9">
        <v>0</v>
      </c>
      <c r="U26" s="15">
        <v>0</v>
      </c>
      <c r="V26" s="15">
        <v>0</v>
      </c>
      <c r="W26" s="15">
        <v>0</v>
      </c>
      <c r="X26" s="15">
        <v>0</v>
      </c>
    </row>
    <row r="27" spans="1:24">
      <c r="A27" s="22">
        <v>450</v>
      </c>
      <c r="B27" s="20" t="str">
        <f>VLOOKUP(A27,Table3[[LEA Code]:[Charter School]],2,FALSE)</f>
        <v>HILLTOWN COOPERATIVE</v>
      </c>
      <c r="C27" s="9">
        <v>218</v>
      </c>
      <c r="D27" s="9">
        <v>0</v>
      </c>
      <c r="E27" s="9">
        <v>0</v>
      </c>
      <c r="F27" s="9">
        <v>0</v>
      </c>
      <c r="G27" s="14">
        <v>3913653</v>
      </c>
      <c r="H27" s="13">
        <v>0</v>
      </c>
      <c r="I27" s="14">
        <v>0</v>
      </c>
      <c r="J27" s="14">
        <v>3913653</v>
      </c>
      <c r="K27" s="15">
        <v>0</v>
      </c>
      <c r="L27" s="14">
        <v>258984</v>
      </c>
      <c r="M27" s="14">
        <v>4172637</v>
      </c>
      <c r="N27" s="14">
        <v>0</v>
      </c>
      <c r="O27" s="14">
        <v>0</v>
      </c>
      <c r="P27" s="14">
        <v>0</v>
      </c>
      <c r="Q27" s="15">
        <v>0</v>
      </c>
      <c r="R27" s="17">
        <v>4172637</v>
      </c>
      <c r="S27" s="9">
        <v>61</v>
      </c>
      <c r="T27" s="9">
        <v>0</v>
      </c>
      <c r="U27" s="15">
        <v>0</v>
      </c>
      <c r="V27" s="15">
        <v>0</v>
      </c>
      <c r="W27" s="15">
        <v>0</v>
      </c>
      <c r="X27" s="15">
        <v>0</v>
      </c>
    </row>
    <row r="28" spans="1:24">
      <c r="A28" s="22">
        <v>453</v>
      </c>
      <c r="B28" s="20" t="str">
        <f>VLOOKUP(A28,Table3[[LEA Code]:[Charter School]],2,FALSE)</f>
        <v>HOLYOKE COMMUNITY</v>
      </c>
      <c r="C28" s="9">
        <v>687</v>
      </c>
      <c r="D28" s="9">
        <v>0</v>
      </c>
      <c r="E28" s="9">
        <v>0</v>
      </c>
      <c r="F28" s="9">
        <v>0</v>
      </c>
      <c r="G28" s="14">
        <v>14159793</v>
      </c>
      <c r="H28" s="13">
        <v>0</v>
      </c>
      <c r="I28" s="14">
        <v>0</v>
      </c>
      <c r="J28" s="14">
        <v>14159793</v>
      </c>
      <c r="K28" s="15">
        <v>575995</v>
      </c>
      <c r="L28" s="14">
        <v>816156</v>
      </c>
      <c r="M28" s="14">
        <v>15551944</v>
      </c>
      <c r="N28" s="14">
        <v>0</v>
      </c>
      <c r="O28" s="14">
        <v>0</v>
      </c>
      <c r="P28" s="14">
        <v>0</v>
      </c>
      <c r="Q28" s="15">
        <v>0</v>
      </c>
      <c r="R28" s="17">
        <v>15551944</v>
      </c>
      <c r="S28" s="9">
        <v>183</v>
      </c>
      <c r="T28" s="9">
        <v>0</v>
      </c>
      <c r="U28" s="15">
        <v>0</v>
      </c>
      <c r="V28" s="15">
        <v>0</v>
      </c>
      <c r="W28" s="15">
        <v>0</v>
      </c>
      <c r="X28" s="15">
        <v>0</v>
      </c>
    </row>
    <row r="29" spans="1:24">
      <c r="A29" s="22">
        <v>454</v>
      </c>
      <c r="B29" s="20" t="str">
        <f>VLOOKUP(A29,Table3[[LEA Code]:[Charter School]],2,FALSE)</f>
        <v>LAWRENCE FAMILY DEVELOPMENT</v>
      </c>
      <c r="C29" s="9">
        <v>920</v>
      </c>
      <c r="D29" s="9">
        <v>0</v>
      </c>
      <c r="E29" s="9">
        <v>0</v>
      </c>
      <c r="F29" s="9">
        <v>0</v>
      </c>
      <c r="G29" s="14">
        <v>18735953</v>
      </c>
      <c r="H29" s="13">
        <v>0</v>
      </c>
      <c r="I29" s="14">
        <v>0</v>
      </c>
      <c r="J29" s="14">
        <v>18735953</v>
      </c>
      <c r="K29" s="15">
        <v>423468</v>
      </c>
      <c r="L29" s="14">
        <v>1092960</v>
      </c>
      <c r="M29" s="14">
        <v>20252381</v>
      </c>
      <c r="N29" s="14">
        <v>0</v>
      </c>
      <c r="O29" s="14">
        <v>0</v>
      </c>
      <c r="P29" s="14">
        <v>0</v>
      </c>
      <c r="Q29" s="15">
        <v>0</v>
      </c>
      <c r="R29" s="17">
        <v>20252381</v>
      </c>
      <c r="S29" s="9">
        <v>52</v>
      </c>
      <c r="T29" s="9">
        <v>0</v>
      </c>
      <c r="U29" s="15">
        <v>0</v>
      </c>
      <c r="V29" s="15">
        <v>0</v>
      </c>
      <c r="W29" s="15">
        <v>0</v>
      </c>
      <c r="X29" s="15">
        <v>0</v>
      </c>
    </row>
    <row r="30" spans="1:24">
      <c r="A30" s="22">
        <v>455</v>
      </c>
      <c r="B30" s="20" t="str">
        <f>VLOOKUP(A30,Table3[[LEA Code]:[Charter School]],2,FALSE)</f>
        <v>HILL VIEW MONTESSORI</v>
      </c>
      <c r="C30" s="9">
        <v>306</v>
      </c>
      <c r="D30" s="9">
        <v>0</v>
      </c>
      <c r="E30" s="9">
        <v>0</v>
      </c>
      <c r="F30" s="9">
        <v>0</v>
      </c>
      <c r="G30" s="14">
        <v>4939652</v>
      </c>
      <c r="H30" s="13">
        <v>0</v>
      </c>
      <c r="I30" s="14">
        <v>0</v>
      </c>
      <c r="J30" s="14">
        <v>4939652</v>
      </c>
      <c r="K30" s="15">
        <v>0</v>
      </c>
      <c r="L30" s="14">
        <v>363528</v>
      </c>
      <c r="M30" s="14">
        <v>5303180</v>
      </c>
      <c r="N30" s="14">
        <v>0</v>
      </c>
      <c r="O30" s="14">
        <v>0</v>
      </c>
      <c r="P30" s="14">
        <v>0</v>
      </c>
      <c r="Q30" s="15">
        <v>0</v>
      </c>
      <c r="R30" s="17">
        <v>5303180</v>
      </c>
      <c r="S30" s="9">
        <v>96</v>
      </c>
      <c r="T30" s="9">
        <v>0</v>
      </c>
      <c r="U30" s="15">
        <v>0</v>
      </c>
      <c r="V30" s="15">
        <v>0</v>
      </c>
      <c r="W30" s="15">
        <v>0</v>
      </c>
      <c r="X30" s="15">
        <v>0</v>
      </c>
    </row>
    <row r="31" spans="1:24">
      <c r="A31" s="22">
        <v>456</v>
      </c>
      <c r="B31" s="20" t="str">
        <f>VLOOKUP(A31,Table3[[LEA Code]:[Charter School]],2,FALSE)</f>
        <v>LOWELL COMMUNITY</v>
      </c>
      <c r="C31" s="9">
        <v>815</v>
      </c>
      <c r="D31" s="9">
        <v>0</v>
      </c>
      <c r="E31" s="9">
        <v>0</v>
      </c>
      <c r="F31" s="9">
        <v>0</v>
      </c>
      <c r="G31" s="14">
        <v>15523966</v>
      </c>
      <c r="H31" s="13">
        <v>0</v>
      </c>
      <c r="I31" s="14">
        <v>0</v>
      </c>
      <c r="J31" s="14">
        <v>15523966</v>
      </c>
      <c r="K31" s="15">
        <v>0</v>
      </c>
      <c r="L31" s="14">
        <v>968220</v>
      </c>
      <c r="M31" s="14">
        <v>16492186</v>
      </c>
      <c r="N31" s="14">
        <v>0</v>
      </c>
      <c r="O31" s="14">
        <v>0</v>
      </c>
      <c r="P31" s="14">
        <v>0</v>
      </c>
      <c r="Q31" s="15">
        <v>0</v>
      </c>
      <c r="R31" s="17">
        <v>16492186</v>
      </c>
      <c r="S31" s="9">
        <v>300</v>
      </c>
      <c r="T31" s="9">
        <v>0</v>
      </c>
      <c r="U31" s="15">
        <v>0</v>
      </c>
      <c r="V31" s="15">
        <v>0</v>
      </c>
      <c r="W31" s="15">
        <v>0</v>
      </c>
      <c r="X31" s="15">
        <v>0</v>
      </c>
    </row>
    <row r="32" spans="1:24">
      <c r="A32" s="22">
        <v>458</v>
      </c>
      <c r="B32" s="20" t="str">
        <f>VLOOKUP(A32,Table3[[LEA Code]:[Charter School]],2,FALSE)</f>
        <v>LOWELL MIDDLESEX ACADEMY</v>
      </c>
      <c r="C32" s="9">
        <v>124</v>
      </c>
      <c r="D32" s="9">
        <v>0</v>
      </c>
      <c r="E32" s="9">
        <v>0</v>
      </c>
      <c r="F32" s="9">
        <v>0</v>
      </c>
      <c r="G32" s="14">
        <v>2605076</v>
      </c>
      <c r="H32" s="13">
        <v>0</v>
      </c>
      <c r="I32" s="14">
        <v>0</v>
      </c>
      <c r="J32" s="14">
        <v>2605076</v>
      </c>
      <c r="K32" s="15">
        <v>0</v>
      </c>
      <c r="L32" s="14">
        <v>147312</v>
      </c>
      <c r="M32" s="14">
        <v>2752388</v>
      </c>
      <c r="N32" s="14">
        <v>0</v>
      </c>
      <c r="O32" s="14">
        <v>0</v>
      </c>
      <c r="P32" s="14">
        <v>0</v>
      </c>
      <c r="Q32" s="15">
        <v>0</v>
      </c>
      <c r="R32" s="17">
        <v>2752388</v>
      </c>
      <c r="S32" s="9">
        <v>0</v>
      </c>
      <c r="T32" s="9">
        <v>0</v>
      </c>
      <c r="U32" s="15">
        <v>0</v>
      </c>
      <c r="V32" s="15">
        <v>0</v>
      </c>
      <c r="W32" s="15">
        <v>0</v>
      </c>
      <c r="X32" s="15">
        <v>0</v>
      </c>
    </row>
    <row r="33" spans="1:24">
      <c r="A33" s="22">
        <v>463</v>
      </c>
      <c r="B33" s="20" t="str">
        <f>VLOOKUP(A33,Table3[[LEA Code]:[Charter School]],2,FALSE)</f>
        <v>KIPP ACADEMY BOSTON</v>
      </c>
      <c r="C33" s="9">
        <v>627</v>
      </c>
      <c r="D33" s="9">
        <v>39.000000000000654</v>
      </c>
      <c r="E33" s="9">
        <v>0</v>
      </c>
      <c r="F33" s="9">
        <v>0.4</v>
      </c>
      <c r="G33" s="14">
        <v>16102873</v>
      </c>
      <c r="H33" s="13">
        <v>6884</v>
      </c>
      <c r="I33" s="14">
        <v>0</v>
      </c>
      <c r="J33" s="14">
        <v>16095989</v>
      </c>
      <c r="K33" s="15">
        <v>0</v>
      </c>
      <c r="L33" s="14">
        <v>698056</v>
      </c>
      <c r="M33" s="14">
        <v>16794045</v>
      </c>
      <c r="N33" s="14">
        <v>6884</v>
      </c>
      <c r="O33" s="14">
        <v>0</v>
      </c>
      <c r="P33" s="14">
        <v>422</v>
      </c>
      <c r="Q33" s="15">
        <v>7306</v>
      </c>
      <c r="R33" s="17">
        <v>16801351</v>
      </c>
      <c r="S33" s="9">
        <v>180</v>
      </c>
      <c r="T33" s="9">
        <v>0.4</v>
      </c>
      <c r="U33" s="15">
        <v>6884</v>
      </c>
      <c r="V33" s="15">
        <v>0</v>
      </c>
      <c r="W33" s="15">
        <v>422</v>
      </c>
      <c r="X33" s="15">
        <v>7306</v>
      </c>
    </row>
    <row r="34" spans="1:24">
      <c r="A34" s="22">
        <v>464</v>
      </c>
      <c r="B34" s="20" t="str">
        <f>VLOOKUP(A34,Table3[[LEA Code]:[Charter School]],2,FALSE)</f>
        <v>MARBLEHEAD COMMUNITY</v>
      </c>
      <c r="C34" s="9">
        <v>226</v>
      </c>
      <c r="D34" s="9">
        <v>0</v>
      </c>
      <c r="E34" s="9">
        <v>0</v>
      </c>
      <c r="F34" s="9">
        <v>0</v>
      </c>
      <c r="G34" s="14">
        <v>4333428</v>
      </c>
      <c r="H34" s="13">
        <v>0</v>
      </c>
      <c r="I34" s="14">
        <v>0</v>
      </c>
      <c r="J34" s="14">
        <v>4333428</v>
      </c>
      <c r="K34" s="15">
        <v>0</v>
      </c>
      <c r="L34" s="14">
        <v>268488</v>
      </c>
      <c r="M34" s="14">
        <v>4601916</v>
      </c>
      <c r="N34" s="14">
        <v>0</v>
      </c>
      <c r="O34" s="14">
        <v>0</v>
      </c>
      <c r="P34" s="14">
        <v>0</v>
      </c>
      <c r="Q34" s="15">
        <v>0</v>
      </c>
      <c r="R34" s="17">
        <v>4601916</v>
      </c>
      <c r="S34" s="9">
        <v>43</v>
      </c>
      <c r="T34" s="9">
        <v>0</v>
      </c>
      <c r="U34" s="15">
        <v>0</v>
      </c>
      <c r="V34" s="15">
        <v>0</v>
      </c>
      <c r="W34" s="15">
        <v>0</v>
      </c>
      <c r="X34" s="15">
        <v>0</v>
      </c>
    </row>
    <row r="35" spans="1:24">
      <c r="A35" s="22">
        <v>466</v>
      </c>
      <c r="B35" s="20" t="str">
        <f>VLOOKUP(A35,Table3[[LEA Code]:[Charter School]],2,FALSE)</f>
        <v>MARTHA'S VINEYARD</v>
      </c>
      <c r="C35" s="9">
        <v>164</v>
      </c>
      <c r="D35" s="9">
        <v>0</v>
      </c>
      <c r="E35" s="9">
        <v>0</v>
      </c>
      <c r="F35" s="9">
        <v>2.4</v>
      </c>
      <c r="G35" s="14">
        <v>5714824</v>
      </c>
      <c r="H35" s="13">
        <v>112415</v>
      </c>
      <c r="I35" s="14">
        <v>0</v>
      </c>
      <c r="J35" s="14">
        <v>5602409</v>
      </c>
      <c r="K35" s="15">
        <v>0</v>
      </c>
      <c r="L35" s="14">
        <v>191939</v>
      </c>
      <c r="M35" s="14">
        <v>5794348</v>
      </c>
      <c r="N35" s="14">
        <v>112415</v>
      </c>
      <c r="O35" s="14">
        <v>0</v>
      </c>
      <c r="P35" s="14">
        <v>2893</v>
      </c>
      <c r="Q35" s="15">
        <v>115308</v>
      </c>
      <c r="R35" s="17">
        <v>5909656</v>
      </c>
      <c r="S35" s="9">
        <v>36</v>
      </c>
      <c r="T35" s="9">
        <v>2.4</v>
      </c>
      <c r="U35" s="15">
        <v>112415</v>
      </c>
      <c r="V35" s="15">
        <v>0</v>
      </c>
      <c r="W35" s="15">
        <v>2893</v>
      </c>
      <c r="X35" s="15">
        <v>115308</v>
      </c>
    </row>
    <row r="36" spans="1:24">
      <c r="A36" s="22">
        <v>469</v>
      </c>
      <c r="B36" s="20" t="str">
        <f>VLOOKUP(A36,Table3[[LEA Code]:[Charter School]],2,FALSE)</f>
        <v>MATCH</v>
      </c>
      <c r="C36" s="9">
        <v>1192</v>
      </c>
      <c r="D36" s="9">
        <v>0</v>
      </c>
      <c r="E36" s="9">
        <v>0</v>
      </c>
      <c r="F36" s="9">
        <v>0.6</v>
      </c>
      <c r="G36" s="14">
        <v>32562191</v>
      </c>
      <c r="H36" s="13">
        <v>8525</v>
      </c>
      <c r="I36" s="14">
        <v>0</v>
      </c>
      <c r="J36" s="14">
        <v>32553666</v>
      </c>
      <c r="K36" s="15">
        <v>0</v>
      </c>
      <c r="L36" s="14">
        <v>1415421</v>
      </c>
      <c r="M36" s="14">
        <v>33969087</v>
      </c>
      <c r="N36" s="14">
        <v>8525</v>
      </c>
      <c r="O36" s="14">
        <v>0</v>
      </c>
      <c r="P36" s="14">
        <v>675</v>
      </c>
      <c r="Q36" s="15">
        <v>9200</v>
      </c>
      <c r="R36" s="17">
        <v>33978287</v>
      </c>
      <c r="S36" s="9">
        <v>363</v>
      </c>
      <c r="T36" s="9">
        <v>0.6</v>
      </c>
      <c r="U36" s="15">
        <v>8525</v>
      </c>
      <c r="V36" s="15">
        <v>0</v>
      </c>
      <c r="W36" s="15">
        <v>675</v>
      </c>
      <c r="X36" s="15">
        <v>9200</v>
      </c>
    </row>
    <row r="37" spans="1:24">
      <c r="A37" s="22">
        <v>470</v>
      </c>
      <c r="B37" s="20" t="str">
        <f>VLOOKUP(A37,Table3[[LEA Code]:[Charter School]],2,FALSE)</f>
        <v>MYSTIC VALLEY REGIONAL</v>
      </c>
      <c r="C37" s="9">
        <v>1773</v>
      </c>
      <c r="D37" s="9">
        <v>0</v>
      </c>
      <c r="E37" s="9">
        <v>0</v>
      </c>
      <c r="F37" s="9">
        <v>0</v>
      </c>
      <c r="G37" s="14">
        <v>30199597</v>
      </c>
      <c r="H37" s="13">
        <v>0</v>
      </c>
      <c r="I37" s="14">
        <v>0</v>
      </c>
      <c r="J37" s="14">
        <v>30199597</v>
      </c>
      <c r="K37" s="15">
        <v>51840</v>
      </c>
      <c r="L37" s="14">
        <v>2106324</v>
      </c>
      <c r="M37" s="14">
        <v>32357761</v>
      </c>
      <c r="N37" s="14">
        <v>0</v>
      </c>
      <c r="O37" s="14">
        <v>0</v>
      </c>
      <c r="P37" s="14">
        <v>0</v>
      </c>
      <c r="Q37" s="15">
        <v>0</v>
      </c>
      <c r="R37" s="17">
        <v>32357761</v>
      </c>
      <c r="S37" s="9">
        <v>754</v>
      </c>
      <c r="T37" s="9">
        <v>0</v>
      </c>
      <c r="U37" s="15">
        <v>0</v>
      </c>
      <c r="V37" s="15">
        <v>0</v>
      </c>
      <c r="W37" s="15">
        <v>0</v>
      </c>
      <c r="X37" s="15">
        <v>0</v>
      </c>
    </row>
    <row r="38" spans="1:24">
      <c r="A38" s="22">
        <v>474</v>
      </c>
      <c r="B38" s="20" t="str">
        <f>VLOOKUP(A38,Table3[[LEA Code]:[Charter School]],2,FALSE)</f>
        <v>SIZER SCHOOL, A NORTH CENTRAL CHARTER ESSENTIAL SCHOOL</v>
      </c>
      <c r="C38" s="9">
        <v>270</v>
      </c>
      <c r="D38" s="9">
        <v>0</v>
      </c>
      <c r="E38" s="9">
        <v>0</v>
      </c>
      <c r="F38" s="9">
        <v>0</v>
      </c>
      <c r="G38" s="14">
        <v>4862237</v>
      </c>
      <c r="H38" s="13">
        <v>0</v>
      </c>
      <c r="I38" s="14">
        <v>0</v>
      </c>
      <c r="J38" s="14">
        <v>4862237</v>
      </c>
      <c r="K38" s="15">
        <v>0</v>
      </c>
      <c r="L38" s="14">
        <v>320760</v>
      </c>
      <c r="M38" s="14">
        <v>5182997</v>
      </c>
      <c r="N38" s="14">
        <v>0</v>
      </c>
      <c r="O38" s="14">
        <v>0</v>
      </c>
      <c r="P38" s="14">
        <v>0</v>
      </c>
      <c r="Q38" s="15">
        <v>0</v>
      </c>
      <c r="R38" s="17">
        <v>5182997</v>
      </c>
      <c r="S38" s="9">
        <v>19</v>
      </c>
      <c r="T38" s="9">
        <v>0</v>
      </c>
      <c r="U38" s="15">
        <v>0</v>
      </c>
      <c r="V38" s="15">
        <v>0</v>
      </c>
      <c r="W38" s="15">
        <v>0</v>
      </c>
      <c r="X38" s="15">
        <v>0</v>
      </c>
    </row>
    <row r="39" spans="1:24">
      <c r="A39" s="22">
        <v>478</v>
      </c>
      <c r="B39" s="20" t="str">
        <f>VLOOKUP(A39,Table3[[LEA Code]:[Charter School]],2,FALSE)</f>
        <v>FRANCIS W. PARKER CHARTER ESSENTIAL</v>
      </c>
      <c r="C39" s="9">
        <v>395</v>
      </c>
      <c r="D39" s="9">
        <v>0</v>
      </c>
      <c r="E39" s="9">
        <v>0</v>
      </c>
      <c r="F39" s="9">
        <v>0</v>
      </c>
      <c r="G39" s="14">
        <v>6906204</v>
      </c>
      <c r="H39" s="13">
        <v>0</v>
      </c>
      <c r="I39" s="14">
        <v>0</v>
      </c>
      <c r="J39" s="14">
        <v>6906204</v>
      </c>
      <c r="K39" s="15">
        <v>0</v>
      </c>
      <c r="L39" s="14">
        <v>469260</v>
      </c>
      <c r="M39" s="14">
        <v>7375464</v>
      </c>
      <c r="N39" s="14">
        <v>0</v>
      </c>
      <c r="O39" s="14">
        <v>0</v>
      </c>
      <c r="P39" s="14">
        <v>0</v>
      </c>
      <c r="Q39" s="15">
        <v>0</v>
      </c>
      <c r="R39" s="17">
        <v>7375464</v>
      </c>
      <c r="S39" s="9">
        <v>96</v>
      </c>
      <c r="T39" s="9">
        <v>0</v>
      </c>
      <c r="U39" s="15">
        <v>0</v>
      </c>
      <c r="V39" s="15">
        <v>0</v>
      </c>
      <c r="W39" s="15">
        <v>0</v>
      </c>
      <c r="X39" s="15">
        <v>0</v>
      </c>
    </row>
    <row r="40" spans="1:24">
      <c r="A40" s="22">
        <v>479</v>
      </c>
      <c r="B40" s="20" t="str">
        <f>VLOOKUP(A40,Table3[[LEA Code]:[Charter School]],2,FALSE)</f>
        <v>PIONEER VALLEY PERFORMING ARTS</v>
      </c>
      <c r="C40" s="9">
        <v>395</v>
      </c>
      <c r="D40" s="9">
        <v>0</v>
      </c>
      <c r="E40" s="9">
        <v>0</v>
      </c>
      <c r="F40" s="9">
        <v>0</v>
      </c>
      <c r="G40" s="14">
        <v>7718642</v>
      </c>
      <c r="H40" s="13">
        <v>0</v>
      </c>
      <c r="I40" s="14">
        <v>0</v>
      </c>
      <c r="J40" s="14">
        <v>7718642</v>
      </c>
      <c r="K40" s="15">
        <v>52675</v>
      </c>
      <c r="L40" s="14">
        <v>469260</v>
      </c>
      <c r="M40" s="14">
        <v>8240577</v>
      </c>
      <c r="N40" s="14">
        <v>0</v>
      </c>
      <c r="O40" s="14">
        <v>0</v>
      </c>
      <c r="P40" s="14">
        <v>0</v>
      </c>
      <c r="Q40" s="15">
        <v>0</v>
      </c>
      <c r="R40" s="17">
        <v>8240577</v>
      </c>
      <c r="S40" s="9">
        <v>51</v>
      </c>
      <c r="T40" s="9">
        <v>0</v>
      </c>
      <c r="U40" s="15">
        <v>0</v>
      </c>
      <c r="V40" s="15">
        <v>0</v>
      </c>
      <c r="W40" s="15">
        <v>0</v>
      </c>
      <c r="X40" s="15">
        <v>0</v>
      </c>
    </row>
    <row r="41" spans="1:24">
      <c r="A41" s="22">
        <v>481</v>
      </c>
      <c r="B41" s="20" t="str">
        <f>VLOOKUP(A41,Table3[[LEA Code]:[Charter School]],2,FALSE)</f>
        <v>BOSTON RENAISSANCE</v>
      </c>
      <c r="C41" s="9">
        <v>951</v>
      </c>
      <c r="D41" s="9">
        <v>6.99999999999996</v>
      </c>
      <c r="E41" s="9">
        <v>0</v>
      </c>
      <c r="F41" s="9">
        <v>0.4</v>
      </c>
      <c r="G41" s="14">
        <v>25365492</v>
      </c>
      <c r="H41" s="13">
        <v>6417</v>
      </c>
      <c r="I41" s="14">
        <v>0</v>
      </c>
      <c r="J41" s="14">
        <v>25359075</v>
      </c>
      <c r="K41" s="15">
        <v>0</v>
      </c>
      <c r="L41" s="14">
        <v>1120783</v>
      </c>
      <c r="M41" s="14">
        <v>26479858</v>
      </c>
      <c r="N41" s="14">
        <v>6417</v>
      </c>
      <c r="O41" s="14">
        <v>0</v>
      </c>
      <c r="P41" s="14">
        <v>446</v>
      </c>
      <c r="Q41" s="15">
        <v>6863</v>
      </c>
      <c r="R41" s="17">
        <v>26486721</v>
      </c>
      <c r="S41" s="9">
        <v>204</v>
      </c>
      <c r="T41" s="9">
        <v>0.4</v>
      </c>
      <c r="U41" s="15">
        <v>6417</v>
      </c>
      <c r="V41" s="15">
        <v>0</v>
      </c>
      <c r="W41" s="15">
        <v>446</v>
      </c>
      <c r="X41" s="15">
        <v>6863</v>
      </c>
    </row>
    <row r="42" spans="1:24">
      <c r="A42" s="22">
        <v>482</v>
      </c>
      <c r="B42" s="20" t="str">
        <f>VLOOKUP(A42,Table3[[LEA Code]:[Charter School]],2,FALSE)</f>
        <v>RIVER VALLEY</v>
      </c>
      <c r="C42" s="9">
        <v>288</v>
      </c>
      <c r="D42" s="9">
        <v>0</v>
      </c>
      <c r="E42" s="9">
        <v>0</v>
      </c>
      <c r="F42" s="9">
        <v>0</v>
      </c>
      <c r="G42" s="14">
        <v>5473663</v>
      </c>
      <c r="H42" s="13">
        <v>0</v>
      </c>
      <c r="I42" s="14">
        <v>0</v>
      </c>
      <c r="J42" s="14">
        <v>5473663</v>
      </c>
      <c r="K42" s="15">
        <v>0</v>
      </c>
      <c r="L42" s="14">
        <v>342144</v>
      </c>
      <c r="M42" s="14">
        <v>5815807</v>
      </c>
      <c r="N42" s="14">
        <v>0</v>
      </c>
      <c r="O42" s="14">
        <v>0</v>
      </c>
      <c r="P42" s="14">
        <v>0</v>
      </c>
      <c r="Q42" s="15">
        <v>0</v>
      </c>
      <c r="R42" s="17">
        <v>5815807</v>
      </c>
      <c r="S42" s="9">
        <v>102</v>
      </c>
      <c r="T42" s="9">
        <v>0</v>
      </c>
      <c r="U42" s="15">
        <v>0</v>
      </c>
      <c r="V42" s="15">
        <v>0</v>
      </c>
      <c r="W42" s="15">
        <v>0</v>
      </c>
      <c r="X42" s="15">
        <v>0</v>
      </c>
    </row>
    <row r="43" spans="1:24">
      <c r="A43" s="22">
        <v>483</v>
      </c>
      <c r="B43" s="20" t="str">
        <f>VLOOKUP(A43,Table3[[LEA Code]:[Charter School]],2,FALSE)</f>
        <v>RISING TIDE</v>
      </c>
      <c r="C43" s="9">
        <v>610</v>
      </c>
      <c r="D43" s="9">
        <v>0</v>
      </c>
      <c r="E43" s="9">
        <v>0</v>
      </c>
      <c r="F43" s="9">
        <v>0</v>
      </c>
      <c r="G43" s="14">
        <v>11883203</v>
      </c>
      <c r="H43" s="13">
        <v>0</v>
      </c>
      <c r="I43" s="14">
        <v>0</v>
      </c>
      <c r="J43" s="14">
        <v>11883203</v>
      </c>
      <c r="K43" s="15">
        <v>0</v>
      </c>
      <c r="L43" s="14">
        <v>724680</v>
      </c>
      <c r="M43" s="14">
        <v>12607883</v>
      </c>
      <c r="N43" s="14">
        <v>0</v>
      </c>
      <c r="O43" s="14">
        <v>0</v>
      </c>
      <c r="P43" s="14">
        <v>0</v>
      </c>
      <c r="Q43" s="15">
        <v>0</v>
      </c>
      <c r="R43" s="17">
        <v>12607883</v>
      </c>
      <c r="S43" s="9">
        <v>127</v>
      </c>
      <c r="T43" s="9">
        <v>0</v>
      </c>
      <c r="U43" s="15">
        <v>0</v>
      </c>
      <c r="V43" s="15">
        <v>0</v>
      </c>
      <c r="W43" s="15">
        <v>0</v>
      </c>
      <c r="X43" s="15">
        <v>0</v>
      </c>
    </row>
    <row r="44" spans="1:24">
      <c r="A44" s="22">
        <v>484</v>
      </c>
      <c r="B44" s="20" t="str">
        <f>VLOOKUP(A44,Table3[[LEA Code]:[Charter School]],2,FALSE)</f>
        <v>ROXBURY PREPARATORY</v>
      </c>
      <c r="C44" s="9">
        <v>1225</v>
      </c>
      <c r="D44" s="9">
        <v>0</v>
      </c>
      <c r="E44" s="9">
        <v>0</v>
      </c>
      <c r="F44" s="9">
        <v>0</v>
      </c>
      <c r="G44" s="14">
        <v>35323990</v>
      </c>
      <c r="H44" s="13">
        <v>0</v>
      </c>
      <c r="I44" s="14">
        <v>0</v>
      </c>
      <c r="J44" s="14">
        <v>35323990</v>
      </c>
      <c r="K44" s="15">
        <v>0</v>
      </c>
      <c r="L44" s="14">
        <v>1455300</v>
      </c>
      <c r="M44" s="14">
        <v>36779290</v>
      </c>
      <c r="N44" s="14">
        <v>0</v>
      </c>
      <c r="O44" s="14">
        <v>0</v>
      </c>
      <c r="P44" s="14">
        <v>0</v>
      </c>
      <c r="Q44" s="15">
        <v>0</v>
      </c>
      <c r="R44" s="17">
        <v>36779290</v>
      </c>
      <c r="S44" s="9">
        <v>110</v>
      </c>
      <c r="T44" s="9">
        <v>0</v>
      </c>
      <c r="U44" s="15">
        <v>0</v>
      </c>
      <c r="V44" s="15">
        <v>0</v>
      </c>
      <c r="W44" s="15">
        <v>0</v>
      </c>
      <c r="X44" s="15">
        <v>0</v>
      </c>
    </row>
    <row r="45" spans="1:24">
      <c r="A45" s="22">
        <v>485</v>
      </c>
      <c r="B45" s="20" t="str">
        <f>VLOOKUP(A45,Table3[[LEA Code]:[Charter School]],2,FALSE)</f>
        <v>SALEM ACADEMY</v>
      </c>
      <c r="C45" s="9">
        <v>477</v>
      </c>
      <c r="D45" s="9">
        <v>0</v>
      </c>
      <c r="E45" s="9">
        <v>0</v>
      </c>
      <c r="F45" s="9">
        <v>0</v>
      </c>
      <c r="G45" s="14">
        <v>9813207</v>
      </c>
      <c r="H45" s="13">
        <v>0</v>
      </c>
      <c r="I45" s="14">
        <v>0</v>
      </c>
      <c r="J45" s="14">
        <v>9813207</v>
      </c>
      <c r="K45" s="15">
        <v>0</v>
      </c>
      <c r="L45" s="14">
        <v>566676</v>
      </c>
      <c r="M45" s="14">
        <v>10379883</v>
      </c>
      <c r="N45" s="14">
        <v>0</v>
      </c>
      <c r="O45" s="14">
        <v>0</v>
      </c>
      <c r="P45" s="14">
        <v>0</v>
      </c>
      <c r="Q45" s="15">
        <v>0</v>
      </c>
      <c r="R45" s="17">
        <v>10379883</v>
      </c>
      <c r="S45" s="9">
        <v>162</v>
      </c>
      <c r="T45" s="9">
        <v>0</v>
      </c>
      <c r="U45" s="15">
        <v>0</v>
      </c>
      <c r="V45" s="15">
        <v>0</v>
      </c>
      <c r="W45" s="15">
        <v>0</v>
      </c>
      <c r="X45" s="15">
        <v>0</v>
      </c>
    </row>
    <row r="46" spans="1:24">
      <c r="A46" s="22">
        <v>486</v>
      </c>
      <c r="B46" s="20" t="str">
        <f>VLOOKUP(A46,Table3[[LEA Code]:[Charter School]],2,FALSE)</f>
        <v>LEARNING FIRST</v>
      </c>
      <c r="C46" s="9">
        <v>666</v>
      </c>
      <c r="D46" s="9">
        <v>0</v>
      </c>
      <c r="E46" s="9">
        <v>0</v>
      </c>
      <c r="F46" s="9">
        <v>0</v>
      </c>
      <c r="G46" s="14">
        <v>13134854</v>
      </c>
      <c r="H46" s="13">
        <v>0</v>
      </c>
      <c r="I46" s="14">
        <v>0</v>
      </c>
      <c r="J46" s="14">
        <v>13134854</v>
      </c>
      <c r="K46" s="15">
        <v>699629</v>
      </c>
      <c r="L46" s="14">
        <v>791208</v>
      </c>
      <c r="M46" s="14">
        <v>14625691</v>
      </c>
      <c r="N46" s="14">
        <v>0</v>
      </c>
      <c r="O46" s="14">
        <v>0</v>
      </c>
      <c r="P46" s="14">
        <v>0</v>
      </c>
      <c r="Q46" s="15">
        <v>0</v>
      </c>
      <c r="R46" s="17">
        <v>14625691</v>
      </c>
      <c r="S46" s="9">
        <v>285</v>
      </c>
      <c r="T46" s="9">
        <v>0</v>
      </c>
      <c r="U46" s="15">
        <v>0</v>
      </c>
      <c r="V46" s="15">
        <v>0</v>
      </c>
      <c r="W46" s="15">
        <v>0</v>
      </c>
      <c r="X46" s="15">
        <v>0</v>
      </c>
    </row>
    <row r="47" spans="1:24">
      <c r="A47" s="22">
        <v>487</v>
      </c>
      <c r="B47" s="20" t="str">
        <f>VLOOKUP(A47,Table3[[LEA Code]:[Charter School]],2,FALSE)</f>
        <v>PROSPECT HILL ACADEMY</v>
      </c>
      <c r="C47" s="9">
        <v>888</v>
      </c>
      <c r="D47" s="9">
        <v>0</v>
      </c>
      <c r="E47" s="9">
        <v>0</v>
      </c>
      <c r="F47" s="9">
        <v>0.2</v>
      </c>
      <c r="G47" s="14">
        <v>22432651</v>
      </c>
      <c r="H47" s="13">
        <v>3080</v>
      </c>
      <c r="I47" s="14">
        <v>0</v>
      </c>
      <c r="J47" s="14">
        <v>22429571</v>
      </c>
      <c r="K47" s="15">
        <v>0</v>
      </c>
      <c r="L47" s="14">
        <v>1054719</v>
      </c>
      <c r="M47" s="14">
        <v>23484290</v>
      </c>
      <c r="N47" s="14">
        <v>3080</v>
      </c>
      <c r="O47" s="14">
        <v>0</v>
      </c>
      <c r="P47" s="14">
        <v>225</v>
      </c>
      <c r="Q47" s="15">
        <v>3305</v>
      </c>
      <c r="R47" s="17">
        <v>23487595</v>
      </c>
      <c r="S47" s="9">
        <v>264</v>
      </c>
      <c r="T47" s="9">
        <v>0.2</v>
      </c>
      <c r="U47" s="15">
        <v>3080</v>
      </c>
      <c r="V47" s="15">
        <v>0</v>
      </c>
      <c r="W47" s="15">
        <v>225</v>
      </c>
      <c r="X47" s="15">
        <v>3305</v>
      </c>
    </row>
    <row r="48" spans="1:24">
      <c r="A48" s="22">
        <v>488</v>
      </c>
      <c r="B48" s="20" t="str">
        <f>VLOOKUP(A48,Table3[[LEA Code]:[Charter School]],2,FALSE)</f>
        <v>SOUTH SHORE</v>
      </c>
      <c r="C48" s="9">
        <v>1136</v>
      </c>
      <c r="D48" s="9">
        <v>0</v>
      </c>
      <c r="E48" s="9">
        <v>0</v>
      </c>
      <c r="F48" s="9">
        <v>18.8</v>
      </c>
      <c r="G48" s="14">
        <v>21301317</v>
      </c>
      <c r="H48" s="13">
        <v>363101</v>
      </c>
      <c r="I48" s="14">
        <v>0</v>
      </c>
      <c r="J48" s="14">
        <v>20938216</v>
      </c>
      <c r="K48" s="15">
        <v>4060</v>
      </c>
      <c r="L48" s="14">
        <v>1327293</v>
      </c>
      <c r="M48" s="14">
        <v>22269569</v>
      </c>
      <c r="N48" s="14">
        <v>363101</v>
      </c>
      <c r="O48" s="14">
        <v>0</v>
      </c>
      <c r="P48" s="14">
        <v>22275</v>
      </c>
      <c r="Q48" s="15">
        <v>385376</v>
      </c>
      <c r="R48" s="17">
        <v>22654945</v>
      </c>
      <c r="S48" s="9">
        <v>445</v>
      </c>
      <c r="T48" s="9">
        <v>18.8</v>
      </c>
      <c r="U48" s="15">
        <v>363101</v>
      </c>
      <c r="V48" s="15">
        <v>0</v>
      </c>
      <c r="W48" s="15">
        <v>22275</v>
      </c>
      <c r="X48" s="15">
        <v>385376</v>
      </c>
    </row>
    <row r="49" spans="1:24">
      <c r="A49" s="22">
        <v>489</v>
      </c>
      <c r="B49" s="20" t="str">
        <f>VLOOKUP(A49,Table3[[LEA Code]:[Charter School]],2,FALSE)</f>
        <v>STURGIS</v>
      </c>
      <c r="C49" s="9">
        <v>833</v>
      </c>
      <c r="D49" s="9">
        <v>0</v>
      </c>
      <c r="E49" s="9">
        <v>0</v>
      </c>
      <c r="F49" s="9">
        <v>0</v>
      </c>
      <c r="G49" s="14">
        <v>18343021</v>
      </c>
      <c r="H49" s="13">
        <v>0</v>
      </c>
      <c r="I49" s="14">
        <v>0</v>
      </c>
      <c r="J49" s="14">
        <v>18343021</v>
      </c>
      <c r="K49" s="15">
        <v>0</v>
      </c>
      <c r="L49" s="14">
        <v>989604</v>
      </c>
      <c r="M49" s="14">
        <v>19332625</v>
      </c>
      <c r="N49" s="14">
        <v>0</v>
      </c>
      <c r="O49" s="14">
        <v>0</v>
      </c>
      <c r="P49" s="14">
        <v>0</v>
      </c>
      <c r="Q49" s="15">
        <v>0</v>
      </c>
      <c r="R49" s="17">
        <v>19332625</v>
      </c>
      <c r="S49" s="9">
        <v>183</v>
      </c>
      <c r="T49" s="9">
        <v>0</v>
      </c>
      <c r="U49" s="15">
        <v>0</v>
      </c>
      <c r="V49" s="15">
        <v>0</v>
      </c>
      <c r="W49" s="15">
        <v>0</v>
      </c>
      <c r="X49" s="15">
        <v>0</v>
      </c>
    </row>
    <row r="50" spans="1:24">
      <c r="A50" s="22">
        <v>491</v>
      </c>
      <c r="B50" s="20" t="str">
        <f>VLOOKUP(A50,Table3[[LEA Code]:[Charter School]],2,FALSE)</f>
        <v>ATLANTIS</v>
      </c>
      <c r="C50" s="9">
        <v>1234</v>
      </c>
      <c r="D50" s="9">
        <v>0</v>
      </c>
      <c r="E50" s="9">
        <v>0</v>
      </c>
      <c r="F50" s="9">
        <v>0</v>
      </c>
      <c r="G50" s="14">
        <v>23155585</v>
      </c>
      <c r="H50" s="13">
        <v>0</v>
      </c>
      <c r="I50" s="14">
        <v>0</v>
      </c>
      <c r="J50" s="14">
        <v>23155585</v>
      </c>
      <c r="K50" s="15">
        <v>0</v>
      </c>
      <c r="L50" s="14">
        <v>1465992</v>
      </c>
      <c r="M50" s="14">
        <v>24621577</v>
      </c>
      <c r="N50" s="14">
        <v>0</v>
      </c>
      <c r="O50" s="14">
        <v>0</v>
      </c>
      <c r="P50" s="14">
        <v>0</v>
      </c>
      <c r="Q50" s="15">
        <v>0</v>
      </c>
      <c r="R50" s="17">
        <v>24621577</v>
      </c>
      <c r="S50" s="9">
        <v>520</v>
      </c>
      <c r="T50" s="9">
        <v>0</v>
      </c>
      <c r="U50" s="15">
        <v>0</v>
      </c>
      <c r="V50" s="15">
        <v>0</v>
      </c>
      <c r="W50" s="15">
        <v>0</v>
      </c>
      <c r="X50" s="15">
        <v>0</v>
      </c>
    </row>
    <row r="51" spans="1:24">
      <c r="A51" s="22">
        <v>492</v>
      </c>
      <c r="B51" s="20" t="str">
        <f>VLOOKUP(A51,Table3[[LEA Code]:[Charter School]],2,FALSE)</f>
        <v>MARTIN LUTHER KING JR CS OF EXCELLENCE</v>
      </c>
      <c r="C51" s="9">
        <v>354</v>
      </c>
      <c r="D51" s="9">
        <v>0</v>
      </c>
      <c r="E51" s="9">
        <v>0</v>
      </c>
      <c r="F51" s="9">
        <v>0</v>
      </c>
      <c r="G51" s="14">
        <v>7180857</v>
      </c>
      <c r="H51" s="13">
        <v>0</v>
      </c>
      <c r="I51" s="14">
        <v>0</v>
      </c>
      <c r="J51" s="14">
        <v>7180857</v>
      </c>
      <c r="K51" s="15">
        <v>0</v>
      </c>
      <c r="L51" s="14">
        <v>420552</v>
      </c>
      <c r="M51" s="14">
        <v>7601409</v>
      </c>
      <c r="N51" s="14">
        <v>0</v>
      </c>
      <c r="O51" s="14">
        <v>0</v>
      </c>
      <c r="P51" s="14">
        <v>0</v>
      </c>
      <c r="Q51" s="15">
        <v>0</v>
      </c>
      <c r="R51" s="17">
        <v>7601409</v>
      </c>
      <c r="S51" s="9">
        <v>106</v>
      </c>
      <c r="T51" s="9">
        <v>0</v>
      </c>
      <c r="U51" s="15">
        <v>0</v>
      </c>
      <c r="V51" s="15">
        <v>0</v>
      </c>
      <c r="W51" s="15">
        <v>0</v>
      </c>
      <c r="X51" s="15">
        <v>0</v>
      </c>
    </row>
    <row r="52" spans="1:24">
      <c r="A52" s="22">
        <v>493</v>
      </c>
      <c r="B52" s="20" t="str">
        <f>VLOOKUP(A52,Table3[[LEA Code]:[Charter School]],2,FALSE)</f>
        <v>PHOENIX ACADEMY CHELSEA</v>
      </c>
      <c r="C52" s="9">
        <v>194</v>
      </c>
      <c r="D52" s="9">
        <v>0</v>
      </c>
      <c r="E52" s="9">
        <v>0</v>
      </c>
      <c r="F52" s="9">
        <v>0</v>
      </c>
      <c r="G52" s="14">
        <v>4886526</v>
      </c>
      <c r="H52" s="13">
        <v>0</v>
      </c>
      <c r="I52" s="14">
        <v>0</v>
      </c>
      <c r="J52" s="14">
        <v>4886526</v>
      </c>
      <c r="K52" s="15">
        <v>0</v>
      </c>
      <c r="L52" s="14">
        <v>230472</v>
      </c>
      <c r="M52" s="14">
        <v>5116998</v>
      </c>
      <c r="N52" s="14">
        <v>0</v>
      </c>
      <c r="O52" s="14">
        <v>0</v>
      </c>
      <c r="P52" s="14">
        <v>0</v>
      </c>
      <c r="Q52" s="15">
        <v>0</v>
      </c>
      <c r="R52" s="17">
        <v>5116998</v>
      </c>
      <c r="S52" s="9">
        <v>0</v>
      </c>
      <c r="T52" s="9">
        <v>0</v>
      </c>
      <c r="U52" s="15">
        <v>0</v>
      </c>
      <c r="V52" s="15">
        <v>0</v>
      </c>
      <c r="W52" s="15">
        <v>0</v>
      </c>
      <c r="X52" s="15">
        <v>0</v>
      </c>
    </row>
    <row r="53" spans="1:24">
      <c r="A53" s="22">
        <v>494</v>
      </c>
      <c r="B53" s="20" t="str">
        <f>VLOOKUP(A53,Table3[[LEA Code]:[Charter School]],2,FALSE)</f>
        <v>PIONEER CS OF SCIENCE</v>
      </c>
      <c r="C53" s="9">
        <v>786</v>
      </c>
      <c r="D53" s="9">
        <v>6.0000000000000533</v>
      </c>
      <c r="E53" s="9">
        <v>0</v>
      </c>
      <c r="F53" s="9">
        <v>0</v>
      </c>
      <c r="G53" s="14">
        <v>14786717</v>
      </c>
      <c r="H53" s="13">
        <v>0</v>
      </c>
      <c r="I53" s="14">
        <v>0</v>
      </c>
      <c r="J53" s="14">
        <v>14786717</v>
      </c>
      <c r="K53" s="15">
        <v>0</v>
      </c>
      <c r="L53" s="14">
        <v>926694</v>
      </c>
      <c r="M53" s="14">
        <v>15713411</v>
      </c>
      <c r="N53" s="14">
        <v>0</v>
      </c>
      <c r="O53" s="14">
        <v>0</v>
      </c>
      <c r="P53" s="14">
        <v>0</v>
      </c>
      <c r="Q53" s="15">
        <v>0</v>
      </c>
      <c r="R53" s="17">
        <v>15713411</v>
      </c>
      <c r="S53" s="10">
        <v>380</v>
      </c>
      <c r="T53" s="9">
        <v>0</v>
      </c>
      <c r="U53" s="15">
        <v>0</v>
      </c>
      <c r="V53" s="15">
        <v>0</v>
      </c>
      <c r="W53" s="15">
        <v>0</v>
      </c>
      <c r="X53" s="15">
        <v>0</v>
      </c>
    </row>
    <row r="54" spans="1:24">
      <c r="A54" s="22">
        <v>496</v>
      </c>
      <c r="B54" s="20" t="str">
        <f>VLOOKUP(A54,Table3[[LEA Code]:[Charter School]],2,FALSE)</f>
        <v>GLOBAL LEARNING</v>
      </c>
      <c r="C54" s="9">
        <v>501</v>
      </c>
      <c r="D54" s="9">
        <v>1.0000000000000124</v>
      </c>
      <c r="E54" s="9">
        <v>0</v>
      </c>
      <c r="F54" s="9">
        <v>0</v>
      </c>
      <c r="G54" s="14">
        <v>9902156</v>
      </c>
      <c r="H54" s="13">
        <v>0</v>
      </c>
      <c r="I54" s="14">
        <v>0</v>
      </c>
      <c r="J54" s="14">
        <v>9902156</v>
      </c>
      <c r="K54" s="15">
        <v>267598</v>
      </c>
      <c r="L54" s="14">
        <v>594186</v>
      </c>
      <c r="M54" s="14">
        <v>10763940</v>
      </c>
      <c r="N54" s="14">
        <v>0</v>
      </c>
      <c r="O54" s="14">
        <v>0</v>
      </c>
      <c r="P54" s="14">
        <v>0</v>
      </c>
      <c r="Q54" s="15">
        <v>0</v>
      </c>
      <c r="R54" s="17">
        <v>10763940</v>
      </c>
      <c r="S54" s="10">
        <v>95</v>
      </c>
      <c r="T54" s="9">
        <v>0</v>
      </c>
      <c r="U54" s="15">
        <v>0</v>
      </c>
      <c r="V54" s="15">
        <v>0</v>
      </c>
      <c r="W54" s="15">
        <v>0</v>
      </c>
      <c r="X54" s="15">
        <v>0</v>
      </c>
    </row>
    <row r="55" spans="1:24">
      <c r="A55" s="22">
        <v>497</v>
      </c>
      <c r="B55" s="20" t="str">
        <f>VLOOKUP(A55,Table3[[LEA Code]:[Charter School]],2,FALSE)</f>
        <v>PIONEER VALLEY CHINESE IMMERSION</v>
      </c>
      <c r="C55" s="9">
        <v>592</v>
      </c>
      <c r="D55" s="9">
        <v>0</v>
      </c>
      <c r="E55" s="9">
        <v>0</v>
      </c>
      <c r="F55" s="9">
        <v>0</v>
      </c>
      <c r="G55" s="14">
        <v>11167958</v>
      </c>
      <c r="H55" s="13">
        <v>0</v>
      </c>
      <c r="I55" s="14">
        <v>0</v>
      </c>
      <c r="J55" s="14">
        <v>11167958</v>
      </c>
      <c r="K55" s="15">
        <v>0</v>
      </c>
      <c r="L55" s="14">
        <v>703296</v>
      </c>
      <c r="M55" s="14">
        <v>11871254</v>
      </c>
      <c r="N55" s="14">
        <v>0</v>
      </c>
      <c r="O55" s="14">
        <v>0</v>
      </c>
      <c r="P55" s="14">
        <v>0</v>
      </c>
      <c r="Q55" s="15">
        <v>0</v>
      </c>
      <c r="R55" s="17">
        <v>11871254</v>
      </c>
      <c r="S55" s="10">
        <v>136</v>
      </c>
      <c r="T55" s="9">
        <v>0</v>
      </c>
      <c r="U55" s="15">
        <v>0</v>
      </c>
      <c r="V55" s="15">
        <v>0</v>
      </c>
      <c r="W55" s="15">
        <v>0</v>
      </c>
      <c r="X55" s="15">
        <v>0</v>
      </c>
    </row>
    <row r="56" spans="1:24">
      <c r="A56" s="22">
        <v>498</v>
      </c>
      <c r="B56" s="20" t="str">
        <f>VLOOKUP(A56,Table3[[LEA Code]:[Charter School]],2,FALSE)</f>
        <v>VERITAS PREPARATORY</v>
      </c>
      <c r="C56" s="9">
        <v>769</v>
      </c>
      <c r="D56" s="9">
        <v>2.9999999999999707</v>
      </c>
      <c r="E56" s="9">
        <v>0</v>
      </c>
      <c r="F56" s="9">
        <v>0</v>
      </c>
      <c r="G56" s="14">
        <v>15863831</v>
      </c>
      <c r="H56" s="13">
        <v>0</v>
      </c>
      <c r="I56" s="14">
        <v>0</v>
      </c>
      <c r="J56" s="14">
        <v>15863831</v>
      </c>
      <c r="K56" s="15">
        <v>0</v>
      </c>
      <c r="L56" s="14">
        <v>909727</v>
      </c>
      <c r="M56" s="14">
        <v>16773558</v>
      </c>
      <c r="N56" s="14">
        <v>0</v>
      </c>
      <c r="O56" s="14">
        <v>0</v>
      </c>
      <c r="P56" s="14">
        <v>0</v>
      </c>
      <c r="Q56" s="15">
        <v>0</v>
      </c>
      <c r="R56" s="17">
        <v>16773558</v>
      </c>
      <c r="S56" s="10">
        <v>88</v>
      </c>
      <c r="T56" s="9">
        <v>0</v>
      </c>
      <c r="U56" s="15">
        <v>0</v>
      </c>
      <c r="V56" s="15">
        <v>0</v>
      </c>
      <c r="W56" s="15">
        <v>0</v>
      </c>
      <c r="X56" s="15">
        <v>0</v>
      </c>
    </row>
    <row r="57" spans="1:24">
      <c r="A57" s="22">
        <v>499</v>
      </c>
      <c r="B57" s="20" t="str">
        <f>VLOOKUP(A57,Table3[[LEA Code]:[Charter School]],2,FALSE)</f>
        <v>HAMPDEN CS OF SCIENCE EAST</v>
      </c>
      <c r="C57" s="9">
        <v>958</v>
      </c>
      <c r="D57" s="9">
        <v>0</v>
      </c>
      <c r="E57" s="9">
        <v>0</v>
      </c>
      <c r="F57" s="9">
        <v>0</v>
      </c>
      <c r="G57" s="14">
        <v>19039518</v>
      </c>
      <c r="H57" s="13">
        <v>0</v>
      </c>
      <c r="I57" s="14">
        <v>0</v>
      </c>
      <c r="J57" s="14">
        <v>19039518</v>
      </c>
      <c r="K57" s="15">
        <v>0</v>
      </c>
      <c r="L57" s="14">
        <v>1138104</v>
      </c>
      <c r="M57" s="14">
        <v>20177622</v>
      </c>
      <c r="N57" s="14">
        <v>0</v>
      </c>
      <c r="O57" s="14">
        <v>0</v>
      </c>
      <c r="P57" s="14">
        <v>0</v>
      </c>
      <c r="Q57" s="15">
        <v>0</v>
      </c>
      <c r="R57" s="17">
        <v>20177622</v>
      </c>
      <c r="S57" s="10">
        <v>207</v>
      </c>
      <c r="T57" s="9">
        <v>0</v>
      </c>
      <c r="U57" s="15">
        <v>0</v>
      </c>
      <c r="V57" s="15">
        <v>0</v>
      </c>
      <c r="W57" s="15">
        <v>0</v>
      </c>
      <c r="X57" s="15">
        <v>0</v>
      </c>
    </row>
    <row r="58" spans="1:24">
      <c r="A58" s="22">
        <v>3502</v>
      </c>
      <c r="B58" s="20" t="str">
        <f>VLOOKUP(A58,Table3[[LEA Code]:[Charter School]],2,FALSE)</f>
        <v>BAYSTATE ACADEMY</v>
      </c>
      <c r="C58" s="9">
        <v>344</v>
      </c>
      <c r="D58" s="9">
        <v>0</v>
      </c>
      <c r="E58" s="9">
        <v>0</v>
      </c>
      <c r="F58" s="9">
        <v>0</v>
      </c>
      <c r="G58" s="14">
        <v>7154631</v>
      </c>
      <c r="H58" s="13">
        <v>0</v>
      </c>
      <c r="I58" s="14">
        <v>0</v>
      </c>
      <c r="J58" s="14">
        <v>7154631</v>
      </c>
      <c r="K58" s="15">
        <v>0</v>
      </c>
      <c r="L58" s="14">
        <v>408672</v>
      </c>
      <c r="M58" s="14">
        <v>7563303</v>
      </c>
      <c r="N58" s="14">
        <v>0</v>
      </c>
      <c r="O58" s="14">
        <v>0</v>
      </c>
      <c r="P58" s="14">
        <v>0</v>
      </c>
      <c r="Q58" s="15">
        <v>0</v>
      </c>
      <c r="R58" s="17">
        <v>7563303</v>
      </c>
      <c r="S58" s="10">
        <v>49</v>
      </c>
      <c r="T58" s="9">
        <v>0</v>
      </c>
      <c r="U58" s="15">
        <v>0</v>
      </c>
      <c r="V58" s="15">
        <v>0</v>
      </c>
      <c r="W58" s="15">
        <v>0</v>
      </c>
      <c r="X58" s="15">
        <v>0</v>
      </c>
    </row>
    <row r="59" spans="1:24">
      <c r="A59" s="22">
        <v>3503</v>
      </c>
      <c r="B59" s="20" t="str">
        <f>VLOOKUP(A59,Table3[[LEA Code]:[Charter School]],2,FALSE)</f>
        <v>COLLEGIATE CS OF LOWELL</v>
      </c>
      <c r="C59" s="9">
        <v>1205</v>
      </c>
      <c r="D59" s="9">
        <v>4.999999999999984</v>
      </c>
      <c r="E59" s="9">
        <v>0</v>
      </c>
      <c r="F59" s="9">
        <v>0</v>
      </c>
      <c r="G59" s="14">
        <v>22941038</v>
      </c>
      <c r="H59" s="13">
        <v>0</v>
      </c>
      <c r="I59" s="14">
        <v>0</v>
      </c>
      <c r="J59" s="14">
        <v>22941038</v>
      </c>
      <c r="K59" s="15">
        <v>0</v>
      </c>
      <c r="L59" s="14">
        <v>1425515</v>
      </c>
      <c r="M59" s="14">
        <v>24366553</v>
      </c>
      <c r="N59" s="14">
        <v>0</v>
      </c>
      <c r="O59" s="14">
        <v>0</v>
      </c>
      <c r="P59" s="14">
        <v>0</v>
      </c>
      <c r="Q59" s="15">
        <v>0</v>
      </c>
      <c r="R59" s="17">
        <v>24366553</v>
      </c>
      <c r="S59" s="10">
        <v>120</v>
      </c>
      <c r="T59" s="9">
        <v>0</v>
      </c>
      <c r="U59" s="15">
        <v>0</v>
      </c>
      <c r="V59" s="15">
        <v>0</v>
      </c>
      <c r="W59" s="15">
        <v>0</v>
      </c>
      <c r="X59" s="15">
        <v>0</v>
      </c>
    </row>
    <row r="60" spans="1:24">
      <c r="A60" s="22">
        <v>3506</v>
      </c>
      <c r="B60" s="20" t="str">
        <f>VLOOKUP(A60,Table3[[LEA Code]:[Charter School]],2,FALSE)</f>
        <v>PIONEER CS OF SCIENCE II</v>
      </c>
      <c r="C60" s="9">
        <v>684</v>
      </c>
      <c r="D60" s="9">
        <v>0</v>
      </c>
      <c r="E60" s="9">
        <v>0</v>
      </c>
      <c r="F60" s="9">
        <v>0</v>
      </c>
      <c r="G60" s="14">
        <v>12122682</v>
      </c>
      <c r="H60" s="13">
        <v>0</v>
      </c>
      <c r="I60" s="14">
        <v>0</v>
      </c>
      <c r="J60" s="14">
        <v>12122682</v>
      </c>
      <c r="K60" s="15">
        <v>0</v>
      </c>
      <c r="L60" s="14">
        <v>812592</v>
      </c>
      <c r="M60" s="14">
        <v>12935274</v>
      </c>
      <c r="N60" s="14">
        <v>0</v>
      </c>
      <c r="O60" s="14">
        <v>0</v>
      </c>
      <c r="P60" s="14">
        <v>0</v>
      </c>
      <c r="Q60" s="15">
        <v>0</v>
      </c>
      <c r="R60" s="17">
        <v>12935274</v>
      </c>
      <c r="S60" s="10">
        <v>231</v>
      </c>
      <c r="T60" s="9">
        <v>0</v>
      </c>
      <c r="U60" s="15">
        <v>0</v>
      </c>
      <c r="V60" s="15">
        <v>0</v>
      </c>
      <c r="W60" s="15">
        <v>0</v>
      </c>
      <c r="X60" s="15">
        <v>0</v>
      </c>
    </row>
    <row r="61" spans="1:24">
      <c r="A61" s="22">
        <v>3508</v>
      </c>
      <c r="B61" s="20" t="str">
        <f>VLOOKUP(A61,Table3[[LEA Code]:[Charter School]],2,FALSE)</f>
        <v>PHOENIX ACADEMY SPRINGFIELD</v>
      </c>
      <c r="C61" s="9">
        <v>175</v>
      </c>
      <c r="D61" s="9">
        <v>0</v>
      </c>
      <c r="E61" s="9">
        <v>0</v>
      </c>
      <c r="F61" s="9">
        <v>0</v>
      </c>
      <c r="G61" s="14">
        <v>3954876</v>
      </c>
      <c r="H61" s="13">
        <v>0</v>
      </c>
      <c r="I61" s="14">
        <v>0</v>
      </c>
      <c r="J61" s="14">
        <v>3954876</v>
      </c>
      <c r="K61" s="15">
        <v>0</v>
      </c>
      <c r="L61" s="14">
        <v>207900</v>
      </c>
      <c r="M61" s="14">
        <v>4162776</v>
      </c>
      <c r="N61" s="14">
        <v>0</v>
      </c>
      <c r="O61" s="14">
        <v>0</v>
      </c>
      <c r="P61" s="14">
        <v>0</v>
      </c>
      <c r="Q61" s="15">
        <v>0</v>
      </c>
      <c r="R61" s="17">
        <v>4162776</v>
      </c>
      <c r="S61" s="10">
        <v>0</v>
      </c>
      <c r="T61" s="9">
        <v>0</v>
      </c>
      <c r="U61" s="15">
        <v>0</v>
      </c>
      <c r="V61" s="15">
        <v>0</v>
      </c>
      <c r="W61" s="15">
        <v>0</v>
      </c>
      <c r="X61" s="15">
        <v>0</v>
      </c>
    </row>
    <row r="62" spans="1:24">
      <c r="A62" s="22">
        <v>3509</v>
      </c>
      <c r="B62" s="20" t="str">
        <f>VLOOKUP(A62,Table3[[LEA Code]:[Charter School]],2,FALSE)</f>
        <v>ARGOSY COLLEGIATE</v>
      </c>
      <c r="C62" s="9">
        <v>604</v>
      </c>
      <c r="D62" s="9">
        <v>0</v>
      </c>
      <c r="E62" s="9">
        <v>0</v>
      </c>
      <c r="F62" s="9">
        <v>0</v>
      </c>
      <c r="G62" s="14">
        <v>12157236</v>
      </c>
      <c r="H62" s="13">
        <v>0</v>
      </c>
      <c r="I62" s="14">
        <v>0</v>
      </c>
      <c r="J62" s="14">
        <v>12157236</v>
      </c>
      <c r="K62" s="15">
        <v>0</v>
      </c>
      <c r="L62" s="14">
        <v>717552</v>
      </c>
      <c r="M62" s="14">
        <v>12874788</v>
      </c>
      <c r="N62" s="14">
        <v>0</v>
      </c>
      <c r="O62" s="14">
        <v>0</v>
      </c>
      <c r="P62" s="14">
        <v>0</v>
      </c>
      <c r="Q62" s="15">
        <v>0</v>
      </c>
      <c r="R62" s="17">
        <v>12874788</v>
      </c>
      <c r="S62" s="10">
        <v>103</v>
      </c>
      <c r="T62" s="9">
        <v>0</v>
      </c>
      <c r="U62" s="15">
        <v>0</v>
      </c>
      <c r="V62" s="15">
        <v>0</v>
      </c>
      <c r="W62" s="15">
        <v>0</v>
      </c>
      <c r="X62" s="15">
        <v>0</v>
      </c>
    </row>
    <row r="63" spans="1:24">
      <c r="A63" s="22">
        <v>3510</v>
      </c>
      <c r="B63" s="20" t="str">
        <f>VLOOKUP(A63,Table3[[LEA Code]:[Charter School]],2,FALSE)</f>
        <v>SPRINGFIELD PREPARATORY</v>
      </c>
      <c r="C63" s="9">
        <v>485</v>
      </c>
      <c r="D63" s="9">
        <v>0</v>
      </c>
      <c r="E63" s="9">
        <v>0</v>
      </c>
      <c r="F63" s="9">
        <v>0</v>
      </c>
      <c r="G63" s="14">
        <v>9386697</v>
      </c>
      <c r="H63" s="13">
        <v>0</v>
      </c>
      <c r="I63" s="14">
        <v>0</v>
      </c>
      <c r="J63" s="14">
        <v>9386697</v>
      </c>
      <c r="K63" s="15">
        <v>0</v>
      </c>
      <c r="L63" s="14">
        <v>576180</v>
      </c>
      <c r="M63" s="14">
        <v>9962877</v>
      </c>
      <c r="N63" s="14">
        <v>0</v>
      </c>
      <c r="O63" s="14">
        <v>0</v>
      </c>
      <c r="P63" s="14">
        <v>0</v>
      </c>
      <c r="Q63" s="15">
        <v>0</v>
      </c>
      <c r="R63" s="17">
        <v>9962877</v>
      </c>
      <c r="S63" s="10">
        <v>184</v>
      </c>
      <c r="T63" s="9">
        <v>0</v>
      </c>
      <c r="U63" s="15">
        <v>0</v>
      </c>
      <c r="V63" s="15">
        <v>0</v>
      </c>
      <c r="W63" s="15">
        <v>0</v>
      </c>
      <c r="X63" s="15">
        <v>0</v>
      </c>
    </row>
    <row r="64" spans="1:24">
      <c r="A64" s="22">
        <v>3513</v>
      </c>
      <c r="B64" s="20" t="str">
        <f>VLOOKUP(A64,Table3[[LEA Code]:[Charter School]],2,FALSE)</f>
        <v>NEW HEIGHTS CS OF BROCKTON</v>
      </c>
      <c r="C64" s="9">
        <v>734</v>
      </c>
      <c r="D64" s="9">
        <v>0</v>
      </c>
      <c r="E64" s="9">
        <v>0</v>
      </c>
      <c r="F64" s="9">
        <v>18.2</v>
      </c>
      <c r="G64" s="14">
        <v>13713481</v>
      </c>
      <c r="H64" s="13">
        <v>337689</v>
      </c>
      <c r="I64" s="14">
        <v>0</v>
      </c>
      <c r="J64" s="14">
        <v>13375792</v>
      </c>
      <c r="K64" s="15">
        <v>0</v>
      </c>
      <c r="L64" s="14">
        <v>850392</v>
      </c>
      <c r="M64" s="14">
        <v>14226184</v>
      </c>
      <c r="N64" s="14">
        <v>337689</v>
      </c>
      <c r="O64" s="14">
        <v>0</v>
      </c>
      <c r="P64" s="14">
        <v>21600</v>
      </c>
      <c r="Q64" s="15">
        <v>359289</v>
      </c>
      <c r="R64" s="17">
        <v>14585473</v>
      </c>
      <c r="S64" s="10">
        <v>114</v>
      </c>
      <c r="T64" s="9">
        <v>18.2</v>
      </c>
      <c r="U64" s="15">
        <v>337689</v>
      </c>
      <c r="V64" s="15">
        <v>0</v>
      </c>
      <c r="W64" s="15">
        <v>21600</v>
      </c>
      <c r="X64" s="15">
        <v>359289</v>
      </c>
    </row>
    <row r="65" spans="1:24">
      <c r="A65" s="22">
        <v>3514</v>
      </c>
      <c r="B65" s="20" t="str">
        <f>VLOOKUP(A65,Table3[[LEA Code]:[Charter School]],2,FALSE)</f>
        <v>LIBERTAS ACADEMY</v>
      </c>
      <c r="C65" s="9">
        <v>592</v>
      </c>
      <c r="D65" s="9">
        <v>0</v>
      </c>
      <c r="E65" s="9">
        <v>0</v>
      </c>
      <c r="F65" s="9">
        <v>0</v>
      </c>
      <c r="G65" s="14">
        <v>12432381</v>
      </c>
      <c r="H65" s="13">
        <v>0</v>
      </c>
      <c r="I65" s="14">
        <v>0</v>
      </c>
      <c r="J65" s="14">
        <v>12432381</v>
      </c>
      <c r="K65" s="15">
        <v>0</v>
      </c>
      <c r="L65" s="14">
        <v>703296</v>
      </c>
      <c r="M65" s="14">
        <v>13135677</v>
      </c>
      <c r="N65" s="14">
        <v>0</v>
      </c>
      <c r="O65" s="14">
        <v>0</v>
      </c>
      <c r="P65" s="14">
        <v>0</v>
      </c>
      <c r="Q65" s="15">
        <v>0</v>
      </c>
      <c r="R65" s="17">
        <v>13135677</v>
      </c>
      <c r="S65" s="10">
        <v>81</v>
      </c>
      <c r="T65" s="9">
        <v>0</v>
      </c>
      <c r="U65" s="15">
        <v>0</v>
      </c>
      <c r="V65" s="15">
        <v>0</v>
      </c>
      <c r="W65" s="15">
        <v>0</v>
      </c>
      <c r="X65" s="15">
        <v>0</v>
      </c>
    </row>
    <row r="66" spans="1:24">
      <c r="A66" s="22">
        <v>3515</v>
      </c>
      <c r="B66" s="20" t="str">
        <f>VLOOKUP(A66,Table3[[LEA Code]:[Charter School]],2,FALSE)</f>
        <v>OLD STURBRIDGE ACADEMY</v>
      </c>
      <c r="C66" s="9">
        <v>358</v>
      </c>
      <c r="D66" s="9">
        <v>0</v>
      </c>
      <c r="E66" s="9">
        <v>0</v>
      </c>
      <c r="F66" s="9">
        <v>0</v>
      </c>
      <c r="G66" s="14">
        <v>6409118</v>
      </c>
      <c r="H66" s="13">
        <v>0</v>
      </c>
      <c r="I66" s="14">
        <v>0</v>
      </c>
      <c r="J66" s="14">
        <v>6409118</v>
      </c>
      <c r="K66" s="15">
        <v>0</v>
      </c>
      <c r="L66" s="14">
        <v>425304</v>
      </c>
      <c r="M66" s="14">
        <v>6834422</v>
      </c>
      <c r="N66" s="14">
        <v>0</v>
      </c>
      <c r="O66" s="14">
        <v>0</v>
      </c>
      <c r="P66" s="14">
        <v>0</v>
      </c>
      <c r="Q66" s="15">
        <v>0</v>
      </c>
      <c r="R66" s="17">
        <v>6834422</v>
      </c>
      <c r="S66" s="10">
        <v>133</v>
      </c>
      <c r="T66" s="9">
        <v>0</v>
      </c>
      <c r="U66" s="15">
        <v>0</v>
      </c>
      <c r="V66" s="15">
        <v>0</v>
      </c>
      <c r="W66" s="15">
        <v>0</v>
      </c>
      <c r="X66" s="15">
        <v>0</v>
      </c>
    </row>
    <row r="67" spans="1:24">
      <c r="A67" s="22">
        <v>3517</v>
      </c>
      <c r="B67" s="20" t="str">
        <f>VLOOKUP(A67,Table3[[LEA Code]:[Charter School]],2,FALSE)</f>
        <v>MAP ACADEMY</v>
      </c>
      <c r="C67" s="9">
        <v>306</v>
      </c>
      <c r="D67" s="9">
        <v>5.9999999999999831</v>
      </c>
      <c r="E67" s="9">
        <v>0</v>
      </c>
      <c r="F67" s="9">
        <v>0</v>
      </c>
      <c r="G67" s="14">
        <v>7116471</v>
      </c>
      <c r="H67" s="13">
        <v>0</v>
      </c>
      <c r="I67" s="14">
        <v>0</v>
      </c>
      <c r="J67" s="14">
        <v>7116471</v>
      </c>
      <c r="K67" s="15">
        <v>0</v>
      </c>
      <c r="L67" s="14">
        <v>356490</v>
      </c>
      <c r="M67" s="14">
        <v>7472961</v>
      </c>
      <c r="N67" s="14">
        <v>0</v>
      </c>
      <c r="O67" s="14">
        <v>0</v>
      </c>
      <c r="P67" s="14">
        <v>0</v>
      </c>
      <c r="Q67" s="15">
        <v>0</v>
      </c>
      <c r="R67" s="17">
        <v>7472961</v>
      </c>
      <c r="S67" s="10">
        <v>36</v>
      </c>
      <c r="T67" s="9">
        <v>0</v>
      </c>
      <c r="U67" s="15">
        <v>0</v>
      </c>
      <c r="V67" s="15">
        <v>0</v>
      </c>
      <c r="W67" s="15">
        <v>0</v>
      </c>
      <c r="X67" s="15">
        <v>0</v>
      </c>
    </row>
    <row r="68" spans="1:24">
      <c r="A68" s="22">
        <v>3518</v>
      </c>
      <c r="B68" s="20" t="str">
        <f>VLOOKUP(A68,Table3[[LEA Code]:[Charter School]],2,FALSE)</f>
        <v>PHOENIX ACADEMY LAWRENCE</v>
      </c>
      <c r="C68" s="9">
        <v>133</v>
      </c>
      <c r="D68" s="9">
        <v>0</v>
      </c>
      <c r="E68" s="9">
        <v>0</v>
      </c>
      <c r="F68" s="9">
        <v>0</v>
      </c>
      <c r="G68" s="14">
        <v>3008845</v>
      </c>
      <c r="H68" s="13">
        <v>0</v>
      </c>
      <c r="I68" s="14">
        <v>0</v>
      </c>
      <c r="J68" s="14">
        <v>3008845</v>
      </c>
      <c r="K68" s="15">
        <v>0</v>
      </c>
      <c r="L68" s="14">
        <v>158004</v>
      </c>
      <c r="M68" s="14">
        <v>3166849</v>
      </c>
      <c r="N68" s="14">
        <v>0</v>
      </c>
      <c r="O68" s="14">
        <v>0</v>
      </c>
      <c r="P68" s="14">
        <v>0</v>
      </c>
      <c r="Q68" s="15">
        <v>0</v>
      </c>
      <c r="R68" s="17">
        <v>3166849</v>
      </c>
      <c r="S68" s="10">
        <v>0</v>
      </c>
      <c r="T68" s="9">
        <v>0</v>
      </c>
      <c r="U68" s="15">
        <v>0</v>
      </c>
      <c r="V68" s="15">
        <v>0</v>
      </c>
      <c r="W68" s="15">
        <v>0</v>
      </c>
      <c r="X68" s="15">
        <v>0</v>
      </c>
    </row>
    <row r="69" spans="1:24">
      <c r="A69" s="22">
        <v>3519</v>
      </c>
      <c r="B69" s="20" t="str">
        <f>VLOOKUP(A69,Table3[[LEA Code]:[Charter School]],2,FALSE)</f>
        <v>WORCESTER CULTURAL ACADEMY</v>
      </c>
      <c r="C69" s="9">
        <v>230</v>
      </c>
      <c r="D69" s="9">
        <v>0</v>
      </c>
      <c r="E69" s="9">
        <v>0</v>
      </c>
      <c r="F69" s="9">
        <v>0</v>
      </c>
      <c r="G69" s="14">
        <v>4651102</v>
      </c>
      <c r="H69" s="13">
        <v>0</v>
      </c>
      <c r="I69" s="14">
        <v>0</v>
      </c>
      <c r="J69" s="14">
        <v>4651102</v>
      </c>
      <c r="K69" s="15">
        <v>168961</v>
      </c>
      <c r="L69" s="14">
        <v>273240</v>
      </c>
      <c r="M69" s="14">
        <v>5093303</v>
      </c>
      <c r="N69" s="14">
        <v>0</v>
      </c>
      <c r="O69" s="14">
        <v>0</v>
      </c>
      <c r="P69" s="14">
        <v>0</v>
      </c>
      <c r="Q69" s="15">
        <v>0</v>
      </c>
      <c r="R69" s="17">
        <v>5093303</v>
      </c>
      <c r="S69" s="10">
        <v>20</v>
      </c>
      <c r="T69" s="9">
        <v>0</v>
      </c>
      <c r="U69" s="15">
        <v>0</v>
      </c>
      <c r="V69" s="15">
        <v>0</v>
      </c>
      <c r="W69" s="15">
        <v>0</v>
      </c>
      <c r="X69" s="15">
        <v>0</v>
      </c>
    </row>
    <row r="70" spans="1:24" s="8" customFormat="1" ht="15.75" thickBot="1">
      <c r="A70" s="23">
        <v>9999</v>
      </c>
      <c r="B70" s="21"/>
      <c r="C70" s="11">
        <f t="shared" ref="C70:R70" si="0">SUM(C3:C69)</f>
        <v>46375</v>
      </c>
      <c r="D70" s="11">
        <f t="shared" si="0"/>
        <v>157.00000000000091</v>
      </c>
      <c r="E70" s="11">
        <f t="shared" si="0"/>
        <v>0</v>
      </c>
      <c r="F70" s="11">
        <f t="shared" si="0"/>
        <v>75.5</v>
      </c>
      <c r="G70" s="16">
        <f t="shared" si="0"/>
        <v>985211809</v>
      </c>
      <c r="H70" s="16">
        <f t="shared" si="0"/>
        <v>1496900</v>
      </c>
      <c r="I70" s="16">
        <f t="shared" si="0"/>
        <v>0</v>
      </c>
      <c r="J70" s="16">
        <f t="shared" si="0"/>
        <v>983714909</v>
      </c>
      <c r="K70" s="16">
        <f t="shared" si="0"/>
        <v>6223015</v>
      </c>
      <c r="L70" s="16">
        <f t="shared" si="0"/>
        <v>54817948</v>
      </c>
      <c r="M70" s="16">
        <f t="shared" si="0"/>
        <v>1044755872</v>
      </c>
      <c r="N70" s="16">
        <f t="shared" si="0"/>
        <v>1496900</v>
      </c>
      <c r="O70" s="16">
        <f t="shared" si="0"/>
        <v>0</v>
      </c>
      <c r="P70" s="16">
        <f t="shared" si="0"/>
        <v>89480</v>
      </c>
      <c r="Q70" s="16">
        <f t="shared" si="0"/>
        <v>1586380</v>
      </c>
      <c r="R70" s="16">
        <f t="shared" si="0"/>
        <v>1046342252</v>
      </c>
      <c r="S70" s="12">
        <f t="shared" ref="S70:X70" si="1">SUM(S3:S69)</f>
        <v>12635</v>
      </c>
      <c r="T70" s="12">
        <f t="shared" si="1"/>
        <v>75.5</v>
      </c>
      <c r="U70" s="18">
        <f t="shared" si="1"/>
        <v>1496900</v>
      </c>
      <c r="V70" s="18">
        <f t="shared" si="1"/>
        <v>0</v>
      </c>
      <c r="W70" s="18">
        <f t="shared" si="1"/>
        <v>89480</v>
      </c>
      <c r="X70" s="18">
        <f t="shared" si="1"/>
        <v>1586380</v>
      </c>
    </row>
    <row r="71" spans="1:24" ht="15.75" thickTop="1">
      <c r="A71" s="24" t="s">
        <v>103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f9eb54-60b0-4ef1-b507-fba3c7eb8bf0">
      <Terms xmlns="http://schemas.microsoft.com/office/infopath/2007/PartnerControls"/>
    </lcf76f155ced4ddcb4097134ff3c332f>
    <TaxCatchAll xmlns="fdcd57df-05e8-4749-9cc8-5afe3dcd00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EED98F6272644B693E6BBBB80AC28" ma:contentTypeVersion="17" ma:contentTypeDescription="Create a new document." ma:contentTypeScope="" ma:versionID="b15fed124a123fc964cab466f68a16b8">
  <xsd:schema xmlns:xsd="http://www.w3.org/2001/XMLSchema" xmlns:xs="http://www.w3.org/2001/XMLSchema" xmlns:p="http://schemas.microsoft.com/office/2006/metadata/properties" xmlns:ns2="b4f9eb54-60b0-4ef1-b507-fba3c7eb8bf0" xmlns:ns3="fdcd57df-05e8-4749-9cc8-5afe3dcd00a5" targetNamespace="http://schemas.microsoft.com/office/2006/metadata/properties" ma:root="true" ma:fieldsID="90ed3b96e0758f9ccb015685f873cdcd" ns2:_="" ns3:_="">
    <xsd:import namespace="b4f9eb54-60b0-4ef1-b507-fba3c7eb8bf0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9eb54-60b0-4ef1-b507-fba3c7eb8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79585c6-1993-4430-a732-e7d5034e44b4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AF9E6D-DD0B-4BF3-B715-8B3C2E03B9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93F4CE-4F43-4089-A134-F2599947EB47}">
  <ds:schemaRefs>
    <ds:schemaRef ds:uri="http://purl.org/dc/elements/1.1/"/>
    <ds:schemaRef ds:uri="b4f9eb54-60b0-4ef1-b507-fba3c7eb8bf0"/>
    <ds:schemaRef ds:uri="http://purl.org/dc/dcmitype/"/>
    <ds:schemaRef ds:uri="fdcd57df-05e8-4749-9cc8-5afe3dcd00a5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84CBA44-7CFC-4F6E-ACC3-8E3B8420C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9eb54-60b0-4ef1-b507-fba3c7eb8bf0"/>
    <ds:schemaRef ds:uri="fdcd57df-05e8-4749-9cc8-5afe3dcd0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Charter Summary</vt:lpstr>
      <vt:lpstr>RAW CHARTER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Preliminary FY26 Charter School FTE and Tuition Q3 - Summary</dc:title>
  <dc:creator>DESE</dc:creator>
  <cp:lastModifiedBy>Zou, Dong (EOE)</cp:lastModifiedBy>
  <dcterms:created xsi:type="dcterms:W3CDTF">2026-03-10T18:32:34Z</dcterms:created>
  <dcterms:modified xsi:type="dcterms:W3CDTF">2026-04-14T23:51:18Z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Apr 14 2026 12:00AM</vt:lpwstr>
  </property>
</Properties>
</file>