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014\"/>
    </mc:Choice>
  </mc:AlternateContent>
  <xr:revisionPtr revIDLastSave="0" documentId="13_ncr:1_{D29BA816-E4B5-46BF-A4DE-1D66EEAF91EA}" xr6:coauthVersionLast="45" xr6:coauthVersionMax="45" xr10:uidLastSave="{00000000-0000-0000-0000-000000000000}"/>
  <bookViews>
    <workbookView xWindow="-120" yWindow="-120" windowWidth="29040" windowHeight="15840" xr2:uid="{3348D5C9-460B-4A1A-9DEC-1E62992FDE0B}"/>
  </bookViews>
  <sheets>
    <sheet name="chasum" sheetId="1" r:id="rId1"/>
  </sheets>
  <definedNames>
    <definedName name="_xlnm._FilterDatabase" localSheetId="0" hidden="1">chasum!$A$9:$BT$81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83" i="1" l="1"/>
  <c r="BQ83" i="1"/>
  <c r="BP83" i="1"/>
  <c r="BO83" i="1"/>
  <c r="BN83" i="1"/>
  <c r="BI83" i="1"/>
  <c r="BH83" i="1"/>
  <c r="BG83" i="1"/>
  <c r="BE83" i="1"/>
  <c r="BD83" i="1"/>
  <c r="BC83" i="1"/>
  <c r="BB83" i="1"/>
  <c r="AR83" i="1"/>
  <c r="AQ83" i="1"/>
  <c r="AP83" i="1"/>
  <c r="AO83" i="1"/>
  <c r="AN83" i="1"/>
  <c r="AL83" i="1"/>
  <c r="AK83" i="1"/>
  <c r="AJ83" i="1"/>
  <c r="AI83" i="1"/>
  <c r="AH83" i="1"/>
  <c r="AG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C83" i="1"/>
  <c r="BR81" i="1"/>
  <c r="BK81" i="1"/>
  <c r="BJ81" i="1"/>
  <c r="K81" i="1"/>
  <c r="J81" i="1"/>
  <c r="I81" i="1"/>
  <c r="L81" i="1" s="1"/>
  <c r="G81" i="1"/>
  <c r="F81" i="1"/>
  <c r="E81" i="1"/>
  <c r="D81" i="1"/>
  <c r="BR80" i="1"/>
  <c r="BJ80" i="1"/>
  <c r="BF80" i="1"/>
  <c r="BK80" i="1" s="1"/>
  <c r="K80" i="1"/>
  <c r="J80" i="1"/>
  <c r="I80" i="1"/>
  <c r="L80" i="1" s="1"/>
  <c r="G80" i="1"/>
  <c r="F80" i="1"/>
  <c r="E80" i="1"/>
  <c r="D80" i="1"/>
  <c r="BR79" i="1"/>
  <c r="BJ79" i="1"/>
  <c r="BF79" i="1"/>
  <c r="BK79" i="1" s="1"/>
  <c r="K79" i="1"/>
  <c r="J79" i="1"/>
  <c r="I79" i="1"/>
  <c r="L79" i="1" s="1"/>
  <c r="G79" i="1"/>
  <c r="F79" i="1"/>
  <c r="E79" i="1"/>
  <c r="D79" i="1"/>
  <c r="BR78" i="1"/>
  <c r="BJ78" i="1"/>
  <c r="BF78" i="1"/>
  <c r="BK78" i="1" s="1"/>
  <c r="K78" i="1"/>
  <c r="J78" i="1"/>
  <c r="I78" i="1"/>
  <c r="L78" i="1" s="1"/>
  <c r="G78" i="1"/>
  <c r="F78" i="1"/>
  <c r="E78" i="1"/>
  <c r="D78" i="1"/>
  <c r="BR77" i="1"/>
  <c r="BJ77" i="1"/>
  <c r="BF77" i="1"/>
  <c r="BK77" i="1" s="1"/>
  <c r="K77" i="1"/>
  <c r="J77" i="1"/>
  <c r="I77" i="1"/>
  <c r="L77" i="1" s="1"/>
  <c r="G77" i="1"/>
  <c r="F77" i="1"/>
  <c r="E77" i="1"/>
  <c r="D77" i="1"/>
  <c r="BR76" i="1"/>
  <c r="BJ76" i="1"/>
  <c r="BF76" i="1"/>
  <c r="BK76" i="1" s="1"/>
  <c r="K76" i="1"/>
  <c r="J76" i="1"/>
  <c r="I76" i="1"/>
  <c r="L76" i="1" s="1"/>
  <c r="G76" i="1"/>
  <c r="F76" i="1"/>
  <c r="E76" i="1"/>
  <c r="D76" i="1"/>
  <c r="BR75" i="1"/>
  <c r="BJ75" i="1"/>
  <c r="BF75" i="1"/>
  <c r="BK75" i="1" s="1"/>
  <c r="K75" i="1"/>
  <c r="J75" i="1"/>
  <c r="I75" i="1"/>
  <c r="L75" i="1" s="1"/>
  <c r="G75" i="1"/>
  <c r="F75" i="1"/>
  <c r="E75" i="1"/>
  <c r="D75" i="1"/>
  <c r="BR74" i="1"/>
  <c r="BJ74" i="1"/>
  <c r="BF74" i="1"/>
  <c r="BK74" i="1" s="1"/>
  <c r="K74" i="1"/>
  <c r="J74" i="1"/>
  <c r="I74" i="1"/>
  <c r="L74" i="1" s="1"/>
  <c r="G74" i="1"/>
  <c r="F74" i="1"/>
  <c r="E74" i="1"/>
  <c r="D74" i="1"/>
  <c r="BR73" i="1"/>
  <c r="BJ73" i="1"/>
  <c r="BF73" i="1"/>
  <c r="BK73" i="1" s="1"/>
  <c r="K73" i="1"/>
  <c r="J73" i="1"/>
  <c r="I73" i="1"/>
  <c r="L73" i="1" s="1"/>
  <c r="G73" i="1"/>
  <c r="F73" i="1"/>
  <c r="E73" i="1"/>
  <c r="D73" i="1"/>
  <c r="BR72" i="1"/>
  <c r="BJ72" i="1"/>
  <c r="BF72" i="1"/>
  <c r="BK72" i="1" s="1"/>
  <c r="K72" i="1"/>
  <c r="J72" i="1"/>
  <c r="I72" i="1"/>
  <c r="L72" i="1" s="1"/>
  <c r="G72" i="1"/>
  <c r="F72" i="1"/>
  <c r="E72" i="1"/>
  <c r="D72" i="1"/>
  <c r="BR71" i="1"/>
  <c r="BJ71" i="1"/>
  <c r="BF71" i="1"/>
  <c r="BK71" i="1" s="1"/>
  <c r="K71" i="1"/>
  <c r="J71" i="1"/>
  <c r="I71" i="1"/>
  <c r="L71" i="1" s="1"/>
  <c r="G71" i="1"/>
  <c r="F71" i="1"/>
  <c r="E71" i="1"/>
  <c r="D71" i="1"/>
  <c r="BR70" i="1"/>
  <c r="BJ70" i="1"/>
  <c r="BF70" i="1"/>
  <c r="BK70" i="1" s="1"/>
  <c r="K70" i="1"/>
  <c r="J70" i="1"/>
  <c r="I70" i="1"/>
  <c r="L70" i="1" s="1"/>
  <c r="G70" i="1"/>
  <c r="F70" i="1"/>
  <c r="E70" i="1"/>
  <c r="D70" i="1"/>
  <c r="BR69" i="1"/>
  <c r="BJ69" i="1"/>
  <c r="BF69" i="1"/>
  <c r="BK69" i="1" s="1"/>
  <c r="K69" i="1"/>
  <c r="J69" i="1"/>
  <c r="I69" i="1"/>
  <c r="L69" i="1" s="1"/>
  <c r="G69" i="1"/>
  <c r="F69" i="1"/>
  <c r="E69" i="1"/>
  <c r="D69" i="1"/>
  <c r="BR68" i="1"/>
  <c r="BJ68" i="1"/>
  <c r="BF68" i="1"/>
  <c r="BK68" i="1" s="1"/>
  <c r="K68" i="1"/>
  <c r="J68" i="1"/>
  <c r="I68" i="1"/>
  <c r="L68" i="1" s="1"/>
  <c r="G68" i="1"/>
  <c r="F68" i="1"/>
  <c r="E68" i="1"/>
  <c r="D68" i="1"/>
  <c r="BR67" i="1"/>
  <c r="BJ67" i="1"/>
  <c r="BF67" i="1"/>
  <c r="BK67" i="1" s="1"/>
  <c r="K67" i="1"/>
  <c r="J67" i="1"/>
  <c r="I67" i="1"/>
  <c r="L67" i="1" s="1"/>
  <c r="G67" i="1"/>
  <c r="F67" i="1"/>
  <c r="E67" i="1"/>
  <c r="D67" i="1"/>
  <c r="BR66" i="1"/>
  <c r="BJ66" i="1"/>
  <c r="BF66" i="1"/>
  <c r="BK66" i="1" s="1"/>
  <c r="K66" i="1"/>
  <c r="J66" i="1"/>
  <c r="I66" i="1"/>
  <c r="L66" i="1" s="1"/>
  <c r="G66" i="1"/>
  <c r="F66" i="1"/>
  <c r="E66" i="1"/>
  <c r="D66" i="1"/>
  <c r="BR65" i="1"/>
  <c r="BJ65" i="1"/>
  <c r="BF65" i="1"/>
  <c r="BK65" i="1" s="1"/>
  <c r="K65" i="1"/>
  <c r="J65" i="1"/>
  <c r="I65" i="1"/>
  <c r="L65" i="1" s="1"/>
  <c r="G65" i="1"/>
  <c r="F65" i="1"/>
  <c r="E65" i="1"/>
  <c r="D65" i="1"/>
  <c r="BR64" i="1"/>
  <c r="BJ64" i="1"/>
  <c r="BF64" i="1"/>
  <c r="BK64" i="1" s="1"/>
  <c r="K64" i="1"/>
  <c r="J64" i="1"/>
  <c r="I64" i="1"/>
  <c r="L64" i="1" s="1"/>
  <c r="G64" i="1"/>
  <c r="F64" i="1"/>
  <c r="E64" i="1"/>
  <c r="D64" i="1"/>
  <c r="BR63" i="1"/>
  <c r="BJ63" i="1"/>
  <c r="BF63" i="1"/>
  <c r="BK63" i="1" s="1"/>
  <c r="K63" i="1"/>
  <c r="J63" i="1"/>
  <c r="I63" i="1"/>
  <c r="L63" i="1" s="1"/>
  <c r="G63" i="1"/>
  <c r="F63" i="1"/>
  <c r="E63" i="1"/>
  <c r="D63" i="1"/>
  <c r="BR62" i="1"/>
  <c r="BJ62" i="1"/>
  <c r="BF62" i="1"/>
  <c r="BK62" i="1" s="1"/>
  <c r="K62" i="1"/>
  <c r="J62" i="1"/>
  <c r="I62" i="1"/>
  <c r="L62" i="1" s="1"/>
  <c r="G62" i="1"/>
  <c r="F62" i="1"/>
  <c r="E62" i="1"/>
  <c r="D62" i="1"/>
  <c r="BR61" i="1"/>
  <c r="BJ61" i="1"/>
  <c r="BF61" i="1"/>
  <c r="BK61" i="1" s="1"/>
  <c r="K61" i="1"/>
  <c r="J61" i="1"/>
  <c r="I61" i="1"/>
  <c r="L61" i="1" s="1"/>
  <c r="G61" i="1"/>
  <c r="F61" i="1"/>
  <c r="E61" i="1"/>
  <c r="D61" i="1"/>
  <c r="BR60" i="1"/>
  <c r="BJ60" i="1"/>
  <c r="BF60" i="1"/>
  <c r="BK60" i="1" s="1"/>
  <c r="K60" i="1"/>
  <c r="J60" i="1"/>
  <c r="I60" i="1"/>
  <c r="L60" i="1" s="1"/>
  <c r="G60" i="1"/>
  <c r="F60" i="1"/>
  <c r="E60" i="1"/>
  <c r="D60" i="1"/>
  <c r="BR59" i="1"/>
  <c r="BJ59" i="1"/>
  <c r="BF59" i="1"/>
  <c r="BK59" i="1" s="1"/>
  <c r="K59" i="1"/>
  <c r="J59" i="1"/>
  <c r="I59" i="1"/>
  <c r="L59" i="1" s="1"/>
  <c r="G59" i="1"/>
  <c r="F59" i="1"/>
  <c r="E59" i="1"/>
  <c r="D59" i="1"/>
  <c r="BR58" i="1"/>
  <c r="BJ58" i="1"/>
  <c r="BF58" i="1"/>
  <c r="BK58" i="1" s="1"/>
  <c r="K58" i="1"/>
  <c r="J58" i="1"/>
  <c r="I58" i="1"/>
  <c r="L58" i="1" s="1"/>
  <c r="G58" i="1"/>
  <c r="F58" i="1"/>
  <c r="E58" i="1"/>
  <c r="D58" i="1"/>
  <c r="BR57" i="1"/>
  <c r="BJ57" i="1"/>
  <c r="BF57" i="1"/>
  <c r="BK57" i="1" s="1"/>
  <c r="K57" i="1"/>
  <c r="J57" i="1"/>
  <c r="I57" i="1"/>
  <c r="L57" i="1" s="1"/>
  <c r="G57" i="1"/>
  <c r="F57" i="1"/>
  <c r="E57" i="1"/>
  <c r="D57" i="1"/>
  <c r="BR56" i="1"/>
  <c r="BJ56" i="1"/>
  <c r="BF56" i="1"/>
  <c r="BK56" i="1" s="1"/>
  <c r="K56" i="1"/>
  <c r="J56" i="1"/>
  <c r="I56" i="1"/>
  <c r="L56" i="1" s="1"/>
  <c r="G56" i="1"/>
  <c r="F56" i="1"/>
  <c r="E56" i="1"/>
  <c r="D56" i="1"/>
  <c r="BR55" i="1"/>
  <c r="BJ55" i="1"/>
  <c r="BF55" i="1"/>
  <c r="BK55" i="1" s="1"/>
  <c r="K55" i="1"/>
  <c r="J55" i="1"/>
  <c r="I55" i="1"/>
  <c r="L55" i="1" s="1"/>
  <c r="G55" i="1"/>
  <c r="F55" i="1"/>
  <c r="E55" i="1"/>
  <c r="D55" i="1"/>
  <c r="BR54" i="1"/>
  <c r="BJ54" i="1"/>
  <c r="BF54" i="1"/>
  <c r="BK54" i="1" s="1"/>
  <c r="K54" i="1"/>
  <c r="J54" i="1"/>
  <c r="I54" i="1"/>
  <c r="L54" i="1" s="1"/>
  <c r="G54" i="1"/>
  <c r="F54" i="1"/>
  <c r="E54" i="1"/>
  <c r="D54" i="1"/>
  <c r="BR53" i="1"/>
  <c r="BJ53" i="1"/>
  <c r="BF53" i="1"/>
  <c r="BK53" i="1" s="1"/>
  <c r="K53" i="1"/>
  <c r="J53" i="1"/>
  <c r="I53" i="1"/>
  <c r="L53" i="1" s="1"/>
  <c r="G53" i="1"/>
  <c r="F53" i="1"/>
  <c r="E53" i="1"/>
  <c r="D53" i="1"/>
  <c r="BR52" i="1"/>
  <c r="BJ52" i="1"/>
  <c r="BF52" i="1"/>
  <c r="BK52" i="1" s="1"/>
  <c r="K52" i="1"/>
  <c r="J52" i="1"/>
  <c r="I52" i="1"/>
  <c r="L52" i="1" s="1"/>
  <c r="G52" i="1"/>
  <c r="F52" i="1"/>
  <c r="E52" i="1"/>
  <c r="D52" i="1"/>
  <c r="BR51" i="1"/>
  <c r="BJ51" i="1"/>
  <c r="BF51" i="1"/>
  <c r="BK51" i="1" s="1"/>
  <c r="K51" i="1"/>
  <c r="J51" i="1"/>
  <c r="I51" i="1"/>
  <c r="L51" i="1" s="1"/>
  <c r="G51" i="1"/>
  <c r="F51" i="1"/>
  <c r="E51" i="1"/>
  <c r="D51" i="1"/>
  <c r="BR50" i="1"/>
  <c r="BJ50" i="1"/>
  <c r="BF50" i="1"/>
  <c r="BK50" i="1" s="1"/>
  <c r="K50" i="1"/>
  <c r="J50" i="1"/>
  <c r="I50" i="1"/>
  <c r="L50" i="1" s="1"/>
  <c r="G50" i="1"/>
  <c r="F50" i="1"/>
  <c r="E50" i="1"/>
  <c r="D50" i="1"/>
  <c r="BR49" i="1"/>
  <c r="BJ49" i="1"/>
  <c r="BF49" i="1"/>
  <c r="BK49" i="1" s="1"/>
  <c r="K49" i="1"/>
  <c r="J49" i="1"/>
  <c r="I49" i="1"/>
  <c r="L49" i="1" s="1"/>
  <c r="G49" i="1"/>
  <c r="F49" i="1"/>
  <c r="E49" i="1"/>
  <c r="D49" i="1"/>
  <c r="BR48" i="1"/>
  <c r="BJ48" i="1"/>
  <c r="BF48" i="1"/>
  <c r="BK48" i="1" s="1"/>
  <c r="K48" i="1"/>
  <c r="J48" i="1"/>
  <c r="I48" i="1"/>
  <c r="L48" i="1" s="1"/>
  <c r="G48" i="1"/>
  <c r="F48" i="1"/>
  <c r="E48" i="1"/>
  <c r="D48" i="1"/>
  <c r="BR47" i="1"/>
  <c r="BJ47" i="1"/>
  <c r="BF47" i="1"/>
  <c r="BK47" i="1" s="1"/>
  <c r="K47" i="1"/>
  <c r="J47" i="1"/>
  <c r="I47" i="1"/>
  <c r="L47" i="1" s="1"/>
  <c r="G47" i="1"/>
  <c r="F47" i="1"/>
  <c r="E47" i="1"/>
  <c r="D47" i="1"/>
  <c r="BR46" i="1"/>
  <c r="BJ46" i="1"/>
  <c r="BF46" i="1"/>
  <c r="BK46" i="1" s="1"/>
  <c r="K46" i="1"/>
  <c r="J46" i="1"/>
  <c r="I46" i="1"/>
  <c r="L46" i="1" s="1"/>
  <c r="G46" i="1"/>
  <c r="F46" i="1"/>
  <c r="E46" i="1"/>
  <c r="D46" i="1"/>
  <c r="BR45" i="1"/>
  <c r="BJ45" i="1"/>
  <c r="BF45" i="1"/>
  <c r="BK45" i="1" s="1"/>
  <c r="K45" i="1"/>
  <c r="J45" i="1"/>
  <c r="I45" i="1"/>
  <c r="L45" i="1" s="1"/>
  <c r="G45" i="1"/>
  <c r="F45" i="1"/>
  <c r="E45" i="1"/>
  <c r="D45" i="1"/>
  <c r="BR44" i="1"/>
  <c r="BJ44" i="1"/>
  <c r="BF44" i="1"/>
  <c r="BK44" i="1" s="1"/>
  <c r="K44" i="1"/>
  <c r="J44" i="1"/>
  <c r="I44" i="1"/>
  <c r="L44" i="1" s="1"/>
  <c r="G44" i="1"/>
  <c r="F44" i="1"/>
  <c r="E44" i="1"/>
  <c r="D44" i="1"/>
  <c r="BR43" i="1"/>
  <c r="BJ43" i="1"/>
  <c r="BF43" i="1"/>
  <c r="BK43" i="1" s="1"/>
  <c r="K43" i="1"/>
  <c r="J43" i="1"/>
  <c r="I43" i="1"/>
  <c r="L43" i="1" s="1"/>
  <c r="G43" i="1"/>
  <c r="F43" i="1"/>
  <c r="E43" i="1"/>
  <c r="D43" i="1"/>
  <c r="BR42" i="1"/>
  <c r="BJ42" i="1"/>
  <c r="BF42" i="1"/>
  <c r="BK42" i="1" s="1"/>
  <c r="K42" i="1"/>
  <c r="J42" i="1"/>
  <c r="I42" i="1"/>
  <c r="L42" i="1" s="1"/>
  <c r="G42" i="1"/>
  <c r="F42" i="1"/>
  <c r="E42" i="1"/>
  <c r="D42" i="1"/>
  <c r="BR41" i="1"/>
  <c r="BJ41" i="1"/>
  <c r="BF41" i="1"/>
  <c r="BK41" i="1" s="1"/>
  <c r="K41" i="1"/>
  <c r="J41" i="1"/>
  <c r="I41" i="1"/>
  <c r="L41" i="1" s="1"/>
  <c r="G41" i="1"/>
  <c r="F41" i="1"/>
  <c r="E41" i="1"/>
  <c r="D41" i="1"/>
  <c r="BR40" i="1"/>
  <c r="BJ40" i="1"/>
  <c r="BF40" i="1"/>
  <c r="BK40" i="1" s="1"/>
  <c r="K40" i="1"/>
  <c r="J40" i="1"/>
  <c r="I40" i="1"/>
  <c r="L40" i="1" s="1"/>
  <c r="G40" i="1"/>
  <c r="F40" i="1"/>
  <c r="E40" i="1"/>
  <c r="D40" i="1"/>
  <c r="BR39" i="1"/>
  <c r="BJ39" i="1"/>
  <c r="BF39" i="1"/>
  <c r="BK39" i="1" s="1"/>
  <c r="K39" i="1"/>
  <c r="J39" i="1"/>
  <c r="I39" i="1"/>
  <c r="L39" i="1" s="1"/>
  <c r="G39" i="1"/>
  <c r="F39" i="1"/>
  <c r="E39" i="1"/>
  <c r="D39" i="1"/>
  <c r="BR38" i="1"/>
  <c r="BJ38" i="1"/>
  <c r="BF38" i="1"/>
  <c r="BK38" i="1" s="1"/>
  <c r="K38" i="1"/>
  <c r="J38" i="1"/>
  <c r="I38" i="1"/>
  <c r="L38" i="1" s="1"/>
  <c r="G38" i="1"/>
  <c r="F38" i="1"/>
  <c r="E38" i="1"/>
  <c r="D38" i="1"/>
  <c r="BR37" i="1"/>
  <c r="BJ37" i="1"/>
  <c r="BF37" i="1"/>
  <c r="BK37" i="1" s="1"/>
  <c r="K37" i="1"/>
  <c r="J37" i="1"/>
  <c r="I37" i="1"/>
  <c r="L37" i="1" s="1"/>
  <c r="G37" i="1"/>
  <c r="F37" i="1"/>
  <c r="E37" i="1"/>
  <c r="D37" i="1"/>
  <c r="BR36" i="1"/>
  <c r="BJ36" i="1"/>
  <c r="BF36" i="1"/>
  <c r="BK36" i="1" s="1"/>
  <c r="K36" i="1"/>
  <c r="J36" i="1"/>
  <c r="I36" i="1"/>
  <c r="L36" i="1" s="1"/>
  <c r="G36" i="1"/>
  <c r="F36" i="1"/>
  <c r="E36" i="1"/>
  <c r="D36" i="1"/>
  <c r="BR35" i="1"/>
  <c r="BJ35" i="1"/>
  <c r="BF35" i="1"/>
  <c r="BK35" i="1" s="1"/>
  <c r="K35" i="1"/>
  <c r="J35" i="1"/>
  <c r="I35" i="1"/>
  <c r="L35" i="1" s="1"/>
  <c r="G35" i="1"/>
  <c r="F35" i="1"/>
  <c r="E35" i="1"/>
  <c r="D35" i="1"/>
  <c r="BR34" i="1"/>
  <c r="BJ34" i="1"/>
  <c r="BF34" i="1"/>
  <c r="BK34" i="1" s="1"/>
  <c r="K34" i="1"/>
  <c r="J34" i="1"/>
  <c r="I34" i="1"/>
  <c r="L34" i="1" s="1"/>
  <c r="G34" i="1"/>
  <c r="F34" i="1"/>
  <c r="E34" i="1"/>
  <c r="D34" i="1"/>
  <c r="BR33" i="1"/>
  <c r="BJ33" i="1"/>
  <c r="BF33" i="1"/>
  <c r="BK33" i="1" s="1"/>
  <c r="K33" i="1"/>
  <c r="J33" i="1"/>
  <c r="I33" i="1"/>
  <c r="L33" i="1" s="1"/>
  <c r="G33" i="1"/>
  <c r="F33" i="1"/>
  <c r="E33" i="1"/>
  <c r="D33" i="1"/>
  <c r="BR32" i="1"/>
  <c r="BJ32" i="1"/>
  <c r="BF32" i="1"/>
  <c r="BK32" i="1" s="1"/>
  <c r="K32" i="1"/>
  <c r="J32" i="1"/>
  <c r="I32" i="1"/>
  <c r="L32" i="1" s="1"/>
  <c r="G32" i="1"/>
  <c r="F32" i="1"/>
  <c r="E32" i="1"/>
  <c r="D32" i="1"/>
  <c r="BR31" i="1"/>
  <c r="BJ31" i="1"/>
  <c r="BF31" i="1"/>
  <c r="BK31" i="1" s="1"/>
  <c r="K31" i="1"/>
  <c r="J31" i="1"/>
  <c r="I31" i="1"/>
  <c r="L31" i="1" s="1"/>
  <c r="G31" i="1"/>
  <c r="F31" i="1"/>
  <c r="E31" i="1"/>
  <c r="D31" i="1"/>
  <c r="BR30" i="1"/>
  <c r="BJ30" i="1"/>
  <c r="BF30" i="1"/>
  <c r="BK30" i="1" s="1"/>
  <c r="K30" i="1"/>
  <c r="J30" i="1"/>
  <c r="I30" i="1"/>
  <c r="L30" i="1" s="1"/>
  <c r="G30" i="1"/>
  <c r="F30" i="1"/>
  <c r="E30" i="1"/>
  <c r="D30" i="1"/>
  <c r="BR29" i="1"/>
  <c r="BJ29" i="1"/>
  <c r="BF29" i="1"/>
  <c r="BK29" i="1" s="1"/>
  <c r="K29" i="1"/>
  <c r="J29" i="1"/>
  <c r="I29" i="1"/>
  <c r="L29" i="1" s="1"/>
  <c r="G29" i="1"/>
  <c r="F29" i="1"/>
  <c r="E29" i="1"/>
  <c r="D29" i="1"/>
  <c r="BR28" i="1"/>
  <c r="BJ28" i="1"/>
  <c r="BF28" i="1"/>
  <c r="BK28" i="1" s="1"/>
  <c r="K28" i="1"/>
  <c r="J28" i="1"/>
  <c r="I28" i="1"/>
  <c r="L28" i="1" s="1"/>
  <c r="G28" i="1"/>
  <c r="F28" i="1"/>
  <c r="E28" i="1"/>
  <c r="D28" i="1"/>
  <c r="BR27" i="1"/>
  <c r="BJ27" i="1"/>
  <c r="BF27" i="1"/>
  <c r="BK27" i="1" s="1"/>
  <c r="K27" i="1"/>
  <c r="J27" i="1"/>
  <c r="I27" i="1"/>
  <c r="L27" i="1" s="1"/>
  <c r="G27" i="1"/>
  <c r="F27" i="1"/>
  <c r="E27" i="1"/>
  <c r="D27" i="1"/>
  <c r="BR26" i="1"/>
  <c r="BJ26" i="1"/>
  <c r="BF26" i="1"/>
  <c r="BK26" i="1" s="1"/>
  <c r="K26" i="1"/>
  <c r="J26" i="1"/>
  <c r="I26" i="1"/>
  <c r="L26" i="1" s="1"/>
  <c r="G26" i="1"/>
  <c r="F26" i="1"/>
  <c r="E26" i="1"/>
  <c r="D26" i="1"/>
  <c r="BR25" i="1"/>
  <c r="BJ25" i="1"/>
  <c r="BF25" i="1"/>
  <c r="BK25" i="1" s="1"/>
  <c r="K25" i="1"/>
  <c r="J25" i="1"/>
  <c r="I25" i="1"/>
  <c r="L25" i="1" s="1"/>
  <c r="G25" i="1"/>
  <c r="F25" i="1"/>
  <c r="E25" i="1"/>
  <c r="D25" i="1"/>
  <c r="BR24" i="1"/>
  <c r="BJ24" i="1"/>
  <c r="BF24" i="1"/>
  <c r="BK24" i="1" s="1"/>
  <c r="K24" i="1"/>
  <c r="J24" i="1"/>
  <c r="I24" i="1"/>
  <c r="L24" i="1" s="1"/>
  <c r="G24" i="1"/>
  <c r="F24" i="1"/>
  <c r="E24" i="1"/>
  <c r="D24" i="1"/>
  <c r="BR23" i="1"/>
  <c r="BJ23" i="1"/>
  <c r="BF23" i="1"/>
  <c r="BK23" i="1" s="1"/>
  <c r="K23" i="1"/>
  <c r="J23" i="1"/>
  <c r="I23" i="1"/>
  <c r="L23" i="1" s="1"/>
  <c r="G23" i="1"/>
  <c r="F23" i="1"/>
  <c r="E23" i="1"/>
  <c r="D23" i="1"/>
  <c r="BR22" i="1"/>
  <c r="BJ22" i="1"/>
  <c r="BF22" i="1"/>
  <c r="BK22" i="1" s="1"/>
  <c r="K22" i="1"/>
  <c r="J22" i="1"/>
  <c r="I22" i="1"/>
  <c r="L22" i="1" s="1"/>
  <c r="G22" i="1"/>
  <c r="F22" i="1"/>
  <c r="E22" i="1"/>
  <c r="D22" i="1"/>
  <c r="BR21" i="1"/>
  <c r="BJ21" i="1"/>
  <c r="BF21" i="1"/>
  <c r="BK21" i="1" s="1"/>
  <c r="K21" i="1"/>
  <c r="J21" i="1"/>
  <c r="I21" i="1"/>
  <c r="L21" i="1" s="1"/>
  <c r="G21" i="1"/>
  <c r="F21" i="1"/>
  <c r="E21" i="1"/>
  <c r="D21" i="1"/>
  <c r="BR20" i="1"/>
  <c r="BJ20" i="1"/>
  <c r="BF20" i="1"/>
  <c r="BK20" i="1" s="1"/>
  <c r="K20" i="1"/>
  <c r="J20" i="1"/>
  <c r="I20" i="1"/>
  <c r="L20" i="1" s="1"/>
  <c r="G20" i="1"/>
  <c r="F20" i="1"/>
  <c r="E20" i="1"/>
  <c r="D20" i="1"/>
  <c r="BR19" i="1"/>
  <c r="BJ19" i="1"/>
  <c r="BF19" i="1"/>
  <c r="BK19" i="1" s="1"/>
  <c r="K19" i="1"/>
  <c r="J19" i="1"/>
  <c r="I19" i="1"/>
  <c r="L19" i="1" s="1"/>
  <c r="G19" i="1"/>
  <c r="F19" i="1"/>
  <c r="E19" i="1"/>
  <c r="D19" i="1"/>
  <c r="BR18" i="1"/>
  <c r="BJ18" i="1"/>
  <c r="BF18" i="1"/>
  <c r="BK18" i="1" s="1"/>
  <c r="K18" i="1"/>
  <c r="J18" i="1"/>
  <c r="I18" i="1"/>
  <c r="L18" i="1" s="1"/>
  <c r="G18" i="1"/>
  <c r="F18" i="1"/>
  <c r="E18" i="1"/>
  <c r="D18" i="1"/>
  <c r="BR17" i="1"/>
  <c r="BJ17" i="1"/>
  <c r="BF17" i="1"/>
  <c r="BK17" i="1" s="1"/>
  <c r="K17" i="1"/>
  <c r="J17" i="1"/>
  <c r="I17" i="1"/>
  <c r="L17" i="1" s="1"/>
  <c r="G17" i="1"/>
  <c r="F17" i="1"/>
  <c r="E17" i="1"/>
  <c r="D17" i="1"/>
  <c r="BR16" i="1"/>
  <c r="BJ16" i="1"/>
  <c r="BF16" i="1"/>
  <c r="BK16" i="1" s="1"/>
  <c r="K16" i="1"/>
  <c r="J16" i="1"/>
  <c r="I16" i="1"/>
  <c r="L16" i="1" s="1"/>
  <c r="G16" i="1"/>
  <c r="F16" i="1"/>
  <c r="E16" i="1"/>
  <c r="D16" i="1"/>
  <c r="BR15" i="1"/>
  <c r="BJ15" i="1"/>
  <c r="BF15" i="1"/>
  <c r="BK15" i="1" s="1"/>
  <c r="K15" i="1"/>
  <c r="J15" i="1"/>
  <c r="I15" i="1"/>
  <c r="L15" i="1" s="1"/>
  <c r="G15" i="1"/>
  <c r="F15" i="1"/>
  <c r="E15" i="1"/>
  <c r="D15" i="1"/>
  <c r="BR14" i="1"/>
  <c r="BJ14" i="1"/>
  <c r="BF14" i="1"/>
  <c r="BK14" i="1" s="1"/>
  <c r="K14" i="1"/>
  <c r="J14" i="1"/>
  <c r="I14" i="1"/>
  <c r="L14" i="1" s="1"/>
  <c r="G14" i="1"/>
  <c r="F14" i="1"/>
  <c r="E14" i="1"/>
  <c r="D14" i="1"/>
  <c r="BR13" i="1"/>
  <c r="BJ13" i="1"/>
  <c r="BF13" i="1"/>
  <c r="BK13" i="1" s="1"/>
  <c r="K13" i="1"/>
  <c r="J13" i="1"/>
  <c r="I13" i="1"/>
  <c r="L13" i="1" s="1"/>
  <c r="G13" i="1"/>
  <c r="F13" i="1"/>
  <c r="E13" i="1"/>
  <c r="D13" i="1"/>
  <c r="BR12" i="1"/>
  <c r="BJ12" i="1"/>
  <c r="BF12" i="1"/>
  <c r="BK12" i="1" s="1"/>
  <c r="K12" i="1"/>
  <c r="J12" i="1"/>
  <c r="I12" i="1"/>
  <c r="L12" i="1" s="1"/>
  <c r="G12" i="1"/>
  <c r="F12" i="1"/>
  <c r="E12" i="1"/>
  <c r="D12" i="1"/>
  <c r="BR11" i="1"/>
  <c r="BJ11" i="1"/>
  <c r="BF11" i="1"/>
  <c r="BK11" i="1" s="1"/>
  <c r="K11" i="1"/>
  <c r="J11" i="1"/>
  <c r="I11" i="1"/>
  <c r="L11" i="1" s="1"/>
  <c r="G11" i="1"/>
  <c r="F11" i="1"/>
  <c r="E11" i="1"/>
  <c r="D11" i="1"/>
  <c r="BR10" i="1"/>
  <c r="BJ10" i="1"/>
  <c r="BJ83" i="1" s="1"/>
  <c r="BF10" i="1"/>
  <c r="BF83" i="1" s="1"/>
  <c r="K10" i="1"/>
  <c r="K83" i="1" s="1"/>
  <c r="J10" i="1"/>
  <c r="J83" i="1" s="1"/>
  <c r="I10" i="1"/>
  <c r="I83" i="1" s="1"/>
  <c r="G10" i="1"/>
  <c r="G83" i="1" s="1"/>
  <c r="F10" i="1"/>
  <c r="F83" i="1" s="1"/>
  <c r="E10" i="1"/>
  <c r="E83" i="1" s="1"/>
  <c r="D10" i="1"/>
  <c r="D83" i="1" s="1"/>
  <c r="BK10" i="1" l="1"/>
  <c r="BK83" i="1" s="1"/>
  <c r="L10" i="1"/>
  <c r="L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BC8" authorId="0" shapeId="0" xr:uid="{2CC6AEED-C310-4D8C-830F-7DADC985F4B1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  <comment ref="BO8" authorId="0" shapeId="0" xr:uid="{4694C544-E1E6-472B-9C3A-19EE4C55F03D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<sst xmlns="http://schemas.openxmlformats.org/spreadsheetml/2006/main" count="142" uniqueCount="134">
  <si>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</si>
  <si>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</si>
  <si>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</si>
  <si>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</si>
  <si>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</si>
  <si>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</si>
  <si>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</si>
  <si>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</si>
  <si>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</si>
  <si>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</si>
  <si>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</si>
  <si>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</si>
  <si>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</si>
  <si>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</si>
  <si>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TRANSPOR-
TATION
TUITION</t>
  </si>
  <si>
    <t>FACILITILES TUITION</t>
  </si>
  <si>
    <t>TOTAL
PAYMENT
TO
CHARTER</t>
  </si>
  <si>
    <t>Lea</t>
  </si>
  <si>
    <t>Total FTE</t>
  </si>
  <si>
    <t>Cap'd FTE</t>
  </si>
  <si>
    <t>Total
Transp
FTE</t>
  </si>
  <si>
    <t>State Tuit 
Sib FTE</t>
  </si>
  <si>
    <t>Unadj
Local Tuition</t>
  </si>
  <si>
    <t>Sibling Reduction</t>
  </si>
  <si>
    <t>NSS Reduction</t>
  </si>
  <si>
    <t>Local Base Tuition Payment</t>
  </si>
  <si>
    <t>Local Transp</t>
  </si>
  <si>
    <t>Local Facilities Tuition</t>
  </si>
  <si>
    <t>Total Local Payment</t>
  </si>
  <si>
    <t>State Tuition</t>
  </si>
  <si>
    <t>State Transp</t>
  </si>
  <si>
    <t>State Facilities Tuition</t>
  </si>
  <si>
    <t>Total State Payment</t>
  </si>
  <si>
    <t>Total Payment to Charter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</si>
  <si>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</si>
  <si>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</si>
  <si>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</si>
  <si>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</si>
  <si>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</si>
  <si>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</si>
  <si>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</si>
  <si>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</si>
  <si>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</si>
  <si>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</si>
  <si>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x</t>
  </si>
  <si>
    <t>STATE TOTAL</t>
  </si>
  <si>
    <t>Massachusetts Department of Elementary and Secondary Education</t>
  </si>
  <si>
    <t>Office of District and School Finance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</si>
  <si>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</si>
  <si>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</si>
  <si>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</si>
  <si>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</si>
  <si>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</si>
  <si>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</si>
  <si>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</si>
  <si>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</si>
  <si>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</si>
  <si>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</si>
  <si>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</si>
  <si>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</si>
  <si>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</si>
  <si>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</si>
  <si>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</si>
  <si>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</si>
  <si>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</si>
  <si>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</si>
  <si>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</si>
  <si>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</si>
  <si>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</si>
  <si>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 - PROSPECT</t>
  </si>
  <si>
    <t>SABIS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</si>
  <si>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</si>
  <si>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</si>
  <si>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</si>
  <si>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</si>
  <si>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</si>
  <si>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</si>
  <si>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</si>
  <si>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</si>
  <si>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</si>
  <si>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</si>
  <si>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</si>
  <si>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</si>
  <si>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</si>
  <si>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</si>
  <si>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</si>
  <si>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</si>
  <si>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</si>
  <si>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</si>
  <si>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</si>
  <si>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</si>
  <si>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</si>
  <si>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</si>
  <si>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</si>
  <si>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</si>
  <si>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</si>
  <si>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</si>
  <si>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</si>
  <si>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</si>
  <si>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</si>
  <si>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</si>
  <si>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PIONEER CS OF SCIENCE</t>
  </si>
  <si>
    <t>GLOBAL LEARNING</t>
  </si>
  <si>
    <t>PIONEER VALLEY CHINESE IMMERSION</t>
  </si>
  <si>
    <t>VERITAS PREPARATORY</t>
  </si>
  <si>
    <t>HAMPDEN CS OF SCIENCE EAST</t>
  </si>
  <si>
    <t>PAULO FREIRE SOCIAL JUSTICE</t>
  </si>
  <si>
    <t>BAYSTATE ACADEMY</t>
  </si>
  <si>
    <t>COLLEGIATE CS OF LOWELL</t>
  </si>
  <si>
    <t>PIONEER CS OF SCIENCE II</t>
  </si>
  <si>
    <t>ARGOSY COLLEGIATE</t>
  </si>
  <si>
    <t>SPRINGFIELD PREPARATORY</t>
  </si>
  <si>
    <t>NEW HEIGHTS CS OF BROCKTON</t>
  </si>
  <si>
    <t>LIBERTAS ACADEMY</t>
  </si>
  <si>
    <t>HAMPDEN CS OF SCIENCE WEST</t>
  </si>
  <si>
    <t>MAP ACADEMY</t>
  </si>
  <si>
    <t>PHOENIX ACADEMY CHELSEA</t>
  </si>
  <si>
    <t>PHOENIX ACADEMY SPRINGFIELD</t>
  </si>
  <si>
    <t>OLD STURBRIDGE ACADEMY</t>
  </si>
  <si>
    <t>PHOENIX ACADEMY LAWRENCE</t>
  </si>
  <si>
    <t>Priv/HS FTE</t>
  </si>
  <si>
    <t>Priv/HS Base Payment</t>
  </si>
  <si>
    <t>Priv/HS Transp</t>
  </si>
  <si>
    <t>Priv/HS Facilities Tuition</t>
  </si>
  <si>
    <t xml:space="preserve"> P R I V A T E / H O M E S C H O O L E D</t>
  </si>
  <si>
    <t>Total
Priv/HS
Tuition</t>
  </si>
  <si>
    <t>F Y 2 1    C h a r t e r   S c h o o l   F T E   a n d   T u i t i o n   (Q 4)</t>
  </si>
  <si>
    <t>FOUNDATION &amp; ABOVE FOUND TUITION</t>
  </si>
  <si>
    <t>State Tuit FTE</t>
  </si>
  <si>
    <t>Claimed Sibling FTE</t>
  </si>
  <si>
    <t>Foundation
Tuition</t>
  </si>
  <si>
    <t>Trans-
portation</t>
  </si>
  <si>
    <t>Facilities Tuition</t>
  </si>
  <si>
    <t>Total
Sibling
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</si>
</sst>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4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indexed="9"/>
      <name val="Calibri"/>
      <family val="2"/>
    </font>
    <font>
      <b/>
      <sz val="9"/>
      <name val="Arial"/>
      <family val="2"/>
    </font>
    <font>
      <sz val="12"/>
      <color indexed="9"/>
      <name val="Calibri"/>
      <family val="2"/>
    </font>
    <font>
      <b/>
      <sz val="18"/>
      <color theme="2" tint="-9.9978637043366805E-2"/>
      <name val="Calibri"/>
      <family val="2"/>
    </font>
    <font>
      <b/>
      <sz val="18"/>
      <color theme="2"/>
      <name val="Calibri"/>
      <family val="2"/>
    </font>
    <font>
      <b/>
      <sz val="18"/>
      <color indexed="23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2"/>
      <color theme="4" tint="0.79998168889431442"/>
      <name val="Calibri"/>
      <family val="2"/>
    </font>
    <font>
      <sz val="12"/>
      <color theme="4" tint="0.79998168889431442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sz val="10"/>
      <color indexed="63"/>
      <name val="Calibri"/>
      <family val="2"/>
    </font>
    <font>
      <sz val="9"/>
      <color indexed="63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2"/>
      <name val="Calibri"/>
      <family val="2"/>
    </font>
    <font>
      <sz val="9"/>
      <color theme="2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</font>
    <font>
      <sz val="16"/>
      <name val="Arial"/>
      <family val="2"/>
    </font>
    <font>
      <sz val="16"/>
      <name val="Century Gothic"/>
      <family val="2"/>
    </font>
    <font>
      <sz val="10"/>
      <color theme="1"/>
      <name val="Calibri"/>
      <family val="2"/>
    </font>
    <font>
      <b/>
      <sz val="10"/>
      <color indexed="9"/>
      <name val="Calibri"/>
      <family val="2"/>
    </font>
    <font>
      <sz val="9.5"/>
      <color indexed="9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11"/>
      <color indexed="63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2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EE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2" fillId="0" borderId="0"/>
  </cellStyleXfs>
  <cellXfs count="16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center"/>
    </xf>
    <xf numFmtId="0" fontId="6" fillId="0" borderId="0" xfId="2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/>
    <xf numFmtId="0" fontId="9" fillId="0" borderId="0" xfId="3" applyFont="1" applyAlignment="1">
      <alignment horizontal="center" vertical="center"/>
    </xf>
    <xf numFmtId="0" fontId="7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 indent="8"/>
    </xf>
    <xf numFmtId="0" fontId="13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left" vertical="center" indent="3"/>
    </xf>
    <xf numFmtId="0" fontId="13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4" borderId="4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0" borderId="0" xfId="0" applyFont="1"/>
    <xf numFmtId="0" fontId="19" fillId="5" borderId="4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wrapText="1"/>
    </xf>
    <xf numFmtId="0" fontId="21" fillId="4" borderId="2" xfId="3" applyFont="1" applyFill="1" applyBorder="1" applyAlignment="1">
      <alignment horizontal="left"/>
    </xf>
    <xf numFmtId="0" fontId="21" fillId="4" borderId="1" xfId="3" applyFont="1" applyFill="1" applyBorder="1" applyAlignment="1">
      <alignment horizontal="right" wrapText="1"/>
    </xf>
    <xf numFmtId="0" fontId="9" fillId="4" borderId="2" xfId="3" applyFont="1" applyFill="1" applyBorder="1" applyAlignment="1">
      <alignment horizontal="right" wrapText="1"/>
    </xf>
    <xf numFmtId="0" fontId="21" fillId="4" borderId="2" xfId="3" applyFont="1" applyFill="1" applyBorder="1" applyAlignment="1">
      <alignment horizontal="right" wrapText="1"/>
    </xf>
    <xf numFmtId="0" fontId="21" fillId="4" borderId="3" xfId="3" applyFont="1" applyFill="1" applyBorder="1" applyAlignment="1">
      <alignment horizontal="right" wrapText="1" indent="1"/>
    </xf>
    <xf numFmtId="0" fontId="21" fillId="0" borderId="0" xfId="3" applyFont="1" applyAlignment="1">
      <alignment horizontal="right" wrapText="1"/>
    </xf>
    <xf numFmtId="0" fontId="22" fillId="0" borderId="0" xfId="2" applyFont="1" applyAlignment="1">
      <alignment horizontal="center" vertical="center"/>
    </xf>
    <xf numFmtId="0" fontId="23" fillId="6" borderId="4" xfId="0" applyFont="1" applyFill="1" applyBorder="1" applyAlignment="1">
      <alignment horizontal="center" wrapText="1"/>
    </xf>
    <xf numFmtId="0" fontId="23" fillId="6" borderId="5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center" wrapText="1"/>
    </xf>
    <xf numFmtId="0" fontId="25" fillId="6" borderId="6" xfId="0" applyFont="1" applyFill="1" applyBorder="1" applyAlignment="1">
      <alignment horizontal="right" wrapText="1"/>
    </xf>
    <xf numFmtId="0" fontId="25" fillId="0" borderId="0" xfId="0" applyFont="1"/>
    <xf numFmtId="0" fontId="23" fillId="6" borderId="6" xfId="0" applyFont="1" applyFill="1" applyBorder="1" applyAlignment="1">
      <alignment horizontal="center" wrapText="1"/>
    </xf>
    <xf numFmtId="0" fontId="27" fillId="7" borderId="4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right" wrapText="1" indent="1"/>
    </xf>
    <xf numFmtId="0" fontId="27" fillId="8" borderId="8" xfId="0" applyFont="1" applyFill="1" applyBorder="1" applyAlignment="1">
      <alignment horizontal="right" wrapText="1" indent="1"/>
    </xf>
    <xf numFmtId="0" fontId="26" fillId="0" borderId="0" xfId="2" applyFont="1" applyAlignment="1">
      <alignment horizontal="center" vertical="center"/>
    </xf>
    <xf numFmtId="0" fontId="27" fillId="7" borderId="5" xfId="0" applyFont="1" applyFill="1" applyBorder="1" applyAlignment="1">
      <alignment horizontal="center" wrapText="1"/>
    </xf>
    <xf numFmtId="0" fontId="9" fillId="4" borderId="9" xfId="3" applyFont="1" applyFill="1" applyBorder="1" applyAlignment="1">
      <alignment horizontal="center" wrapText="1"/>
    </xf>
    <xf numFmtId="0" fontId="9" fillId="4" borderId="10" xfId="3" applyFont="1" applyFill="1" applyBorder="1"/>
    <xf numFmtId="0" fontId="9" fillId="4" borderId="9" xfId="3" applyFont="1" applyFill="1" applyBorder="1"/>
    <xf numFmtId="0" fontId="9" fillId="4" borderId="10" xfId="3" applyFont="1" applyFill="1" applyBorder="1" applyAlignment="1">
      <alignment horizontal="center"/>
    </xf>
    <xf numFmtId="0" fontId="9" fillId="4" borderId="11" xfId="3" applyFont="1" applyFill="1" applyBorder="1" applyAlignment="1">
      <alignment horizontal="right" indent="1"/>
    </xf>
    <xf numFmtId="0" fontId="9" fillId="0" borderId="0" xfId="3" applyFont="1" applyAlignment="1">
      <alignment horizontal="center"/>
    </xf>
    <xf numFmtId="0" fontId="9" fillId="4" borderId="9" xfId="3" applyFont="1" applyFill="1" applyBorder="1" applyAlignment="1">
      <alignment horizontal="center"/>
    </xf>
    <xf numFmtId="0" fontId="6" fillId="6" borderId="12" xfId="0" applyFont="1" applyFill="1" applyBorder="1"/>
    <xf numFmtId="0" fontId="6" fillId="6" borderId="0" xfId="0" applyFont="1" applyFill="1"/>
    <xf numFmtId="0" fontId="6" fillId="6" borderId="6" xfId="0" applyFont="1" applyFill="1" applyBorder="1" applyAlignment="1">
      <alignment horizontal="right" wrapText="1"/>
    </xf>
    <xf numFmtId="0" fontId="5" fillId="6" borderId="13" xfId="2" applyFont="1" applyFill="1" applyBorder="1"/>
    <xf numFmtId="0" fontId="28" fillId="7" borderId="4" xfId="0" applyFont="1" applyFill="1" applyBorder="1" applyAlignment="1">
      <alignment horizontal="center" wrapText="1"/>
    </xf>
    <xf numFmtId="0" fontId="28" fillId="7" borderId="5" xfId="0" applyFont="1" applyFill="1" applyBorder="1" applyAlignment="1">
      <alignment horizontal="right" wrapText="1" indent="1"/>
    </xf>
    <xf numFmtId="0" fontId="28" fillId="8" borderId="8" xfId="0" applyFont="1" applyFill="1" applyBorder="1" applyAlignment="1">
      <alignment horizontal="right" wrapText="1" indent="1"/>
    </xf>
    <xf numFmtId="0" fontId="28" fillId="7" borderId="5" xfId="0" applyFont="1" applyFill="1" applyBorder="1" applyAlignment="1">
      <alignment horizontal="center" wrapText="1"/>
    </xf>
    <xf numFmtId="0" fontId="6" fillId="0" borderId="0" xfId="3" applyFont="1" applyAlignment="1">
      <alignment horizontal="center"/>
    </xf>
    <xf numFmtId="0" fontId="6" fillId="0" borderId="0" xfId="3" applyFont="1"/>
    <xf numFmtId="164" fontId="6" fillId="0" borderId="12" xfId="3" applyNumberFormat="1" applyFont="1" applyBorder="1" applyAlignment="1">
      <alignment horizontal="right" indent="1"/>
    </xf>
    <xf numFmtId="164" fontId="6" fillId="0" borderId="0" xfId="3" applyNumberFormat="1" applyFont="1" applyAlignment="1">
      <alignment horizontal="right" indent="1"/>
    </xf>
    <xf numFmtId="164" fontId="6" fillId="0" borderId="13" xfId="3" applyNumberFormat="1" applyFont="1" applyBorder="1" applyAlignment="1">
      <alignment horizontal="right" indent="2"/>
    </xf>
    <xf numFmtId="40" fontId="6" fillId="0" borderId="0" xfId="3" applyNumberFormat="1" applyFont="1" applyAlignment="1">
      <alignment horizontal="center"/>
    </xf>
    <xf numFmtId="38" fontId="6" fillId="0" borderId="12" xfId="3" applyNumberFormat="1" applyFont="1" applyBorder="1" applyAlignment="1">
      <alignment horizontal="right" indent="1"/>
    </xf>
    <xf numFmtId="38" fontId="6" fillId="0" borderId="0" xfId="3" applyNumberFormat="1" applyFont="1" applyAlignment="1">
      <alignment horizontal="right" indent="1"/>
    </xf>
    <xf numFmtId="38" fontId="6" fillId="0" borderId="13" xfId="3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center"/>
    </xf>
    <xf numFmtId="166" fontId="6" fillId="0" borderId="0" xfId="0" applyNumberFormat="1" applyFont="1"/>
    <xf numFmtId="38" fontId="6" fillId="0" borderId="0" xfId="0" applyNumberFormat="1" applyFont="1"/>
    <xf numFmtId="38" fontId="6" fillId="0" borderId="13" xfId="0" applyNumberFormat="1" applyFont="1" applyBorder="1"/>
    <xf numFmtId="37" fontId="1" fillId="0" borderId="0" xfId="0" applyNumberFormat="1" applyFont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37" fontId="1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38" fontId="6" fillId="0" borderId="0" xfId="0" applyNumberFormat="1" applyFont="1" applyAlignment="1">
      <alignment horizontal="right" indent="1"/>
    </xf>
    <xf numFmtId="38" fontId="6" fillId="2" borderId="0" xfId="0" applyNumberFormat="1" applyFont="1" applyFill="1" applyAlignment="1">
      <alignment horizontal="right" indent="1"/>
    </xf>
    <xf numFmtId="38" fontId="6" fillId="2" borderId="7" xfId="0" applyNumberFormat="1" applyFont="1" applyFill="1" applyBorder="1" applyAlignment="1">
      <alignment horizontal="right" indent="1"/>
    </xf>
    <xf numFmtId="39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right" indent="1"/>
    </xf>
    <xf numFmtId="0" fontId="1" fillId="0" borderId="12" xfId="0" applyFont="1" applyBorder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center"/>
    </xf>
    <xf numFmtId="38" fontId="5" fillId="0" borderId="0" xfId="3" applyNumberFormat="1" applyFont="1" applyAlignment="1">
      <alignment horizontal="center"/>
    </xf>
    <xf numFmtId="0" fontId="29" fillId="0" borderId="0" xfId="3" applyFont="1" applyAlignment="1">
      <alignment horizontal="right"/>
    </xf>
    <xf numFmtId="38" fontId="29" fillId="0" borderId="0" xfId="3" applyNumberFormat="1" applyFont="1" applyAlignment="1">
      <alignment horizontal="right"/>
    </xf>
    <xf numFmtId="168" fontId="6" fillId="0" borderId="0" xfId="0" applyNumberFormat="1" applyFont="1"/>
    <xf numFmtId="0" fontId="30" fillId="0" borderId="0" xfId="3" applyFont="1"/>
    <xf numFmtId="38" fontId="30" fillId="0" borderId="0" xfId="3" applyNumberFormat="1" applyFont="1"/>
    <xf numFmtId="0" fontId="30" fillId="0" borderId="0" xfId="2" applyFont="1" applyAlignment="1">
      <alignment horizontal="center"/>
    </xf>
    <xf numFmtId="0" fontId="30" fillId="0" borderId="0" xfId="2" applyFont="1"/>
    <xf numFmtId="0" fontId="6" fillId="0" borderId="0" xfId="0" applyFont="1" applyAlignment="1">
      <alignment horizontal="left"/>
    </xf>
    <xf numFmtId="0" fontId="3" fillId="0" borderId="0" xfId="7" applyFont="1" applyAlignment="1">
      <alignment horizontal="left" vertical="top"/>
    </xf>
    <xf numFmtId="0" fontId="31" fillId="0" borderId="0" xfId="6" applyFont="1" applyAlignment="1">
      <alignment horizontal="left"/>
    </xf>
    <xf numFmtId="0" fontId="32" fillId="0" borderId="0" xfId="2" applyFont="1"/>
    <xf numFmtId="0" fontId="32" fillId="0" borderId="0" xfId="2" applyFont="1" applyAlignment="1">
      <alignment horizontal="center"/>
    </xf>
    <xf numFmtId="0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/>
    </xf>
    <xf numFmtId="0" fontId="33" fillId="0" borderId="0" xfId="6" applyFont="1" applyAlignment="1">
      <alignment horizontal="left"/>
    </xf>
    <xf numFmtId="0" fontId="32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4" fillId="0" borderId="0" xfId="0" applyFont="1"/>
    <xf numFmtId="0" fontId="25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39" fontId="0" fillId="0" borderId="12" xfId="0" applyNumberForma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13" xfId="0" applyNumberFormat="1" applyBorder="1" applyAlignment="1">
      <alignment horizontal="center" vertical="center"/>
    </xf>
    <xf numFmtId="0" fontId="35" fillId="4" borderId="1" xfId="0" applyFont="1" applyFill="1" applyBorder="1" applyAlignment="1">
      <alignment horizontal="left" vertical="center"/>
    </xf>
    <xf numFmtId="0" fontId="36" fillId="4" borderId="3" xfId="3" applyFont="1" applyFill="1" applyBorder="1" applyAlignment="1">
      <alignment horizontal="right" wrapText="1" indent="1"/>
    </xf>
    <xf numFmtId="39" fontId="1" fillId="0" borderId="12" xfId="0" applyNumberFormat="1" applyFont="1" applyBorder="1" applyAlignment="1">
      <alignment horizontal="center" vertical="center"/>
    </xf>
    <xf numFmtId="167" fontId="37" fillId="4" borderId="14" xfId="5" quotePrefix="1" applyNumberFormat="1" applyFont="1" applyFill="1" applyBorder="1" applyAlignment="1">
      <alignment horizontal="center"/>
    </xf>
    <xf numFmtId="0" fontId="37" fillId="4" borderId="15" xfId="3" applyFont="1" applyFill="1" applyBorder="1"/>
    <xf numFmtId="40" fontId="37" fillId="4" borderId="14" xfId="3" applyNumberFormat="1" applyFont="1" applyFill="1" applyBorder="1" applyAlignment="1">
      <alignment horizontal="right"/>
    </xf>
    <xf numFmtId="40" fontId="37" fillId="4" borderId="15" xfId="3" applyNumberFormat="1" applyFont="1" applyFill="1" applyBorder="1" applyAlignment="1">
      <alignment horizontal="right"/>
    </xf>
    <xf numFmtId="40" fontId="37" fillId="4" borderId="16" xfId="3" applyNumberFormat="1" applyFont="1" applyFill="1" applyBorder="1" applyAlignment="1">
      <alignment horizontal="right" indent="1"/>
    </xf>
    <xf numFmtId="40" fontId="37" fillId="0" borderId="0" xfId="3" applyNumberFormat="1" applyFont="1" applyAlignment="1">
      <alignment horizontal="center"/>
    </xf>
    <xf numFmtId="38" fontId="37" fillId="4" borderId="14" xfId="3" applyNumberFormat="1" applyFont="1" applyFill="1" applyBorder="1" applyAlignment="1">
      <alignment horizontal="right"/>
    </xf>
    <xf numFmtId="38" fontId="37" fillId="4" borderId="15" xfId="3" applyNumberFormat="1" applyFont="1" applyFill="1" applyBorder="1" applyAlignment="1">
      <alignment horizontal="right"/>
    </xf>
    <xf numFmtId="38" fontId="37" fillId="4" borderId="16" xfId="3" applyNumberFormat="1" applyFont="1" applyFill="1" applyBorder="1" applyAlignment="1">
      <alignment horizontal="right" indent="1"/>
    </xf>
    <xf numFmtId="38" fontId="38" fillId="0" borderId="0" xfId="3" applyNumberFormat="1" applyFont="1" applyAlignment="1">
      <alignment horizontal="right" indent="1"/>
    </xf>
    <xf numFmtId="0" fontId="39" fillId="6" borderId="4" xfId="0" applyFont="1" applyFill="1" applyBorder="1" applyAlignment="1">
      <alignment horizontal="center"/>
    </xf>
    <xf numFmtId="40" fontId="39" fillId="6" borderId="5" xfId="0" applyNumberFormat="1" applyFont="1" applyFill="1" applyBorder="1" applyAlignment="1">
      <alignment horizontal="right"/>
    </xf>
    <xf numFmtId="38" fontId="39" fillId="6" borderId="5" xfId="0" applyNumberFormat="1" applyFont="1" applyFill="1" applyBorder="1" applyAlignment="1">
      <alignment horizontal="right"/>
    </xf>
    <xf numFmtId="38" fontId="39" fillId="6" borderId="6" xfId="0" applyNumberFormat="1" applyFont="1" applyFill="1" applyBorder="1" applyAlignment="1">
      <alignment horizontal="right"/>
    </xf>
    <xf numFmtId="0" fontId="38" fillId="0" borderId="0" xfId="0" applyFont="1"/>
    <xf numFmtId="0" fontId="40" fillId="6" borderId="4" xfId="0" applyFont="1" applyFill="1" applyBorder="1" applyAlignment="1">
      <alignment horizontal="center"/>
    </xf>
    <xf numFmtId="39" fontId="40" fillId="6" borderId="5" xfId="0" applyNumberFormat="1" applyFont="1" applyFill="1" applyBorder="1" applyAlignment="1">
      <alignment horizontal="center" vertical="center"/>
    </xf>
    <xf numFmtId="37" fontId="40" fillId="6" borderId="5" xfId="0" applyNumberFormat="1" applyFont="1" applyFill="1" applyBorder="1" applyAlignment="1">
      <alignment horizontal="center" vertical="center"/>
    </xf>
    <xf numFmtId="37" fontId="40" fillId="6" borderId="6" xfId="0" applyNumberFormat="1" applyFont="1" applyFill="1" applyBorder="1" applyAlignment="1">
      <alignment horizontal="center" vertical="center"/>
    </xf>
    <xf numFmtId="39" fontId="38" fillId="6" borderId="4" xfId="0" applyNumberFormat="1" applyFont="1" applyFill="1" applyBorder="1" applyAlignment="1">
      <alignment horizontal="center"/>
    </xf>
    <xf numFmtId="37" fontId="38" fillId="6" borderId="5" xfId="0" applyNumberFormat="1" applyFont="1" applyFill="1" applyBorder="1" applyAlignment="1">
      <alignment horizontal="center" vertical="center"/>
    </xf>
    <xf numFmtId="37" fontId="38" fillId="6" borderId="6" xfId="0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2" applyFont="1"/>
    <xf numFmtId="0" fontId="42" fillId="7" borderId="1" xfId="5" applyNumberFormat="1" applyFont="1" applyFill="1" applyBorder="1" applyAlignment="1">
      <alignment horizontal="center" vertical="center"/>
    </xf>
    <xf numFmtId="43" fontId="42" fillId="7" borderId="2" xfId="5" applyFont="1" applyFill="1" applyBorder="1"/>
    <xf numFmtId="168" fontId="42" fillId="7" borderId="2" xfId="5" applyNumberFormat="1" applyFont="1" applyFill="1" applyBorder="1"/>
    <xf numFmtId="168" fontId="42" fillId="7" borderId="5" xfId="5" applyNumberFormat="1" applyFont="1" applyFill="1" applyBorder="1"/>
    <xf numFmtId="168" fontId="42" fillId="8" borderId="8" xfId="5" applyNumberFormat="1" applyFont="1" applyFill="1" applyBorder="1"/>
    <xf numFmtId="39" fontId="42" fillId="7" borderId="2" xfId="5" applyNumberFormat="1" applyFont="1" applyFill="1" applyBorder="1" applyAlignment="1">
      <alignment horizontal="center"/>
    </xf>
  </cellXfs>
  <cellStyles count="8">
    <cellStyle name="Comma 2" xfId="5" xr:uid="{6224CA79-13AB-44C3-B03F-322D895FD43F}"/>
    <cellStyle name="Normal" xfId="0" builtinId="0"/>
    <cellStyle name="Normal_01 - FIN chasum" xfId="3" xr:uid="{FB706F3B-4473-4C77-A7E7-F849E0B97DFF}"/>
    <cellStyle name="Normal_03 - nss caps" xfId="6" xr:uid="{9B550E10-64E7-48C0-9AA7-187F90CE8662}"/>
    <cellStyle name="Normal_11 - Q2  chasum old" xfId="2" xr:uid="{B3AA30F0-C5DF-49E4-8DF4-BB37A82326C9}"/>
    <cellStyle name="Normal_11 - Q2  summaries" xfId="1" xr:uid="{0513CC8E-7586-4011-B228-39C92A24D6C1}"/>
    <cellStyle name="Normal_11 - Q2  summaries 2" xfId="7" xr:uid="{419CEB93-7D55-4AA2-BD50-94FA8834F4F4}"/>
    <cellStyle name="Normal_CHA99OCT" xfId="4" xr:uid="{C06B2484-1396-44E6-B24C-DDBD2E9A7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53E4-90C0-4EDF-8256-9A8C5C560FCB}">
  <dimension ref="A1:BT462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defaultRowHeight="12.75" x14ac:dyDescent="0.2"/>
  <cols>
    <col min="1" max="1" width="7.83203125" style="1" customWidth="1"/>
    <col min="2" max="2" width="37.1640625" style="1" customWidth="1"/>
    <col min="3" max="3" width="14.6640625" style="1" customWidth="1"/>
    <col min="4" max="7" width="14.6640625" style="2" customWidth="1"/>
    <col min="8" max="8" width="1.1640625" style="2" customWidth="1"/>
    <col min="9" max="12" width="17.1640625" style="2" customWidth="1"/>
    <col min="13" max="13" width="45.83203125" style="3" customWidth="1"/>
    <col min="14" max="14" width="7.83203125" style="4" customWidth="1"/>
    <col min="15" max="15" width="12.33203125" style="4" customWidth="1"/>
    <col min="16" max="16" width="9.1640625" style="4" customWidth="1"/>
    <col min="17" max="18" width="11.5" style="4" customWidth="1"/>
    <col min="19" max="19" width="15.1640625" style="4" customWidth="1"/>
    <col min="20" max="21" width="14" style="4" customWidth="1"/>
    <col min="22" max="22" width="17" style="4" customWidth="1"/>
    <col min="23" max="23" width="14.6640625" style="4" customWidth="1"/>
    <col min="24" max="26" width="14" style="4" customWidth="1"/>
    <col min="27" max="27" width="12.6640625" style="4" customWidth="1"/>
    <col min="28" max="28" width="9.6640625" style="4" customWidth="1"/>
    <col min="29" max="30" width="14.33203125" style="4" customWidth="1"/>
    <col min="31" max="31" width="0.5" style="4" customWidth="1"/>
    <col min="32" max="32" width="6.6640625" style="4" customWidth="1"/>
    <col min="33" max="33" width="10.6640625" style="4" bestFit="1" customWidth="1"/>
    <col min="34" max="34" width="10.83203125" style="4" customWidth="1"/>
    <col min="35" max="35" width="12.83203125" style="4" customWidth="1"/>
    <col min="36" max="36" width="12.6640625" style="4" customWidth="1"/>
    <col min="37" max="38" width="13" style="4" customWidth="1"/>
    <col min="39" max="39" width="0.5" style="4" customWidth="1"/>
    <col min="40" max="40" width="9.33203125" style="121" customWidth="1"/>
    <col min="41" max="41" width="12.83203125" style="121" customWidth="1"/>
    <col min="42" max="42" width="11.5" style="121" customWidth="1"/>
    <col min="43" max="44" width="11.83203125" style="121" customWidth="1"/>
    <col min="45" max="45" width="14" style="121" hidden="1" customWidth="1"/>
    <col min="46" max="51" width="9.83203125" style="121" hidden="1" customWidth="1"/>
    <col min="52" max="52" width="9.83203125" style="121" customWidth="1"/>
    <col min="53" max="55" width="7.6640625" style="4" customWidth="1"/>
    <col min="56" max="56" width="12.6640625" style="4" customWidth="1"/>
    <col min="57" max="57" width="12.1640625" style="4" customWidth="1"/>
    <col min="58" max="58" width="12.6640625" style="4" customWidth="1"/>
    <col min="59" max="61" width="12.1640625" style="4" customWidth="1"/>
    <col min="62" max="62" width="14.5" style="4" customWidth="1"/>
    <col min="63" max="63" width="14" style="4" customWidth="1"/>
    <col min="64" max="64" width="3" style="1" customWidth="1"/>
    <col min="65" max="65" width="11.1640625" style="1" customWidth="1"/>
    <col min="66" max="66" width="12.33203125" style="2" customWidth="1"/>
    <col min="67" max="67" width="13.1640625" style="1" customWidth="1"/>
    <col min="68" max="68" width="11.1640625" style="1" customWidth="1"/>
    <col min="69" max="69" width="12.33203125" style="1" customWidth="1"/>
    <col min="70" max="70" width="13.5" style="4" customWidth="1"/>
    <col min="71" max="71" width="2.5" style="1" customWidth="1"/>
    <col min="72" max="72" width="10.6640625" style="1" customWidth="1"/>
    <col min="73" max="280" width="8.83203125" style="1"/>
    <col min="281" max="281" width="7.33203125" style="1" customWidth="1"/>
    <col min="282" max="282" width="49.5" style="1" customWidth="1"/>
    <col min="283" max="283" width="14.6640625" style="1" customWidth="1"/>
    <col min="284" max="284" width="18.33203125" style="1" customWidth="1"/>
    <col min="285" max="285" width="15.83203125" style="1" customWidth="1"/>
    <col min="286" max="286" width="16.5" style="1" customWidth="1"/>
    <col min="287" max="287" width="1.6640625" style="1" customWidth="1"/>
    <col min="288" max="288" width="19.5" style="1" customWidth="1"/>
    <col min="289" max="289" width="17" style="1" customWidth="1"/>
    <col min="290" max="290" width="15.1640625" style="1" customWidth="1"/>
    <col min="291" max="291" width="19.6640625" style="1" customWidth="1"/>
    <col min="292" max="292" width="8.83203125" style="1"/>
    <col min="293" max="293" width="5.5" style="1" customWidth="1"/>
    <col min="294" max="294" width="12.1640625" style="1" customWidth="1"/>
    <col min="295" max="295" width="8.83203125" style="1"/>
    <col min="296" max="296" width="20.1640625" style="1" customWidth="1"/>
    <col min="297" max="297" width="27.5" style="1" customWidth="1"/>
    <col min="298" max="298" width="12.6640625" style="1" bestFit="1" customWidth="1"/>
    <col min="299" max="300" width="11.5" style="1" bestFit="1" customWidth="1"/>
    <col min="301" max="301" width="12.6640625" style="1" bestFit="1" customWidth="1"/>
    <col min="302" max="536" width="8.83203125" style="1"/>
    <col min="537" max="537" width="7.33203125" style="1" customWidth="1"/>
    <col min="538" max="538" width="49.5" style="1" customWidth="1"/>
    <col min="539" max="539" width="14.6640625" style="1" customWidth="1"/>
    <col min="540" max="540" width="18.33203125" style="1" customWidth="1"/>
    <col min="541" max="541" width="15.83203125" style="1" customWidth="1"/>
    <col min="542" max="542" width="16.5" style="1" customWidth="1"/>
    <col min="543" max="543" width="1.6640625" style="1" customWidth="1"/>
    <col min="544" max="544" width="19.5" style="1" customWidth="1"/>
    <col min="545" max="545" width="17" style="1" customWidth="1"/>
    <col min="546" max="546" width="15.1640625" style="1" customWidth="1"/>
    <col min="547" max="547" width="19.6640625" style="1" customWidth="1"/>
    <col min="548" max="548" width="8.83203125" style="1"/>
    <col min="549" max="549" width="5.5" style="1" customWidth="1"/>
    <col min="550" max="550" width="12.1640625" style="1" customWidth="1"/>
    <col min="551" max="551" width="8.83203125" style="1"/>
    <col min="552" max="552" width="20.1640625" style="1" customWidth="1"/>
    <col min="553" max="553" width="27.5" style="1" customWidth="1"/>
    <col min="554" max="554" width="12.6640625" style="1" bestFit="1" customWidth="1"/>
    <col min="555" max="556" width="11.5" style="1" bestFit="1" customWidth="1"/>
    <col min="557" max="557" width="12.6640625" style="1" bestFit="1" customWidth="1"/>
    <col min="558" max="792" width="8.83203125" style="1"/>
    <col min="793" max="793" width="7.33203125" style="1" customWidth="1"/>
    <col min="794" max="794" width="49.5" style="1" customWidth="1"/>
    <col min="795" max="795" width="14.6640625" style="1" customWidth="1"/>
    <col min="796" max="796" width="18.33203125" style="1" customWidth="1"/>
    <col min="797" max="797" width="15.83203125" style="1" customWidth="1"/>
    <col min="798" max="798" width="16.5" style="1" customWidth="1"/>
    <col min="799" max="799" width="1.6640625" style="1" customWidth="1"/>
    <col min="800" max="800" width="19.5" style="1" customWidth="1"/>
    <col min="801" max="801" width="17" style="1" customWidth="1"/>
    <col min="802" max="802" width="15.1640625" style="1" customWidth="1"/>
    <col min="803" max="803" width="19.6640625" style="1" customWidth="1"/>
    <col min="804" max="804" width="8.83203125" style="1"/>
    <col min="805" max="805" width="5.5" style="1" customWidth="1"/>
    <col min="806" max="806" width="12.1640625" style="1" customWidth="1"/>
    <col min="807" max="807" width="8.83203125" style="1"/>
    <col min="808" max="808" width="20.1640625" style="1" customWidth="1"/>
    <col min="809" max="809" width="27.5" style="1" customWidth="1"/>
    <col min="810" max="810" width="12.6640625" style="1" bestFit="1" customWidth="1"/>
    <col min="811" max="812" width="11.5" style="1" bestFit="1" customWidth="1"/>
    <col min="813" max="813" width="12.6640625" style="1" bestFit="1" customWidth="1"/>
    <col min="814" max="1048" width="8.83203125" style="1"/>
    <col min="1049" max="1049" width="7.33203125" style="1" customWidth="1"/>
    <col min="1050" max="1050" width="49.5" style="1" customWidth="1"/>
    <col min="1051" max="1051" width="14.6640625" style="1" customWidth="1"/>
    <col min="1052" max="1052" width="18.33203125" style="1" customWidth="1"/>
    <col min="1053" max="1053" width="15.83203125" style="1" customWidth="1"/>
    <col min="1054" max="1054" width="16.5" style="1" customWidth="1"/>
    <col min="1055" max="1055" width="1.6640625" style="1" customWidth="1"/>
    <col min="1056" max="1056" width="19.5" style="1" customWidth="1"/>
    <col min="1057" max="1057" width="17" style="1" customWidth="1"/>
    <col min="1058" max="1058" width="15.1640625" style="1" customWidth="1"/>
    <col min="1059" max="1059" width="19.6640625" style="1" customWidth="1"/>
    <col min="1060" max="1060" width="8.83203125" style="1"/>
    <col min="1061" max="1061" width="5.5" style="1" customWidth="1"/>
    <col min="1062" max="1062" width="12.1640625" style="1" customWidth="1"/>
    <col min="1063" max="1063" width="8.83203125" style="1"/>
    <col min="1064" max="1064" width="20.1640625" style="1" customWidth="1"/>
    <col min="1065" max="1065" width="27.5" style="1" customWidth="1"/>
    <col min="1066" max="1066" width="12.6640625" style="1" bestFit="1" customWidth="1"/>
    <col min="1067" max="1068" width="11.5" style="1" bestFit="1" customWidth="1"/>
    <col min="1069" max="1069" width="12.6640625" style="1" bestFit="1" customWidth="1"/>
    <col min="1070" max="1304" width="8.83203125" style="1"/>
    <col min="1305" max="1305" width="7.33203125" style="1" customWidth="1"/>
    <col min="1306" max="1306" width="49.5" style="1" customWidth="1"/>
    <col min="1307" max="1307" width="14.6640625" style="1" customWidth="1"/>
    <col min="1308" max="1308" width="18.33203125" style="1" customWidth="1"/>
    <col min="1309" max="1309" width="15.83203125" style="1" customWidth="1"/>
    <col min="1310" max="1310" width="16.5" style="1" customWidth="1"/>
    <col min="1311" max="1311" width="1.6640625" style="1" customWidth="1"/>
    <col min="1312" max="1312" width="19.5" style="1" customWidth="1"/>
    <col min="1313" max="1313" width="17" style="1" customWidth="1"/>
    <col min="1314" max="1314" width="15.1640625" style="1" customWidth="1"/>
    <col min="1315" max="1315" width="19.6640625" style="1" customWidth="1"/>
    <col min="1316" max="1316" width="8.83203125" style="1"/>
    <col min="1317" max="1317" width="5.5" style="1" customWidth="1"/>
    <col min="1318" max="1318" width="12.1640625" style="1" customWidth="1"/>
    <col min="1319" max="1319" width="8.83203125" style="1"/>
    <col min="1320" max="1320" width="20.1640625" style="1" customWidth="1"/>
    <col min="1321" max="1321" width="27.5" style="1" customWidth="1"/>
    <col min="1322" max="1322" width="12.6640625" style="1" bestFit="1" customWidth="1"/>
    <col min="1323" max="1324" width="11.5" style="1" bestFit="1" customWidth="1"/>
    <col min="1325" max="1325" width="12.6640625" style="1" bestFit="1" customWidth="1"/>
    <col min="1326" max="1560" width="8.83203125" style="1"/>
    <col min="1561" max="1561" width="7.33203125" style="1" customWidth="1"/>
    <col min="1562" max="1562" width="49.5" style="1" customWidth="1"/>
    <col min="1563" max="1563" width="14.6640625" style="1" customWidth="1"/>
    <col min="1564" max="1564" width="18.33203125" style="1" customWidth="1"/>
    <col min="1565" max="1565" width="15.83203125" style="1" customWidth="1"/>
    <col min="1566" max="1566" width="16.5" style="1" customWidth="1"/>
    <col min="1567" max="1567" width="1.6640625" style="1" customWidth="1"/>
    <col min="1568" max="1568" width="19.5" style="1" customWidth="1"/>
    <col min="1569" max="1569" width="17" style="1" customWidth="1"/>
    <col min="1570" max="1570" width="15.1640625" style="1" customWidth="1"/>
    <col min="1571" max="1571" width="19.6640625" style="1" customWidth="1"/>
    <col min="1572" max="1572" width="8.83203125" style="1"/>
    <col min="1573" max="1573" width="5.5" style="1" customWidth="1"/>
    <col min="1574" max="1574" width="12.1640625" style="1" customWidth="1"/>
    <col min="1575" max="1575" width="8.83203125" style="1"/>
    <col min="1576" max="1576" width="20.1640625" style="1" customWidth="1"/>
    <col min="1577" max="1577" width="27.5" style="1" customWidth="1"/>
    <col min="1578" max="1578" width="12.6640625" style="1" bestFit="1" customWidth="1"/>
    <col min="1579" max="1580" width="11.5" style="1" bestFit="1" customWidth="1"/>
    <col min="1581" max="1581" width="12.6640625" style="1" bestFit="1" customWidth="1"/>
    <col min="1582" max="1816" width="8.83203125" style="1"/>
    <col min="1817" max="1817" width="7.33203125" style="1" customWidth="1"/>
    <col min="1818" max="1818" width="49.5" style="1" customWidth="1"/>
    <col min="1819" max="1819" width="14.6640625" style="1" customWidth="1"/>
    <col min="1820" max="1820" width="18.33203125" style="1" customWidth="1"/>
    <col min="1821" max="1821" width="15.83203125" style="1" customWidth="1"/>
    <col min="1822" max="1822" width="16.5" style="1" customWidth="1"/>
    <col min="1823" max="1823" width="1.6640625" style="1" customWidth="1"/>
    <col min="1824" max="1824" width="19.5" style="1" customWidth="1"/>
    <col min="1825" max="1825" width="17" style="1" customWidth="1"/>
    <col min="1826" max="1826" width="15.1640625" style="1" customWidth="1"/>
    <col min="1827" max="1827" width="19.6640625" style="1" customWidth="1"/>
    <col min="1828" max="1828" width="8.83203125" style="1"/>
    <col min="1829" max="1829" width="5.5" style="1" customWidth="1"/>
    <col min="1830" max="1830" width="12.1640625" style="1" customWidth="1"/>
    <col min="1831" max="1831" width="8.83203125" style="1"/>
    <col min="1832" max="1832" width="20.1640625" style="1" customWidth="1"/>
    <col min="1833" max="1833" width="27.5" style="1" customWidth="1"/>
    <col min="1834" max="1834" width="12.6640625" style="1" bestFit="1" customWidth="1"/>
    <col min="1835" max="1836" width="11.5" style="1" bestFit="1" customWidth="1"/>
    <col min="1837" max="1837" width="12.6640625" style="1" bestFit="1" customWidth="1"/>
    <col min="1838" max="2072" width="8.83203125" style="1"/>
    <col min="2073" max="2073" width="7.33203125" style="1" customWidth="1"/>
    <col min="2074" max="2074" width="49.5" style="1" customWidth="1"/>
    <col min="2075" max="2075" width="14.6640625" style="1" customWidth="1"/>
    <col min="2076" max="2076" width="18.33203125" style="1" customWidth="1"/>
    <col min="2077" max="2077" width="15.83203125" style="1" customWidth="1"/>
    <col min="2078" max="2078" width="16.5" style="1" customWidth="1"/>
    <col min="2079" max="2079" width="1.6640625" style="1" customWidth="1"/>
    <col min="2080" max="2080" width="19.5" style="1" customWidth="1"/>
    <col min="2081" max="2081" width="17" style="1" customWidth="1"/>
    <col min="2082" max="2082" width="15.1640625" style="1" customWidth="1"/>
    <col min="2083" max="2083" width="19.6640625" style="1" customWidth="1"/>
    <col min="2084" max="2084" width="8.83203125" style="1"/>
    <col min="2085" max="2085" width="5.5" style="1" customWidth="1"/>
    <col min="2086" max="2086" width="12.1640625" style="1" customWidth="1"/>
    <col min="2087" max="2087" width="8.83203125" style="1"/>
    <col min="2088" max="2088" width="20.1640625" style="1" customWidth="1"/>
    <col min="2089" max="2089" width="27.5" style="1" customWidth="1"/>
    <col min="2090" max="2090" width="12.6640625" style="1" bestFit="1" customWidth="1"/>
    <col min="2091" max="2092" width="11.5" style="1" bestFit="1" customWidth="1"/>
    <col min="2093" max="2093" width="12.6640625" style="1" bestFit="1" customWidth="1"/>
    <col min="2094" max="2328" width="8.83203125" style="1"/>
    <col min="2329" max="2329" width="7.33203125" style="1" customWidth="1"/>
    <col min="2330" max="2330" width="49.5" style="1" customWidth="1"/>
    <col min="2331" max="2331" width="14.6640625" style="1" customWidth="1"/>
    <col min="2332" max="2332" width="18.33203125" style="1" customWidth="1"/>
    <col min="2333" max="2333" width="15.83203125" style="1" customWidth="1"/>
    <col min="2334" max="2334" width="16.5" style="1" customWidth="1"/>
    <col min="2335" max="2335" width="1.6640625" style="1" customWidth="1"/>
    <col min="2336" max="2336" width="19.5" style="1" customWidth="1"/>
    <col min="2337" max="2337" width="17" style="1" customWidth="1"/>
    <col min="2338" max="2338" width="15.1640625" style="1" customWidth="1"/>
    <col min="2339" max="2339" width="19.6640625" style="1" customWidth="1"/>
    <col min="2340" max="2340" width="8.83203125" style="1"/>
    <col min="2341" max="2341" width="5.5" style="1" customWidth="1"/>
    <col min="2342" max="2342" width="12.1640625" style="1" customWidth="1"/>
    <col min="2343" max="2343" width="8.83203125" style="1"/>
    <col min="2344" max="2344" width="20.1640625" style="1" customWidth="1"/>
    <col min="2345" max="2345" width="27.5" style="1" customWidth="1"/>
    <col min="2346" max="2346" width="12.6640625" style="1" bestFit="1" customWidth="1"/>
    <col min="2347" max="2348" width="11.5" style="1" bestFit="1" customWidth="1"/>
    <col min="2349" max="2349" width="12.6640625" style="1" bestFit="1" customWidth="1"/>
    <col min="2350" max="2584" width="8.83203125" style="1"/>
    <col min="2585" max="2585" width="7.33203125" style="1" customWidth="1"/>
    <col min="2586" max="2586" width="49.5" style="1" customWidth="1"/>
    <col min="2587" max="2587" width="14.6640625" style="1" customWidth="1"/>
    <col min="2588" max="2588" width="18.33203125" style="1" customWidth="1"/>
    <col min="2589" max="2589" width="15.83203125" style="1" customWidth="1"/>
    <col min="2590" max="2590" width="16.5" style="1" customWidth="1"/>
    <col min="2591" max="2591" width="1.6640625" style="1" customWidth="1"/>
    <col min="2592" max="2592" width="19.5" style="1" customWidth="1"/>
    <col min="2593" max="2593" width="17" style="1" customWidth="1"/>
    <col min="2594" max="2594" width="15.1640625" style="1" customWidth="1"/>
    <col min="2595" max="2595" width="19.6640625" style="1" customWidth="1"/>
    <col min="2596" max="2596" width="8.83203125" style="1"/>
    <col min="2597" max="2597" width="5.5" style="1" customWidth="1"/>
    <col min="2598" max="2598" width="12.1640625" style="1" customWidth="1"/>
    <col min="2599" max="2599" width="8.83203125" style="1"/>
    <col min="2600" max="2600" width="20.1640625" style="1" customWidth="1"/>
    <col min="2601" max="2601" width="27.5" style="1" customWidth="1"/>
    <col min="2602" max="2602" width="12.6640625" style="1" bestFit="1" customWidth="1"/>
    <col min="2603" max="2604" width="11.5" style="1" bestFit="1" customWidth="1"/>
    <col min="2605" max="2605" width="12.6640625" style="1" bestFit="1" customWidth="1"/>
    <col min="2606" max="2840" width="8.83203125" style="1"/>
    <col min="2841" max="2841" width="7.33203125" style="1" customWidth="1"/>
    <col min="2842" max="2842" width="49.5" style="1" customWidth="1"/>
    <col min="2843" max="2843" width="14.6640625" style="1" customWidth="1"/>
    <col min="2844" max="2844" width="18.33203125" style="1" customWidth="1"/>
    <col min="2845" max="2845" width="15.83203125" style="1" customWidth="1"/>
    <col min="2846" max="2846" width="16.5" style="1" customWidth="1"/>
    <col min="2847" max="2847" width="1.6640625" style="1" customWidth="1"/>
    <col min="2848" max="2848" width="19.5" style="1" customWidth="1"/>
    <col min="2849" max="2849" width="17" style="1" customWidth="1"/>
    <col min="2850" max="2850" width="15.1640625" style="1" customWidth="1"/>
    <col min="2851" max="2851" width="19.6640625" style="1" customWidth="1"/>
    <col min="2852" max="2852" width="8.83203125" style="1"/>
    <col min="2853" max="2853" width="5.5" style="1" customWidth="1"/>
    <col min="2854" max="2854" width="12.1640625" style="1" customWidth="1"/>
    <col min="2855" max="2855" width="8.83203125" style="1"/>
    <col min="2856" max="2856" width="20.1640625" style="1" customWidth="1"/>
    <col min="2857" max="2857" width="27.5" style="1" customWidth="1"/>
    <col min="2858" max="2858" width="12.6640625" style="1" bestFit="1" customWidth="1"/>
    <col min="2859" max="2860" width="11.5" style="1" bestFit="1" customWidth="1"/>
    <col min="2861" max="2861" width="12.6640625" style="1" bestFit="1" customWidth="1"/>
    <col min="2862" max="3096" width="8.83203125" style="1"/>
    <col min="3097" max="3097" width="7.33203125" style="1" customWidth="1"/>
    <col min="3098" max="3098" width="49.5" style="1" customWidth="1"/>
    <col min="3099" max="3099" width="14.6640625" style="1" customWidth="1"/>
    <col min="3100" max="3100" width="18.33203125" style="1" customWidth="1"/>
    <col min="3101" max="3101" width="15.83203125" style="1" customWidth="1"/>
    <col min="3102" max="3102" width="16.5" style="1" customWidth="1"/>
    <col min="3103" max="3103" width="1.6640625" style="1" customWidth="1"/>
    <col min="3104" max="3104" width="19.5" style="1" customWidth="1"/>
    <col min="3105" max="3105" width="17" style="1" customWidth="1"/>
    <col min="3106" max="3106" width="15.1640625" style="1" customWidth="1"/>
    <col min="3107" max="3107" width="19.6640625" style="1" customWidth="1"/>
    <col min="3108" max="3108" width="8.83203125" style="1"/>
    <col min="3109" max="3109" width="5.5" style="1" customWidth="1"/>
    <col min="3110" max="3110" width="12.1640625" style="1" customWidth="1"/>
    <col min="3111" max="3111" width="8.83203125" style="1"/>
    <col min="3112" max="3112" width="20.1640625" style="1" customWidth="1"/>
    <col min="3113" max="3113" width="27.5" style="1" customWidth="1"/>
    <col min="3114" max="3114" width="12.6640625" style="1" bestFit="1" customWidth="1"/>
    <col min="3115" max="3116" width="11.5" style="1" bestFit="1" customWidth="1"/>
    <col min="3117" max="3117" width="12.6640625" style="1" bestFit="1" customWidth="1"/>
    <col min="3118" max="3352" width="8.83203125" style="1"/>
    <col min="3353" max="3353" width="7.33203125" style="1" customWidth="1"/>
    <col min="3354" max="3354" width="49.5" style="1" customWidth="1"/>
    <col min="3355" max="3355" width="14.6640625" style="1" customWidth="1"/>
    <col min="3356" max="3356" width="18.33203125" style="1" customWidth="1"/>
    <col min="3357" max="3357" width="15.83203125" style="1" customWidth="1"/>
    <col min="3358" max="3358" width="16.5" style="1" customWidth="1"/>
    <col min="3359" max="3359" width="1.6640625" style="1" customWidth="1"/>
    <col min="3360" max="3360" width="19.5" style="1" customWidth="1"/>
    <col min="3361" max="3361" width="17" style="1" customWidth="1"/>
    <col min="3362" max="3362" width="15.1640625" style="1" customWidth="1"/>
    <col min="3363" max="3363" width="19.6640625" style="1" customWidth="1"/>
    <col min="3364" max="3364" width="8.83203125" style="1"/>
    <col min="3365" max="3365" width="5.5" style="1" customWidth="1"/>
    <col min="3366" max="3366" width="12.1640625" style="1" customWidth="1"/>
    <col min="3367" max="3367" width="8.83203125" style="1"/>
    <col min="3368" max="3368" width="20.1640625" style="1" customWidth="1"/>
    <col min="3369" max="3369" width="27.5" style="1" customWidth="1"/>
    <col min="3370" max="3370" width="12.6640625" style="1" bestFit="1" customWidth="1"/>
    <col min="3371" max="3372" width="11.5" style="1" bestFit="1" customWidth="1"/>
    <col min="3373" max="3373" width="12.6640625" style="1" bestFit="1" customWidth="1"/>
    <col min="3374" max="3608" width="8.83203125" style="1"/>
    <col min="3609" max="3609" width="7.33203125" style="1" customWidth="1"/>
    <col min="3610" max="3610" width="49.5" style="1" customWidth="1"/>
    <col min="3611" max="3611" width="14.6640625" style="1" customWidth="1"/>
    <col min="3612" max="3612" width="18.33203125" style="1" customWidth="1"/>
    <col min="3613" max="3613" width="15.83203125" style="1" customWidth="1"/>
    <col min="3614" max="3614" width="16.5" style="1" customWidth="1"/>
    <col min="3615" max="3615" width="1.6640625" style="1" customWidth="1"/>
    <col min="3616" max="3616" width="19.5" style="1" customWidth="1"/>
    <col min="3617" max="3617" width="17" style="1" customWidth="1"/>
    <col min="3618" max="3618" width="15.1640625" style="1" customWidth="1"/>
    <col min="3619" max="3619" width="19.6640625" style="1" customWidth="1"/>
    <col min="3620" max="3620" width="8.83203125" style="1"/>
    <col min="3621" max="3621" width="5.5" style="1" customWidth="1"/>
    <col min="3622" max="3622" width="12.1640625" style="1" customWidth="1"/>
    <col min="3623" max="3623" width="8.83203125" style="1"/>
    <col min="3624" max="3624" width="20.1640625" style="1" customWidth="1"/>
    <col min="3625" max="3625" width="27.5" style="1" customWidth="1"/>
    <col min="3626" max="3626" width="12.6640625" style="1" bestFit="1" customWidth="1"/>
    <col min="3627" max="3628" width="11.5" style="1" bestFit="1" customWidth="1"/>
    <col min="3629" max="3629" width="12.6640625" style="1" bestFit="1" customWidth="1"/>
    <col min="3630" max="3864" width="8.83203125" style="1"/>
    <col min="3865" max="3865" width="7.33203125" style="1" customWidth="1"/>
    <col min="3866" max="3866" width="49.5" style="1" customWidth="1"/>
    <col min="3867" max="3867" width="14.6640625" style="1" customWidth="1"/>
    <col min="3868" max="3868" width="18.33203125" style="1" customWidth="1"/>
    <col min="3869" max="3869" width="15.83203125" style="1" customWidth="1"/>
    <col min="3870" max="3870" width="16.5" style="1" customWidth="1"/>
    <col min="3871" max="3871" width="1.6640625" style="1" customWidth="1"/>
    <col min="3872" max="3872" width="19.5" style="1" customWidth="1"/>
    <col min="3873" max="3873" width="17" style="1" customWidth="1"/>
    <col min="3874" max="3874" width="15.1640625" style="1" customWidth="1"/>
    <col min="3875" max="3875" width="19.6640625" style="1" customWidth="1"/>
    <col min="3876" max="3876" width="8.83203125" style="1"/>
    <col min="3877" max="3877" width="5.5" style="1" customWidth="1"/>
    <col min="3878" max="3878" width="12.1640625" style="1" customWidth="1"/>
    <col min="3879" max="3879" width="8.83203125" style="1"/>
    <col min="3880" max="3880" width="20.1640625" style="1" customWidth="1"/>
    <col min="3881" max="3881" width="27.5" style="1" customWidth="1"/>
    <col min="3882" max="3882" width="12.6640625" style="1" bestFit="1" customWidth="1"/>
    <col min="3883" max="3884" width="11.5" style="1" bestFit="1" customWidth="1"/>
    <col min="3885" max="3885" width="12.6640625" style="1" bestFit="1" customWidth="1"/>
    <col min="3886" max="4120" width="8.83203125" style="1"/>
    <col min="4121" max="4121" width="7.33203125" style="1" customWidth="1"/>
    <col min="4122" max="4122" width="49.5" style="1" customWidth="1"/>
    <col min="4123" max="4123" width="14.6640625" style="1" customWidth="1"/>
    <col min="4124" max="4124" width="18.33203125" style="1" customWidth="1"/>
    <col min="4125" max="4125" width="15.83203125" style="1" customWidth="1"/>
    <col min="4126" max="4126" width="16.5" style="1" customWidth="1"/>
    <col min="4127" max="4127" width="1.6640625" style="1" customWidth="1"/>
    <col min="4128" max="4128" width="19.5" style="1" customWidth="1"/>
    <col min="4129" max="4129" width="17" style="1" customWidth="1"/>
    <col min="4130" max="4130" width="15.1640625" style="1" customWidth="1"/>
    <col min="4131" max="4131" width="19.6640625" style="1" customWidth="1"/>
    <col min="4132" max="4132" width="8.83203125" style="1"/>
    <col min="4133" max="4133" width="5.5" style="1" customWidth="1"/>
    <col min="4134" max="4134" width="12.1640625" style="1" customWidth="1"/>
    <col min="4135" max="4135" width="8.83203125" style="1"/>
    <col min="4136" max="4136" width="20.1640625" style="1" customWidth="1"/>
    <col min="4137" max="4137" width="27.5" style="1" customWidth="1"/>
    <col min="4138" max="4138" width="12.6640625" style="1" bestFit="1" customWidth="1"/>
    <col min="4139" max="4140" width="11.5" style="1" bestFit="1" customWidth="1"/>
    <col min="4141" max="4141" width="12.6640625" style="1" bestFit="1" customWidth="1"/>
    <col min="4142" max="4376" width="8.83203125" style="1"/>
    <col min="4377" max="4377" width="7.33203125" style="1" customWidth="1"/>
    <col min="4378" max="4378" width="49.5" style="1" customWidth="1"/>
    <col min="4379" max="4379" width="14.6640625" style="1" customWidth="1"/>
    <col min="4380" max="4380" width="18.33203125" style="1" customWidth="1"/>
    <col min="4381" max="4381" width="15.83203125" style="1" customWidth="1"/>
    <col min="4382" max="4382" width="16.5" style="1" customWidth="1"/>
    <col min="4383" max="4383" width="1.6640625" style="1" customWidth="1"/>
    <col min="4384" max="4384" width="19.5" style="1" customWidth="1"/>
    <col min="4385" max="4385" width="17" style="1" customWidth="1"/>
    <col min="4386" max="4386" width="15.1640625" style="1" customWidth="1"/>
    <col min="4387" max="4387" width="19.6640625" style="1" customWidth="1"/>
    <col min="4388" max="4388" width="8.83203125" style="1"/>
    <col min="4389" max="4389" width="5.5" style="1" customWidth="1"/>
    <col min="4390" max="4390" width="12.1640625" style="1" customWidth="1"/>
    <col min="4391" max="4391" width="8.83203125" style="1"/>
    <col min="4392" max="4392" width="20.1640625" style="1" customWidth="1"/>
    <col min="4393" max="4393" width="27.5" style="1" customWidth="1"/>
    <col min="4394" max="4394" width="12.6640625" style="1" bestFit="1" customWidth="1"/>
    <col min="4395" max="4396" width="11.5" style="1" bestFit="1" customWidth="1"/>
    <col min="4397" max="4397" width="12.6640625" style="1" bestFit="1" customWidth="1"/>
    <col min="4398" max="4632" width="8.83203125" style="1"/>
    <col min="4633" max="4633" width="7.33203125" style="1" customWidth="1"/>
    <col min="4634" max="4634" width="49.5" style="1" customWidth="1"/>
    <col min="4635" max="4635" width="14.6640625" style="1" customWidth="1"/>
    <col min="4636" max="4636" width="18.33203125" style="1" customWidth="1"/>
    <col min="4637" max="4637" width="15.83203125" style="1" customWidth="1"/>
    <col min="4638" max="4638" width="16.5" style="1" customWidth="1"/>
    <col min="4639" max="4639" width="1.6640625" style="1" customWidth="1"/>
    <col min="4640" max="4640" width="19.5" style="1" customWidth="1"/>
    <col min="4641" max="4641" width="17" style="1" customWidth="1"/>
    <col min="4642" max="4642" width="15.1640625" style="1" customWidth="1"/>
    <col min="4643" max="4643" width="19.6640625" style="1" customWidth="1"/>
    <col min="4644" max="4644" width="8.83203125" style="1"/>
    <col min="4645" max="4645" width="5.5" style="1" customWidth="1"/>
    <col min="4646" max="4646" width="12.1640625" style="1" customWidth="1"/>
    <col min="4647" max="4647" width="8.83203125" style="1"/>
    <col min="4648" max="4648" width="20.1640625" style="1" customWidth="1"/>
    <col min="4649" max="4649" width="27.5" style="1" customWidth="1"/>
    <col min="4650" max="4650" width="12.6640625" style="1" bestFit="1" customWidth="1"/>
    <col min="4651" max="4652" width="11.5" style="1" bestFit="1" customWidth="1"/>
    <col min="4653" max="4653" width="12.6640625" style="1" bestFit="1" customWidth="1"/>
    <col min="4654" max="4888" width="8.83203125" style="1"/>
    <col min="4889" max="4889" width="7.33203125" style="1" customWidth="1"/>
    <col min="4890" max="4890" width="49.5" style="1" customWidth="1"/>
    <col min="4891" max="4891" width="14.6640625" style="1" customWidth="1"/>
    <col min="4892" max="4892" width="18.33203125" style="1" customWidth="1"/>
    <col min="4893" max="4893" width="15.83203125" style="1" customWidth="1"/>
    <col min="4894" max="4894" width="16.5" style="1" customWidth="1"/>
    <col min="4895" max="4895" width="1.6640625" style="1" customWidth="1"/>
    <col min="4896" max="4896" width="19.5" style="1" customWidth="1"/>
    <col min="4897" max="4897" width="17" style="1" customWidth="1"/>
    <col min="4898" max="4898" width="15.1640625" style="1" customWidth="1"/>
    <col min="4899" max="4899" width="19.6640625" style="1" customWidth="1"/>
    <col min="4900" max="4900" width="8.83203125" style="1"/>
    <col min="4901" max="4901" width="5.5" style="1" customWidth="1"/>
    <col min="4902" max="4902" width="12.1640625" style="1" customWidth="1"/>
    <col min="4903" max="4903" width="8.83203125" style="1"/>
    <col min="4904" max="4904" width="20.1640625" style="1" customWidth="1"/>
    <col min="4905" max="4905" width="27.5" style="1" customWidth="1"/>
    <col min="4906" max="4906" width="12.6640625" style="1" bestFit="1" customWidth="1"/>
    <col min="4907" max="4908" width="11.5" style="1" bestFit="1" customWidth="1"/>
    <col min="4909" max="4909" width="12.6640625" style="1" bestFit="1" customWidth="1"/>
    <col min="4910" max="5144" width="8.83203125" style="1"/>
    <col min="5145" max="5145" width="7.33203125" style="1" customWidth="1"/>
    <col min="5146" max="5146" width="49.5" style="1" customWidth="1"/>
    <col min="5147" max="5147" width="14.6640625" style="1" customWidth="1"/>
    <col min="5148" max="5148" width="18.33203125" style="1" customWidth="1"/>
    <col min="5149" max="5149" width="15.83203125" style="1" customWidth="1"/>
    <col min="5150" max="5150" width="16.5" style="1" customWidth="1"/>
    <col min="5151" max="5151" width="1.6640625" style="1" customWidth="1"/>
    <col min="5152" max="5152" width="19.5" style="1" customWidth="1"/>
    <col min="5153" max="5153" width="17" style="1" customWidth="1"/>
    <col min="5154" max="5154" width="15.1640625" style="1" customWidth="1"/>
    <col min="5155" max="5155" width="19.6640625" style="1" customWidth="1"/>
    <col min="5156" max="5156" width="8.83203125" style="1"/>
    <col min="5157" max="5157" width="5.5" style="1" customWidth="1"/>
    <col min="5158" max="5158" width="12.1640625" style="1" customWidth="1"/>
    <col min="5159" max="5159" width="8.83203125" style="1"/>
    <col min="5160" max="5160" width="20.1640625" style="1" customWidth="1"/>
    <col min="5161" max="5161" width="27.5" style="1" customWidth="1"/>
    <col min="5162" max="5162" width="12.6640625" style="1" bestFit="1" customWidth="1"/>
    <col min="5163" max="5164" width="11.5" style="1" bestFit="1" customWidth="1"/>
    <col min="5165" max="5165" width="12.6640625" style="1" bestFit="1" customWidth="1"/>
    <col min="5166" max="5400" width="8.83203125" style="1"/>
    <col min="5401" max="5401" width="7.33203125" style="1" customWidth="1"/>
    <col min="5402" max="5402" width="49.5" style="1" customWidth="1"/>
    <col min="5403" max="5403" width="14.6640625" style="1" customWidth="1"/>
    <col min="5404" max="5404" width="18.33203125" style="1" customWidth="1"/>
    <col min="5405" max="5405" width="15.83203125" style="1" customWidth="1"/>
    <col min="5406" max="5406" width="16.5" style="1" customWidth="1"/>
    <col min="5407" max="5407" width="1.6640625" style="1" customWidth="1"/>
    <col min="5408" max="5408" width="19.5" style="1" customWidth="1"/>
    <col min="5409" max="5409" width="17" style="1" customWidth="1"/>
    <col min="5410" max="5410" width="15.1640625" style="1" customWidth="1"/>
    <col min="5411" max="5411" width="19.6640625" style="1" customWidth="1"/>
    <col min="5412" max="5412" width="8.83203125" style="1"/>
    <col min="5413" max="5413" width="5.5" style="1" customWidth="1"/>
    <col min="5414" max="5414" width="12.1640625" style="1" customWidth="1"/>
    <col min="5415" max="5415" width="8.83203125" style="1"/>
    <col min="5416" max="5416" width="20.1640625" style="1" customWidth="1"/>
    <col min="5417" max="5417" width="27.5" style="1" customWidth="1"/>
    <col min="5418" max="5418" width="12.6640625" style="1" bestFit="1" customWidth="1"/>
    <col min="5419" max="5420" width="11.5" style="1" bestFit="1" customWidth="1"/>
    <col min="5421" max="5421" width="12.6640625" style="1" bestFit="1" customWidth="1"/>
    <col min="5422" max="5656" width="8.83203125" style="1"/>
    <col min="5657" max="5657" width="7.33203125" style="1" customWidth="1"/>
    <col min="5658" max="5658" width="49.5" style="1" customWidth="1"/>
    <col min="5659" max="5659" width="14.6640625" style="1" customWidth="1"/>
    <col min="5660" max="5660" width="18.33203125" style="1" customWidth="1"/>
    <col min="5661" max="5661" width="15.83203125" style="1" customWidth="1"/>
    <col min="5662" max="5662" width="16.5" style="1" customWidth="1"/>
    <col min="5663" max="5663" width="1.6640625" style="1" customWidth="1"/>
    <col min="5664" max="5664" width="19.5" style="1" customWidth="1"/>
    <col min="5665" max="5665" width="17" style="1" customWidth="1"/>
    <col min="5666" max="5666" width="15.1640625" style="1" customWidth="1"/>
    <col min="5667" max="5667" width="19.6640625" style="1" customWidth="1"/>
    <col min="5668" max="5668" width="8.83203125" style="1"/>
    <col min="5669" max="5669" width="5.5" style="1" customWidth="1"/>
    <col min="5670" max="5670" width="12.1640625" style="1" customWidth="1"/>
    <col min="5671" max="5671" width="8.83203125" style="1"/>
    <col min="5672" max="5672" width="20.1640625" style="1" customWidth="1"/>
    <col min="5673" max="5673" width="27.5" style="1" customWidth="1"/>
    <col min="5674" max="5674" width="12.6640625" style="1" bestFit="1" customWidth="1"/>
    <col min="5675" max="5676" width="11.5" style="1" bestFit="1" customWidth="1"/>
    <col min="5677" max="5677" width="12.6640625" style="1" bestFit="1" customWidth="1"/>
    <col min="5678" max="5912" width="8.83203125" style="1"/>
    <col min="5913" max="5913" width="7.33203125" style="1" customWidth="1"/>
    <col min="5914" max="5914" width="49.5" style="1" customWidth="1"/>
    <col min="5915" max="5915" width="14.6640625" style="1" customWidth="1"/>
    <col min="5916" max="5916" width="18.33203125" style="1" customWidth="1"/>
    <col min="5917" max="5917" width="15.83203125" style="1" customWidth="1"/>
    <col min="5918" max="5918" width="16.5" style="1" customWidth="1"/>
    <col min="5919" max="5919" width="1.6640625" style="1" customWidth="1"/>
    <col min="5920" max="5920" width="19.5" style="1" customWidth="1"/>
    <col min="5921" max="5921" width="17" style="1" customWidth="1"/>
    <col min="5922" max="5922" width="15.1640625" style="1" customWidth="1"/>
    <col min="5923" max="5923" width="19.6640625" style="1" customWidth="1"/>
    <col min="5924" max="5924" width="8.83203125" style="1"/>
    <col min="5925" max="5925" width="5.5" style="1" customWidth="1"/>
    <col min="5926" max="5926" width="12.1640625" style="1" customWidth="1"/>
    <col min="5927" max="5927" width="8.83203125" style="1"/>
    <col min="5928" max="5928" width="20.1640625" style="1" customWidth="1"/>
    <col min="5929" max="5929" width="27.5" style="1" customWidth="1"/>
    <col min="5930" max="5930" width="12.6640625" style="1" bestFit="1" customWidth="1"/>
    <col min="5931" max="5932" width="11.5" style="1" bestFit="1" customWidth="1"/>
    <col min="5933" max="5933" width="12.6640625" style="1" bestFit="1" customWidth="1"/>
    <col min="5934" max="6168" width="8.83203125" style="1"/>
    <col min="6169" max="6169" width="7.33203125" style="1" customWidth="1"/>
    <col min="6170" max="6170" width="49.5" style="1" customWidth="1"/>
    <col min="6171" max="6171" width="14.6640625" style="1" customWidth="1"/>
    <col min="6172" max="6172" width="18.33203125" style="1" customWidth="1"/>
    <col min="6173" max="6173" width="15.83203125" style="1" customWidth="1"/>
    <col min="6174" max="6174" width="16.5" style="1" customWidth="1"/>
    <col min="6175" max="6175" width="1.6640625" style="1" customWidth="1"/>
    <col min="6176" max="6176" width="19.5" style="1" customWidth="1"/>
    <col min="6177" max="6177" width="17" style="1" customWidth="1"/>
    <col min="6178" max="6178" width="15.1640625" style="1" customWidth="1"/>
    <col min="6179" max="6179" width="19.6640625" style="1" customWidth="1"/>
    <col min="6180" max="6180" width="8.83203125" style="1"/>
    <col min="6181" max="6181" width="5.5" style="1" customWidth="1"/>
    <col min="6182" max="6182" width="12.1640625" style="1" customWidth="1"/>
    <col min="6183" max="6183" width="8.83203125" style="1"/>
    <col min="6184" max="6184" width="20.1640625" style="1" customWidth="1"/>
    <col min="6185" max="6185" width="27.5" style="1" customWidth="1"/>
    <col min="6186" max="6186" width="12.6640625" style="1" bestFit="1" customWidth="1"/>
    <col min="6187" max="6188" width="11.5" style="1" bestFit="1" customWidth="1"/>
    <col min="6189" max="6189" width="12.6640625" style="1" bestFit="1" customWidth="1"/>
    <col min="6190" max="6424" width="8.83203125" style="1"/>
    <col min="6425" max="6425" width="7.33203125" style="1" customWidth="1"/>
    <col min="6426" max="6426" width="49.5" style="1" customWidth="1"/>
    <col min="6427" max="6427" width="14.6640625" style="1" customWidth="1"/>
    <col min="6428" max="6428" width="18.33203125" style="1" customWidth="1"/>
    <col min="6429" max="6429" width="15.83203125" style="1" customWidth="1"/>
    <col min="6430" max="6430" width="16.5" style="1" customWidth="1"/>
    <col min="6431" max="6431" width="1.6640625" style="1" customWidth="1"/>
    <col min="6432" max="6432" width="19.5" style="1" customWidth="1"/>
    <col min="6433" max="6433" width="17" style="1" customWidth="1"/>
    <col min="6434" max="6434" width="15.1640625" style="1" customWidth="1"/>
    <col min="6435" max="6435" width="19.6640625" style="1" customWidth="1"/>
    <col min="6436" max="6436" width="8.83203125" style="1"/>
    <col min="6437" max="6437" width="5.5" style="1" customWidth="1"/>
    <col min="6438" max="6438" width="12.1640625" style="1" customWidth="1"/>
    <col min="6439" max="6439" width="8.83203125" style="1"/>
    <col min="6440" max="6440" width="20.1640625" style="1" customWidth="1"/>
    <col min="6441" max="6441" width="27.5" style="1" customWidth="1"/>
    <col min="6442" max="6442" width="12.6640625" style="1" bestFit="1" customWidth="1"/>
    <col min="6443" max="6444" width="11.5" style="1" bestFit="1" customWidth="1"/>
    <col min="6445" max="6445" width="12.6640625" style="1" bestFit="1" customWidth="1"/>
    <col min="6446" max="6680" width="8.83203125" style="1"/>
    <col min="6681" max="6681" width="7.33203125" style="1" customWidth="1"/>
    <col min="6682" max="6682" width="49.5" style="1" customWidth="1"/>
    <col min="6683" max="6683" width="14.6640625" style="1" customWidth="1"/>
    <col min="6684" max="6684" width="18.33203125" style="1" customWidth="1"/>
    <col min="6685" max="6685" width="15.83203125" style="1" customWidth="1"/>
    <col min="6686" max="6686" width="16.5" style="1" customWidth="1"/>
    <col min="6687" max="6687" width="1.6640625" style="1" customWidth="1"/>
    <col min="6688" max="6688" width="19.5" style="1" customWidth="1"/>
    <col min="6689" max="6689" width="17" style="1" customWidth="1"/>
    <col min="6690" max="6690" width="15.1640625" style="1" customWidth="1"/>
    <col min="6691" max="6691" width="19.6640625" style="1" customWidth="1"/>
    <col min="6692" max="6692" width="8.83203125" style="1"/>
    <col min="6693" max="6693" width="5.5" style="1" customWidth="1"/>
    <col min="6694" max="6694" width="12.1640625" style="1" customWidth="1"/>
    <col min="6695" max="6695" width="8.83203125" style="1"/>
    <col min="6696" max="6696" width="20.1640625" style="1" customWidth="1"/>
    <col min="6697" max="6697" width="27.5" style="1" customWidth="1"/>
    <col min="6698" max="6698" width="12.6640625" style="1" bestFit="1" customWidth="1"/>
    <col min="6699" max="6700" width="11.5" style="1" bestFit="1" customWidth="1"/>
    <col min="6701" max="6701" width="12.6640625" style="1" bestFit="1" customWidth="1"/>
    <col min="6702" max="6936" width="8.83203125" style="1"/>
    <col min="6937" max="6937" width="7.33203125" style="1" customWidth="1"/>
    <col min="6938" max="6938" width="49.5" style="1" customWidth="1"/>
    <col min="6939" max="6939" width="14.6640625" style="1" customWidth="1"/>
    <col min="6940" max="6940" width="18.33203125" style="1" customWidth="1"/>
    <col min="6941" max="6941" width="15.83203125" style="1" customWidth="1"/>
    <col min="6942" max="6942" width="16.5" style="1" customWidth="1"/>
    <col min="6943" max="6943" width="1.6640625" style="1" customWidth="1"/>
    <col min="6944" max="6944" width="19.5" style="1" customWidth="1"/>
    <col min="6945" max="6945" width="17" style="1" customWidth="1"/>
    <col min="6946" max="6946" width="15.1640625" style="1" customWidth="1"/>
    <col min="6947" max="6947" width="19.6640625" style="1" customWidth="1"/>
    <col min="6948" max="6948" width="8.83203125" style="1"/>
    <col min="6949" max="6949" width="5.5" style="1" customWidth="1"/>
    <col min="6950" max="6950" width="12.1640625" style="1" customWidth="1"/>
    <col min="6951" max="6951" width="8.83203125" style="1"/>
    <col min="6952" max="6952" width="20.1640625" style="1" customWidth="1"/>
    <col min="6953" max="6953" width="27.5" style="1" customWidth="1"/>
    <col min="6954" max="6954" width="12.6640625" style="1" bestFit="1" customWidth="1"/>
    <col min="6955" max="6956" width="11.5" style="1" bestFit="1" customWidth="1"/>
    <col min="6957" max="6957" width="12.6640625" style="1" bestFit="1" customWidth="1"/>
    <col min="6958" max="7192" width="8.83203125" style="1"/>
    <col min="7193" max="7193" width="7.33203125" style="1" customWidth="1"/>
    <col min="7194" max="7194" width="49.5" style="1" customWidth="1"/>
    <col min="7195" max="7195" width="14.6640625" style="1" customWidth="1"/>
    <col min="7196" max="7196" width="18.33203125" style="1" customWidth="1"/>
    <col min="7197" max="7197" width="15.83203125" style="1" customWidth="1"/>
    <col min="7198" max="7198" width="16.5" style="1" customWidth="1"/>
    <col min="7199" max="7199" width="1.6640625" style="1" customWidth="1"/>
    <col min="7200" max="7200" width="19.5" style="1" customWidth="1"/>
    <col min="7201" max="7201" width="17" style="1" customWidth="1"/>
    <col min="7202" max="7202" width="15.1640625" style="1" customWidth="1"/>
    <col min="7203" max="7203" width="19.6640625" style="1" customWidth="1"/>
    <col min="7204" max="7204" width="8.83203125" style="1"/>
    <col min="7205" max="7205" width="5.5" style="1" customWidth="1"/>
    <col min="7206" max="7206" width="12.1640625" style="1" customWidth="1"/>
    <col min="7207" max="7207" width="8.83203125" style="1"/>
    <col min="7208" max="7208" width="20.1640625" style="1" customWidth="1"/>
    <col min="7209" max="7209" width="27.5" style="1" customWidth="1"/>
    <col min="7210" max="7210" width="12.6640625" style="1" bestFit="1" customWidth="1"/>
    <col min="7211" max="7212" width="11.5" style="1" bestFit="1" customWidth="1"/>
    <col min="7213" max="7213" width="12.6640625" style="1" bestFit="1" customWidth="1"/>
    <col min="7214" max="7448" width="8.83203125" style="1"/>
    <col min="7449" max="7449" width="7.33203125" style="1" customWidth="1"/>
    <col min="7450" max="7450" width="49.5" style="1" customWidth="1"/>
    <col min="7451" max="7451" width="14.6640625" style="1" customWidth="1"/>
    <col min="7452" max="7452" width="18.33203125" style="1" customWidth="1"/>
    <col min="7453" max="7453" width="15.83203125" style="1" customWidth="1"/>
    <col min="7454" max="7454" width="16.5" style="1" customWidth="1"/>
    <col min="7455" max="7455" width="1.6640625" style="1" customWidth="1"/>
    <col min="7456" max="7456" width="19.5" style="1" customWidth="1"/>
    <col min="7457" max="7457" width="17" style="1" customWidth="1"/>
    <col min="7458" max="7458" width="15.1640625" style="1" customWidth="1"/>
    <col min="7459" max="7459" width="19.6640625" style="1" customWidth="1"/>
    <col min="7460" max="7460" width="8.83203125" style="1"/>
    <col min="7461" max="7461" width="5.5" style="1" customWidth="1"/>
    <col min="7462" max="7462" width="12.1640625" style="1" customWidth="1"/>
    <col min="7463" max="7463" width="8.83203125" style="1"/>
    <col min="7464" max="7464" width="20.1640625" style="1" customWidth="1"/>
    <col min="7465" max="7465" width="27.5" style="1" customWidth="1"/>
    <col min="7466" max="7466" width="12.6640625" style="1" bestFit="1" customWidth="1"/>
    <col min="7467" max="7468" width="11.5" style="1" bestFit="1" customWidth="1"/>
    <col min="7469" max="7469" width="12.6640625" style="1" bestFit="1" customWidth="1"/>
    <col min="7470" max="7704" width="8.83203125" style="1"/>
    <col min="7705" max="7705" width="7.33203125" style="1" customWidth="1"/>
    <col min="7706" max="7706" width="49.5" style="1" customWidth="1"/>
    <col min="7707" max="7707" width="14.6640625" style="1" customWidth="1"/>
    <col min="7708" max="7708" width="18.33203125" style="1" customWidth="1"/>
    <col min="7709" max="7709" width="15.83203125" style="1" customWidth="1"/>
    <col min="7710" max="7710" width="16.5" style="1" customWidth="1"/>
    <col min="7711" max="7711" width="1.6640625" style="1" customWidth="1"/>
    <col min="7712" max="7712" width="19.5" style="1" customWidth="1"/>
    <col min="7713" max="7713" width="17" style="1" customWidth="1"/>
    <col min="7714" max="7714" width="15.1640625" style="1" customWidth="1"/>
    <col min="7715" max="7715" width="19.6640625" style="1" customWidth="1"/>
    <col min="7716" max="7716" width="8.83203125" style="1"/>
    <col min="7717" max="7717" width="5.5" style="1" customWidth="1"/>
    <col min="7718" max="7718" width="12.1640625" style="1" customWidth="1"/>
    <col min="7719" max="7719" width="8.83203125" style="1"/>
    <col min="7720" max="7720" width="20.1640625" style="1" customWidth="1"/>
    <col min="7721" max="7721" width="27.5" style="1" customWidth="1"/>
    <col min="7722" max="7722" width="12.6640625" style="1" bestFit="1" customWidth="1"/>
    <col min="7723" max="7724" width="11.5" style="1" bestFit="1" customWidth="1"/>
    <col min="7725" max="7725" width="12.6640625" style="1" bestFit="1" customWidth="1"/>
    <col min="7726" max="7960" width="8.83203125" style="1"/>
    <col min="7961" max="7961" width="7.33203125" style="1" customWidth="1"/>
    <col min="7962" max="7962" width="49.5" style="1" customWidth="1"/>
    <col min="7963" max="7963" width="14.6640625" style="1" customWidth="1"/>
    <col min="7964" max="7964" width="18.33203125" style="1" customWidth="1"/>
    <col min="7965" max="7965" width="15.83203125" style="1" customWidth="1"/>
    <col min="7966" max="7966" width="16.5" style="1" customWidth="1"/>
    <col min="7967" max="7967" width="1.6640625" style="1" customWidth="1"/>
    <col min="7968" max="7968" width="19.5" style="1" customWidth="1"/>
    <col min="7969" max="7969" width="17" style="1" customWidth="1"/>
    <col min="7970" max="7970" width="15.1640625" style="1" customWidth="1"/>
    <col min="7971" max="7971" width="19.6640625" style="1" customWidth="1"/>
    <col min="7972" max="7972" width="8.83203125" style="1"/>
    <col min="7973" max="7973" width="5.5" style="1" customWidth="1"/>
    <col min="7974" max="7974" width="12.1640625" style="1" customWidth="1"/>
    <col min="7975" max="7975" width="8.83203125" style="1"/>
    <col min="7976" max="7976" width="20.1640625" style="1" customWidth="1"/>
    <col min="7977" max="7977" width="27.5" style="1" customWidth="1"/>
    <col min="7978" max="7978" width="12.6640625" style="1" bestFit="1" customWidth="1"/>
    <col min="7979" max="7980" width="11.5" style="1" bestFit="1" customWidth="1"/>
    <col min="7981" max="7981" width="12.6640625" style="1" bestFit="1" customWidth="1"/>
    <col min="7982" max="8216" width="8.83203125" style="1"/>
    <col min="8217" max="8217" width="7.33203125" style="1" customWidth="1"/>
    <col min="8218" max="8218" width="49.5" style="1" customWidth="1"/>
    <col min="8219" max="8219" width="14.6640625" style="1" customWidth="1"/>
    <col min="8220" max="8220" width="18.33203125" style="1" customWidth="1"/>
    <col min="8221" max="8221" width="15.83203125" style="1" customWidth="1"/>
    <col min="8222" max="8222" width="16.5" style="1" customWidth="1"/>
    <col min="8223" max="8223" width="1.6640625" style="1" customWidth="1"/>
    <col min="8224" max="8224" width="19.5" style="1" customWidth="1"/>
    <col min="8225" max="8225" width="17" style="1" customWidth="1"/>
    <col min="8226" max="8226" width="15.1640625" style="1" customWidth="1"/>
    <col min="8227" max="8227" width="19.6640625" style="1" customWidth="1"/>
    <col min="8228" max="8228" width="8.83203125" style="1"/>
    <col min="8229" max="8229" width="5.5" style="1" customWidth="1"/>
    <col min="8230" max="8230" width="12.1640625" style="1" customWidth="1"/>
    <col min="8231" max="8231" width="8.83203125" style="1"/>
    <col min="8232" max="8232" width="20.1640625" style="1" customWidth="1"/>
    <col min="8233" max="8233" width="27.5" style="1" customWidth="1"/>
    <col min="8234" max="8234" width="12.6640625" style="1" bestFit="1" customWidth="1"/>
    <col min="8235" max="8236" width="11.5" style="1" bestFit="1" customWidth="1"/>
    <col min="8237" max="8237" width="12.6640625" style="1" bestFit="1" customWidth="1"/>
    <col min="8238" max="8472" width="8.83203125" style="1"/>
    <col min="8473" max="8473" width="7.33203125" style="1" customWidth="1"/>
    <col min="8474" max="8474" width="49.5" style="1" customWidth="1"/>
    <col min="8475" max="8475" width="14.6640625" style="1" customWidth="1"/>
    <col min="8476" max="8476" width="18.33203125" style="1" customWidth="1"/>
    <col min="8477" max="8477" width="15.83203125" style="1" customWidth="1"/>
    <col min="8478" max="8478" width="16.5" style="1" customWidth="1"/>
    <col min="8479" max="8479" width="1.6640625" style="1" customWidth="1"/>
    <col min="8480" max="8480" width="19.5" style="1" customWidth="1"/>
    <col min="8481" max="8481" width="17" style="1" customWidth="1"/>
    <col min="8482" max="8482" width="15.1640625" style="1" customWidth="1"/>
    <col min="8483" max="8483" width="19.6640625" style="1" customWidth="1"/>
    <col min="8484" max="8484" width="8.83203125" style="1"/>
    <col min="8485" max="8485" width="5.5" style="1" customWidth="1"/>
    <col min="8486" max="8486" width="12.1640625" style="1" customWidth="1"/>
    <col min="8487" max="8487" width="8.83203125" style="1"/>
    <col min="8488" max="8488" width="20.1640625" style="1" customWidth="1"/>
    <col min="8489" max="8489" width="27.5" style="1" customWidth="1"/>
    <col min="8490" max="8490" width="12.6640625" style="1" bestFit="1" customWidth="1"/>
    <col min="8491" max="8492" width="11.5" style="1" bestFit="1" customWidth="1"/>
    <col min="8493" max="8493" width="12.6640625" style="1" bestFit="1" customWidth="1"/>
    <col min="8494" max="8728" width="8.83203125" style="1"/>
    <col min="8729" max="8729" width="7.33203125" style="1" customWidth="1"/>
    <col min="8730" max="8730" width="49.5" style="1" customWidth="1"/>
    <col min="8731" max="8731" width="14.6640625" style="1" customWidth="1"/>
    <col min="8732" max="8732" width="18.33203125" style="1" customWidth="1"/>
    <col min="8733" max="8733" width="15.83203125" style="1" customWidth="1"/>
    <col min="8734" max="8734" width="16.5" style="1" customWidth="1"/>
    <col min="8735" max="8735" width="1.6640625" style="1" customWidth="1"/>
    <col min="8736" max="8736" width="19.5" style="1" customWidth="1"/>
    <col min="8737" max="8737" width="17" style="1" customWidth="1"/>
    <col min="8738" max="8738" width="15.1640625" style="1" customWidth="1"/>
    <col min="8739" max="8739" width="19.6640625" style="1" customWidth="1"/>
    <col min="8740" max="8740" width="8.83203125" style="1"/>
    <col min="8741" max="8741" width="5.5" style="1" customWidth="1"/>
    <col min="8742" max="8742" width="12.1640625" style="1" customWidth="1"/>
    <col min="8743" max="8743" width="8.83203125" style="1"/>
    <col min="8744" max="8744" width="20.1640625" style="1" customWidth="1"/>
    <col min="8745" max="8745" width="27.5" style="1" customWidth="1"/>
    <col min="8746" max="8746" width="12.6640625" style="1" bestFit="1" customWidth="1"/>
    <col min="8747" max="8748" width="11.5" style="1" bestFit="1" customWidth="1"/>
    <col min="8749" max="8749" width="12.6640625" style="1" bestFit="1" customWidth="1"/>
    <col min="8750" max="8984" width="8.83203125" style="1"/>
    <col min="8985" max="8985" width="7.33203125" style="1" customWidth="1"/>
    <col min="8986" max="8986" width="49.5" style="1" customWidth="1"/>
    <col min="8987" max="8987" width="14.6640625" style="1" customWidth="1"/>
    <col min="8988" max="8988" width="18.33203125" style="1" customWidth="1"/>
    <col min="8989" max="8989" width="15.83203125" style="1" customWidth="1"/>
    <col min="8990" max="8990" width="16.5" style="1" customWidth="1"/>
    <col min="8991" max="8991" width="1.6640625" style="1" customWidth="1"/>
    <col min="8992" max="8992" width="19.5" style="1" customWidth="1"/>
    <col min="8993" max="8993" width="17" style="1" customWidth="1"/>
    <col min="8994" max="8994" width="15.1640625" style="1" customWidth="1"/>
    <col min="8995" max="8995" width="19.6640625" style="1" customWidth="1"/>
    <col min="8996" max="8996" width="8.83203125" style="1"/>
    <col min="8997" max="8997" width="5.5" style="1" customWidth="1"/>
    <col min="8998" max="8998" width="12.1640625" style="1" customWidth="1"/>
    <col min="8999" max="8999" width="8.83203125" style="1"/>
    <col min="9000" max="9000" width="20.1640625" style="1" customWidth="1"/>
    <col min="9001" max="9001" width="27.5" style="1" customWidth="1"/>
    <col min="9002" max="9002" width="12.6640625" style="1" bestFit="1" customWidth="1"/>
    <col min="9003" max="9004" width="11.5" style="1" bestFit="1" customWidth="1"/>
    <col min="9005" max="9005" width="12.6640625" style="1" bestFit="1" customWidth="1"/>
    <col min="9006" max="9240" width="8.83203125" style="1"/>
    <col min="9241" max="9241" width="7.33203125" style="1" customWidth="1"/>
    <col min="9242" max="9242" width="49.5" style="1" customWidth="1"/>
    <col min="9243" max="9243" width="14.6640625" style="1" customWidth="1"/>
    <col min="9244" max="9244" width="18.33203125" style="1" customWidth="1"/>
    <col min="9245" max="9245" width="15.83203125" style="1" customWidth="1"/>
    <col min="9246" max="9246" width="16.5" style="1" customWidth="1"/>
    <col min="9247" max="9247" width="1.6640625" style="1" customWidth="1"/>
    <col min="9248" max="9248" width="19.5" style="1" customWidth="1"/>
    <col min="9249" max="9249" width="17" style="1" customWidth="1"/>
    <col min="9250" max="9250" width="15.1640625" style="1" customWidth="1"/>
    <col min="9251" max="9251" width="19.6640625" style="1" customWidth="1"/>
    <col min="9252" max="9252" width="8.83203125" style="1"/>
    <col min="9253" max="9253" width="5.5" style="1" customWidth="1"/>
    <col min="9254" max="9254" width="12.1640625" style="1" customWidth="1"/>
    <col min="9255" max="9255" width="8.83203125" style="1"/>
    <col min="9256" max="9256" width="20.1640625" style="1" customWidth="1"/>
    <col min="9257" max="9257" width="27.5" style="1" customWidth="1"/>
    <col min="9258" max="9258" width="12.6640625" style="1" bestFit="1" customWidth="1"/>
    <col min="9259" max="9260" width="11.5" style="1" bestFit="1" customWidth="1"/>
    <col min="9261" max="9261" width="12.6640625" style="1" bestFit="1" customWidth="1"/>
    <col min="9262" max="9496" width="8.83203125" style="1"/>
    <col min="9497" max="9497" width="7.33203125" style="1" customWidth="1"/>
    <col min="9498" max="9498" width="49.5" style="1" customWidth="1"/>
    <col min="9499" max="9499" width="14.6640625" style="1" customWidth="1"/>
    <col min="9500" max="9500" width="18.33203125" style="1" customWidth="1"/>
    <col min="9501" max="9501" width="15.83203125" style="1" customWidth="1"/>
    <col min="9502" max="9502" width="16.5" style="1" customWidth="1"/>
    <col min="9503" max="9503" width="1.6640625" style="1" customWidth="1"/>
    <col min="9504" max="9504" width="19.5" style="1" customWidth="1"/>
    <col min="9505" max="9505" width="17" style="1" customWidth="1"/>
    <col min="9506" max="9506" width="15.1640625" style="1" customWidth="1"/>
    <col min="9507" max="9507" width="19.6640625" style="1" customWidth="1"/>
    <col min="9508" max="9508" width="8.83203125" style="1"/>
    <col min="9509" max="9509" width="5.5" style="1" customWidth="1"/>
    <col min="9510" max="9510" width="12.1640625" style="1" customWidth="1"/>
    <col min="9511" max="9511" width="8.83203125" style="1"/>
    <col min="9512" max="9512" width="20.1640625" style="1" customWidth="1"/>
    <col min="9513" max="9513" width="27.5" style="1" customWidth="1"/>
    <col min="9514" max="9514" width="12.6640625" style="1" bestFit="1" customWidth="1"/>
    <col min="9515" max="9516" width="11.5" style="1" bestFit="1" customWidth="1"/>
    <col min="9517" max="9517" width="12.6640625" style="1" bestFit="1" customWidth="1"/>
    <col min="9518" max="9752" width="8.83203125" style="1"/>
    <col min="9753" max="9753" width="7.33203125" style="1" customWidth="1"/>
    <col min="9754" max="9754" width="49.5" style="1" customWidth="1"/>
    <col min="9755" max="9755" width="14.6640625" style="1" customWidth="1"/>
    <col min="9756" max="9756" width="18.33203125" style="1" customWidth="1"/>
    <col min="9757" max="9757" width="15.83203125" style="1" customWidth="1"/>
    <col min="9758" max="9758" width="16.5" style="1" customWidth="1"/>
    <col min="9759" max="9759" width="1.6640625" style="1" customWidth="1"/>
    <col min="9760" max="9760" width="19.5" style="1" customWidth="1"/>
    <col min="9761" max="9761" width="17" style="1" customWidth="1"/>
    <col min="9762" max="9762" width="15.1640625" style="1" customWidth="1"/>
    <col min="9763" max="9763" width="19.6640625" style="1" customWidth="1"/>
    <col min="9764" max="9764" width="8.83203125" style="1"/>
    <col min="9765" max="9765" width="5.5" style="1" customWidth="1"/>
    <col min="9766" max="9766" width="12.1640625" style="1" customWidth="1"/>
    <col min="9767" max="9767" width="8.83203125" style="1"/>
    <col min="9768" max="9768" width="20.1640625" style="1" customWidth="1"/>
    <col min="9769" max="9769" width="27.5" style="1" customWidth="1"/>
    <col min="9770" max="9770" width="12.6640625" style="1" bestFit="1" customWidth="1"/>
    <col min="9771" max="9772" width="11.5" style="1" bestFit="1" customWidth="1"/>
    <col min="9773" max="9773" width="12.6640625" style="1" bestFit="1" customWidth="1"/>
    <col min="9774" max="10008" width="8.83203125" style="1"/>
    <col min="10009" max="10009" width="7.33203125" style="1" customWidth="1"/>
    <col min="10010" max="10010" width="49.5" style="1" customWidth="1"/>
    <col min="10011" max="10011" width="14.6640625" style="1" customWidth="1"/>
    <col min="10012" max="10012" width="18.33203125" style="1" customWidth="1"/>
    <col min="10013" max="10013" width="15.83203125" style="1" customWidth="1"/>
    <col min="10014" max="10014" width="16.5" style="1" customWidth="1"/>
    <col min="10015" max="10015" width="1.6640625" style="1" customWidth="1"/>
    <col min="10016" max="10016" width="19.5" style="1" customWidth="1"/>
    <col min="10017" max="10017" width="17" style="1" customWidth="1"/>
    <col min="10018" max="10018" width="15.1640625" style="1" customWidth="1"/>
    <col min="10019" max="10019" width="19.6640625" style="1" customWidth="1"/>
    <col min="10020" max="10020" width="8.83203125" style="1"/>
    <col min="10021" max="10021" width="5.5" style="1" customWidth="1"/>
    <col min="10022" max="10022" width="12.1640625" style="1" customWidth="1"/>
    <col min="10023" max="10023" width="8.83203125" style="1"/>
    <col min="10024" max="10024" width="20.1640625" style="1" customWidth="1"/>
    <col min="10025" max="10025" width="27.5" style="1" customWidth="1"/>
    <col min="10026" max="10026" width="12.6640625" style="1" bestFit="1" customWidth="1"/>
    <col min="10027" max="10028" width="11.5" style="1" bestFit="1" customWidth="1"/>
    <col min="10029" max="10029" width="12.6640625" style="1" bestFit="1" customWidth="1"/>
    <col min="10030" max="10264" width="8.83203125" style="1"/>
    <col min="10265" max="10265" width="7.33203125" style="1" customWidth="1"/>
    <col min="10266" max="10266" width="49.5" style="1" customWidth="1"/>
    <col min="10267" max="10267" width="14.6640625" style="1" customWidth="1"/>
    <col min="10268" max="10268" width="18.33203125" style="1" customWidth="1"/>
    <col min="10269" max="10269" width="15.83203125" style="1" customWidth="1"/>
    <col min="10270" max="10270" width="16.5" style="1" customWidth="1"/>
    <col min="10271" max="10271" width="1.6640625" style="1" customWidth="1"/>
    <col min="10272" max="10272" width="19.5" style="1" customWidth="1"/>
    <col min="10273" max="10273" width="17" style="1" customWidth="1"/>
    <col min="10274" max="10274" width="15.1640625" style="1" customWidth="1"/>
    <col min="10275" max="10275" width="19.6640625" style="1" customWidth="1"/>
    <col min="10276" max="10276" width="8.83203125" style="1"/>
    <col min="10277" max="10277" width="5.5" style="1" customWidth="1"/>
    <col min="10278" max="10278" width="12.1640625" style="1" customWidth="1"/>
    <col min="10279" max="10279" width="8.83203125" style="1"/>
    <col min="10280" max="10280" width="20.1640625" style="1" customWidth="1"/>
    <col min="10281" max="10281" width="27.5" style="1" customWidth="1"/>
    <col min="10282" max="10282" width="12.6640625" style="1" bestFit="1" customWidth="1"/>
    <col min="10283" max="10284" width="11.5" style="1" bestFit="1" customWidth="1"/>
    <col min="10285" max="10285" width="12.6640625" style="1" bestFit="1" customWidth="1"/>
    <col min="10286" max="10520" width="8.83203125" style="1"/>
    <col min="10521" max="10521" width="7.33203125" style="1" customWidth="1"/>
    <col min="10522" max="10522" width="49.5" style="1" customWidth="1"/>
    <col min="10523" max="10523" width="14.6640625" style="1" customWidth="1"/>
    <col min="10524" max="10524" width="18.33203125" style="1" customWidth="1"/>
    <col min="10525" max="10525" width="15.83203125" style="1" customWidth="1"/>
    <col min="10526" max="10526" width="16.5" style="1" customWidth="1"/>
    <col min="10527" max="10527" width="1.6640625" style="1" customWidth="1"/>
    <col min="10528" max="10528" width="19.5" style="1" customWidth="1"/>
    <col min="10529" max="10529" width="17" style="1" customWidth="1"/>
    <col min="10530" max="10530" width="15.1640625" style="1" customWidth="1"/>
    <col min="10531" max="10531" width="19.6640625" style="1" customWidth="1"/>
    <col min="10532" max="10532" width="8.83203125" style="1"/>
    <col min="10533" max="10533" width="5.5" style="1" customWidth="1"/>
    <col min="10534" max="10534" width="12.1640625" style="1" customWidth="1"/>
    <col min="10535" max="10535" width="8.83203125" style="1"/>
    <col min="10536" max="10536" width="20.1640625" style="1" customWidth="1"/>
    <col min="10537" max="10537" width="27.5" style="1" customWidth="1"/>
    <col min="10538" max="10538" width="12.6640625" style="1" bestFit="1" customWidth="1"/>
    <col min="10539" max="10540" width="11.5" style="1" bestFit="1" customWidth="1"/>
    <col min="10541" max="10541" width="12.6640625" style="1" bestFit="1" customWidth="1"/>
    <col min="10542" max="10776" width="8.83203125" style="1"/>
    <col min="10777" max="10777" width="7.33203125" style="1" customWidth="1"/>
    <col min="10778" max="10778" width="49.5" style="1" customWidth="1"/>
    <col min="10779" max="10779" width="14.6640625" style="1" customWidth="1"/>
    <col min="10780" max="10780" width="18.33203125" style="1" customWidth="1"/>
    <col min="10781" max="10781" width="15.83203125" style="1" customWidth="1"/>
    <col min="10782" max="10782" width="16.5" style="1" customWidth="1"/>
    <col min="10783" max="10783" width="1.6640625" style="1" customWidth="1"/>
    <col min="10784" max="10784" width="19.5" style="1" customWidth="1"/>
    <col min="10785" max="10785" width="17" style="1" customWidth="1"/>
    <col min="10786" max="10786" width="15.1640625" style="1" customWidth="1"/>
    <col min="10787" max="10787" width="19.6640625" style="1" customWidth="1"/>
    <col min="10788" max="10788" width="8.83203125" style="1"/>
    <col min="10789" max="10789" width="5.5" style="1" customWidth="1"/>
    <col min="10790" max="10790" width="12.1640625" style="1" customWidth="1"/>
    <col min="10791" max="10791" width="8.83203125" style="1"/>
    <col min="10792" max="10792" width="20.1640625" style="1" customWidth="1"/>
    <col min="10793" max="10793" width="27.5" style="1" customWidth="1"/>
    <col min="10794" max="10794" width="12.6640625" style="1" bestFit="1" customWidth="1"/>
    <col min="10795" max="10796" width="11.5" style="1" bestFit="1" customWidth="1"/>
    <col min="10797" max="10797" width="12.6640625" style="1" bestFit="1" customWidth="1"/>
    <col min="10798" max="11032" width="8.83203125" style="1"/>
    <col min="11033" max="11033" width="7.33203125" style="1" customWidth="1"/>
    <col min="11034" max="11034" width="49.5" style="1" customWidth="1"/>
    <col min="11035" max="11035" width="14.6640625" style="1" customWidth="1"/>
    <col min="11036" max="11036" width="18.33203125" style="1" customWidth="1"/>
    <col min="11037" max="11037" width="15.83203125" style="1" customWidth="1"/>
    <col min="11038" max="11038" width="16.5" style="1" customWidth="1"/>
    <col min="11039" max="11039" width="1.6640625" style="1" customWidth="1"/>
    <col min="11040" max="11040" width="19.5" style="1" customWidth="1"/>
    <col min="11041" max="11041" width="17" style="1" customWidth="1"/>
    <col min="11042" max="11042" width="15.1640625" style="1" customWidth="1"/>
    <col min="11043" max="11043" width="19.6640625" style="1" customWidth="1"/>
    <col min="11044" max="11044" width="8.83203125" style="1"/>
    <col min="11045" max="11045" width="5.5" style="1" customWidth="1"/>
    <col min="11046" max="11046" width="12.1640625" style="1" customWidth="1"/>
    <col min="11047" max="11047" width="8.83203125" style="1"/>
    <col min="11048" max="11048" width="20.1640625" style="1" customWidth="1"/>
    <col min="11049" max="11049" width="27.5" style="1" customWidth="1"/>
    <col min="11050" max="11050" width="12.6640625" style="1" bestFit="1" customWidth="1"/>
    <col min="11051" max="11052" width="11.5" style="1" bestFit="1" customWidth="1"/>
    <col min="11053" max="11053" width="12.6640625" style="1" bestFit="1" customWidth="1"/>
    <col min="11054" max="11288" width="8.83203125" style="1"/>
    <col min="11289" max="11289" width="7.33203125" style="1" customWidth="1"/>
    <col min="11290" max="11290" width="49.5" style="1" customWidth="1"/>
    <col min="11291" max="11291" width="14.6640625" style="1" customWidth="1"/>
    <col min="11292" max="11292" width="18.33203125" style="1" customWidth="1"/>
    <col min="11293" max="11293" width="15.83203125" style="1" customWidth="1"/>
    <col min="11294" max="11294" width="16.5" style="1" customWidth="1"/>
    <col min="11295" max="11295" width="1.6640625" style="1" customWidth="1"/>
    <col min="11296" max="11296" width="19.5" style="1" customWidth="1"/>
    <col min="11297" max="11297" width="17" style="1" customWidth="1"/>
    <col min="11298" max="11298" width="15.1640625" style="1" customWidth="1"/>
    <col min="11299" max="11299" width="19.6640625" style="1" customWidth="1"/>
    <col min="11300" max="11300" width="8.83203125" style="1"/>
    <col min="11301" max="11301" width="5.5" style="1" customWidth="1"/>
    <col min="11302" max="11302" width="12.1640625" style="1" customWidth="1"/>
    <col min="11303" max="11303" width="8.83203125" style="1"/>
    <col min="11304" max="11304" width="20.1640625" style="1" customWidth="1"/>
    <col min="11305" max="11305" width="27.5" style="1" customWidth="1"/>
    <col min="11306" max="11306" width="12.6640625" style="1" bestFit="1" customWidth="1"/>
    <col min="11307" max="11308" width="11.5" style="1" bestFit="1" customWidth="1"/>
    <col min="11309" max="11309" width="12.6640625" style="1" bestFit="1" customWidth="1"/>
    <col min="11310" max="11544" width="8.83203125" style="1"/>
    <col min="11545" max="11545" width="7.33203125" style="1" customWidth="1"/>
    <col min="11546" max="11546" width="49.5" style="1" customWidth="1"/>
    <col min="11547" max="11547" width="14.6640625" style="1" customWidth="1"/>
    <col min="11548" max="11548" width="18.33203125" style="1" customWidth="1"/>
    <col min="11549" max="11549" width="15.83203125" style="1" customWidth="1"/>
    <col min="11550" max="11550" width="16.5" style="1" customWidth="1"/>
    <col min="11551" max="11551" width="1.6640625" style="1" customWidth="1"/>
    <col min="11552" max="11552" width="19.5" style="1" customWidth="1"/>
    <col min="11553" max="11553" width="17" style="1" customWidth="1"/>
    <col min="11554" max="11554" width="15.1640625" style="1" customWidth="1"/>
    <col min="11555" max="11555" width="19.6640625" style="1" customWidth="1"/>
    <col min="11556" max="11556" width="8.83203125" style="1"/>
    <col min="11557" max="11557" width="5.5" style="1" customWidth="1"/>
    <col min="11558" max="11558" width="12.1640625" style="1" customWidth="1"/>
    <col min="11559" max="11559" width="8.83203125" style="1"/>
    <col min="11560" max="11560" width="20.1640625" style="1" customWidth="1"/>
    <col min="11561" max="11561" width="27.5" style="1" customWidth="1"/>
    <col min="11562" max="11562" width="12.6640625" style="1" bestFit="1" customWidth="1"/>
    <col min="11563" max="11564" width="11.5" style="1" bestFit="1" customWidth="1"/>
    <col min="11565" max="11565" width="12.6640625" style="1" bestFit="1" customWidth="1"/>
    <col min="11566" max="11800" width="8.83203125" style="1"/>
    <col min="11801" max="11801" width="7.33203125" style="1" customWidth="1"/>
    <col min="11802" max="11802" width="49.5" style="1" customWidth="1"/>
    <col min="11803" max="11803" width="14.6640625" style="1" customWidth="1"/>
    <col min="11804" max="11804" width="18.33203125" style="1" customWidth="1"/>
    <col min="11805" max="11805" width="15.83203125" style="1" customWidth="1"/>
    <col min="11806" max="11806" width="16.5" style="1" customWidth="1"/>
    <col min="11807" max="11807" width="1.6640625" style="1" customWidth="1"/>
    <col min="11808" max="11808" width="19.5" style="1" customWidth="1"/>
    <col min="11809" max="11809" width="17" style="1" customWidth="1"/>
    <col min="11810" max="11810" width="15.1640625" style="1" customWidth="1"/>
    <col min="11811" max="11811" width="19.6640625" style="1" customWidth="1"/>
    <col min="11812" max="11812" width="8.83203125" style="1"/>
    <col min="11813" max="11813" width="5.5" style="1" customWidth="1"/>
    <col min="11814" max="11814" width="12.1640625" style="1" customWidth="1"/>
    <col min="11815" max="11815" width="8.83203125" style="1"/>
    <col min="11816" max="11816" width="20.1640625" style="1" customWidth="1"/>
    <col min="11817" max="11817" width="27.5" style="1" customWidth="1"/>
    <col min="11818" max="11818" width="12.6640625" style="1" bestFit="1" customWidth="1"/>
    <col min="11819" max="11820" width="11.5" style="1" bestFit="1" customWidth="1"/>
    <col min="11821" max="11821" width="12.6640625" style="1" bestFit="1" customWidth="1"/>
    <col min="11822" max="12056" width="8.83203125" style="1"/>
    <col min="12057" max="12057" width="7.33203125" style="1" customWidth="1"/>
    <col min="12058" max="12058" width="49.5" style="1" customWidth="1"/>
    <col min="12059" max="12059" width="14.6640625" style="1" customWidth="1"/>
    <col min="12060" max="12060" width="18.33203125" style="1" customWidth="1"/>
    <col min="12061" max="12061" width="15.83203125" style="1" customWidth="1"/>
    <col min="12062" max="12062" width="16.5" style="1" customWidth="1"/>
    <col min="12063" max="12063" width="1.6640625" style="1" customWidth="1"/>
    <col min="12064" max="12064" width="19.5" style="1" customWidth="1"/>
    <col min="12065" max="12065" width="17" style="1" customWidth="1"/>
    <col min="12066" max="12066" width="15.1640625" style="1" customWidth="1"/>
    <col min="12067" max="12067" width="19.6640625" style="1" customWidth="1"/>
    <col min="12068" max="12068" width="8.83203125" style="1"/>
    <col min="12069" max="12069" width="5.5" style="1" customWidth="1"/>
    <col min="12070" max="12070" width="12.1640625" style="1" customWidth="1"/>
    <col min="12071" max="12071" width="8.83203125" style="1"/>
    <col min="12072" max="12072" width="20.1640625" style="1" customWidth="1"/>
    <col min="12073" max="12073" width="27.5" style="1" customWidth="1"/>
    <col min="12074" max="12074" width="12.6640625" style="1" bestFit="1" customWidth="1"/>
    <col min="12075" max="12076" width="11.5" style="1" bestFit="1" customWidth="1"/>
    <col min="12077" max="12077" width="12.6640625" style="1" bestFit="1" customWidth="1"/>
    <col min="12078" max="12312" width="8.83203125" style="1"/>
    <col min="12313" max="12313" width="7.33203125" style="1" customWidth="1"/>
    <col min="12314" max="12314" width="49.5" style="1" customWidth="1"/>
    <col min="12315" max="12315" width="14.6640625" style="1" customWidth="1"/>
    <col min="12316" max="12316" width="18.33203125" style="1" customWidth="1"/>
    <col min="12317" max="12317" width="15.83203125" style="1" customWidth="1"/>
    <col min="12318" max="12318" width="16.5" style="1" customWidth="1"/>
    <col min="12319" max="12319" width="1.6640625" style="1" customWidth="1"/>
    <col min="12320" max="12320" width="19.5" style="1" customWidth="1"/>
    <col min="12321" max="12321" width="17" style="1" customWidth="1"/>
    <col min="12322" max="12322" width="15.1640625" style="1" customWidth="1"/>
    <col min="12323" max="12323" width="19.6640625" style="1" customWidth="1"/>
    <col min="12324" max="12324" width="8.83203125" style="1"/>
    <col min="12325" max="12325" width="5.5" style="1" customWidth="1"/>
    <col min="12326" max="12326" width="12.1640625" style="1" customWidth="1"/>
    <col min="12327" max="12327" width="8.83203125" style="1"/>
    <col min="12328" max="12328" width="20.1640625" style="1" customWidth="1"/>
    <col min="12329" max="12329" width="27.5" style="1" customWidth="1"/>
    <col min="12330" max="12330" width="12.6640625" style="1" bestFit="1" customWidth="1"/>
    <col min="12331" max="12332" width="11.5" style="1" bestFit="1" customWidth="1"/>
    <col min="12333" max="12333" width="12.6640625" style="1" bestFit="1" customWidth="1"/>
    <col min="12334" max="12568" width="8.83203125" style="1"/>
    <col min="12569" max="12569" width="7.33203125" style="1" customWidth="1"/>
    <col min="12570" max="12570" width="49.5" style="1" customWidth="1"/>
    <col min="12571" max="12571" width="14.6640625" style="1" customWidth="1"/>
    <col min="12572" max="12572" width="18.33203125" style="1" customWidth="1"/>
    <col min="12573" max="12573" width="15.83203125" style="1" customWidth="1"/>
    <col min="12574" max="12574" width="16.5" style="1" customWidth="1"/>
    <col min="12575" max="12575" width="1.6640625" style="1" customWidth="1"/>
    <col min="12576" max="12576" width="19.5" style="1" customWidth="1"/>
    <col min="12577" max="12577" width="17" style="1" customWidth="1"/>
    <col min="12578" max="12578" width="15.1640625" style="1" customWidth="1"/>
    <col min="12579" max="12579" width="19.6640625" style="1" customWidth="1"/>
    <col min="12580" max="12580" width="8.83203125" style="1"/>
    <col min="12581" max="12581" width="5.5" style="1" customWidth="1"/>
    <col min="12582" max="12582" width="12.1640625" style="1" customWidth="1"/>
    <col min="12583" max="12583" width="8.83203125" style="1"/>
    <col min="12584" max="12584" width="20.1640625" style="1" customWidth="1"/>
    <col min="12585" max="12585" width="27.5" style="1" customWidth="1"/>
    <col min="12586" max="12586" width="12.6640625" style="1" bestFit="1" customWidth="1"/>
    <col min="12587" max="12588" width="11.5" style="1" bestFit="1" customWidth="1"/>
    <col min="12589" max="12589" width="12.6640625" style="1" bestFit="1" customWidth="1"/>
    <col min="12590" max="12824" width="8.83203125" style="1"/>
    <col min="12825" max="12825" width="7.33203125" style="1" customWidth="1"/>
    <col min="12826" max="12826" width="49.5" style="1" customWidth="1"/>
    <col min="12827" max="12827" width="14.6640625" style="1" customWidth="1"/>
    <col min="12828" max="12828" width="18.33203125" style="1" customWidth="1"/>
    <col min="12829" max="12829" width="15.83203125" style="1" customWidth="1"/>
    <col min="12830" max="12830" width="16.5" style="1" customWidth="1"/>
    <col min="12831" max="12831" width="1.6640625" style="1" customWidth="1"/>
    <col min="12832" max="12832" width="19.5" style="1" customWidth="1"/>
    <col min="12833" max="12833" width="17" style="1" customWidth="1"/>
    <col min="12834" max="12834" width="15.1640625" style="1" customWidth="1"/>
    <col min="12835" max="12835" width="19.6640625" style="1" customWidth="1"/>
    <col min="12836" max="12836" width="8.83203125" style="1"/>
    <col min="12837" max="12837" width="5.5" style="1" customWidth="1"/>
    <col min="12838" max="12838" width="12.1640625" style="1" customWidth="1"/>
    <col min="12839" max="12839" width="8.83203125" style="1"/>
    <col min="12840" max="12840" width="20.1640625" style="1" customWidth="1"/>
    <col min="12841" max="12841" width="27.5" style="1" customWidth="1"/>
    <col min="12842" max="12842" width="12.6640625" style="1" bestFit="1" customWidth="1"/>
    <col min="12843" max="12844" width="11.5" style="1" bestFit="1" customWidth="1"/>
    <col min="12845" max="12845" width="12.6640625" style="1" bestFit="1" customWidth="1"/>
    <col min="12846" max="13080" width="8.83203125" style="1"/>
    <col min="13081" max="13081" width="7.33203125" style="1" customWidth="1"/>
    <col min="13082" max="13082" width="49.5" style="1" customWidth="1"/>
    <col min="13083" max="13083" width="14.6640625" style="1" customWidth="1"/>
    <col min="13084" max="13084" width="18.33203125" style="1" customWidth="1"/>
    <col min="13085" max="13085" width="15.83203125" style="1" customWidth="1"/>
    <col min="13086" max="13086" width="16.5" style="1" customWidth="1"/>
    <col min="13087" max="13087" width="1.6640625" style="1" customWidth="1"/>
    <col min="13088" max="13088" width="19.5" style="1" customWidth="1"/>
    <col min="13089" max="13089" width="17" style="1" customWidth="1"/>
    <col min="13090" max="13090" width="15.1640625" style="1" customWidth="1"/>
    <col min="13091" max="13091" width="19.6640625" style="1" customWidth="1"/>
    <col min="13092" max="13092" width="8.83203125" style="1"/>
    <col min="13093" max="13093" width="5.5" style="1" customWidth="1"/>
    <col min="13094" max="13094" width="12.1640625" style="1" customWidth="1"/>
    <col min="13095" max="13095" width="8.83203125" style="1"/>
    <col min="13096" max="13096" width="20.1640625" style="1" customWidth="1"/>
    <col min="13097" max="13097" width="27.5" style="1" customWidth="1"/>
    <col min="13098" max="13098" width="12.6640625" style="1" bestFit="1" customWidth="1"/>
    <col min="13099" max="13100" width="11.5" style="1" bestFit="1" customWidth="1"/>
    <col min="13101" max="13101" width="12.6640625" style="1" bestFit="1" customWidth="1"/>
    <col min="13102" max="13336" width="8.83203125" style="1"/>
    <col min="13337" max="13337" width="7.33203125" style="1" customWidth="1"/>
    <col min="13338" max="13338" width="49.5" style="1" customWidth="1"/>
    <col min="13339" max="13339" width="14.6640625" style="1" customWidth="1"/>
    <col min="13340" max="13340" width="18.33203125" style="1" customWidth="1"/>
    <col min="13341" max="13341" width="15.83203125" style="1" customWidth="1"/>
    <col min="13342" max="13342" width="16.5" style="1" customWidth="1"/>
    <col min="13343" max="13343" width="1.6640625" style="1" customWidth="1"/>
    <col min="13344" max="13344" width="19.5" style="1" customWidth="1"/>
    <col min="13345" max="13345" width="17" style="1" customWidth="1"/>
    <col min="13346" max="13346" width="15.1640625" style="1" customWidth="1"/>
    <col min="13347" max="13347" width="19.6640625" style="1" customWidth="1"/>
    <col min="13348" max="13348" width="8.83203125" style="1"/>
    <col min="13349" max="13349" width="5.5" style="1" customWidth="1"/>
    <col min="13350" max="13350" width="12.1640625" style="1" customWidth="1"/>
    <col min="13351" max="13351" width="8.83203125" style="1"/>
    <col min="13352" max="13352" width="20.1640625" style="1" customWidth="1"/>
    <col min="13353" max="13353" width="27.5" style="1" customWidth="1"/>
    <col min="13354" max="13354" width="12.6640625" style="1" bestFit="1" customWidth="1"/>
    <col min="13355" max="13356" width="11.5" style="1" bestFit="1" customWidth="1"/>
    <col min="13357" max="13357" width="12.6640625" style="1" bestFit="1" customWidth="1"/>
    <col min="13358" max="13592" width="8.83203125" style="1"/>
    <col min="13593" max="13593" width="7.33203125" style="1" customWidth="1"/>
    <col min="13594" max="13594" width="49.5" style="1" customWidth="1"/>
    <col min="13595" max="13595" width="14.6640625" style="1" customWidth="1"/>
    <col min="13596" max="13596" width="18.33203125" style="1" customWidth="1"/>
    <col min="13597" max="13597" width="15.83203125" style="1" customWidth="1"/>
    <col min="13598" max="13598" width="16.5" style="1" customWidth="1"/>
    <col min="13599" max="13599" width="1.6640625" style="1" customWidth="1"/>
    <col min="13600" max="13600" width="19.5" style="1" customWidth="1"/>
    <col min="13601" max="13601" width="17" style="1" customWidth="1"/>
    <col min="13602" max="13602" width="15.1640625" style="1" customWidth="1"/>
    <col min="13603" max="13603" width="19.6640625" style="1" customWidth="1"/>
    <col min="13604" max="13604" width="8.83203125" style="1"/>
    <col min="13605" max="13605" width="5.5" style="1" customWidth="1"/>
    <col min="13606" max="13606" width="12.1640625" style="1" customWidth="1"/>
    <col min="13607" max="13607" width="8.83203125" style="1"/>
    <col min="13608" max="13608" width="20.1640625" style="1" customWidth="1"/>
    <col min="13609" max="13609" width="27.5" style="1" customWidth="1"/>
    <col min="13610" max="13610" width="12.6640625" style="1" bestFit="1" customWidth="1"/>
    <col min="13611" max="13612" width="11.5" style="1" bestFit="1" customWidth="1"/>
    <col min="13613" max="13613" width="12.6640625" style="1" bestFit="1" customWidth="1"/>
    <col min="13614" max="13848" width="8.83203125" style="1"/>
    <col min="13849" max="13849" width="7.33203125" style="1" customWidth="1"/>
    <col min="13850" max="13850" width="49.5" style="1" customWidth="1"/>
    <col min="13851" max="13851" width="14.6640625" style="1" customWidth="1"/>
    <col min="13852" max="13852" width="18.33203125" style="1" customWidth="1"/>
    <col min="13853" max="13853" width="15.83203125" style="1" customWidth="1"/>
    <col min="13854" max="13854" width="16.5" style="1" customWidth="1"/>
    <col min="13855" max="13855" width="1.6640625" style="1" customWidth="1"/>
    <col min="13856" max="13856" width="19.5" style="1" customWidth="1"/>
    <col min="13857" max="13857" width="17" style="1" customWidth="1"/>
    <col min="13858" max="13858" width="15.1640625" style="1" customWidth="1"/>
    <col min="13859" max="13859" width="19.6640625" style="1" customWidth="1"/>
    <col min="13860" max="13860" width="8.83203125" style="1"/>
    <col min="13861" max="13861" width="5.5" style="1" customWidth="1"/>
    <col min="13862" max="13862" width="12.1640625" style="1" customWidth="1"/>
    <col min="13863" max="13863" width="8.83203125" style="1"/>
    <col min="13864" max="13864" width="20.1640625" style="1" customWidth="1"/>
    <col min="13865" max="13865" width="27.5" style="1" customWidth="1"/>
    <col min="13866" max="13866" width="12.6640625" style="1" bestFit="1" customWidth="1"/>
    <col min="13867" max="13868" width="11.5" style="1" bestFit="1" customWidth="1"/>
    <col min="13869" max="13869" width="12.6640625" style="1" bestFit="1" customWidth="1"/>
    <col min="13870" max="14104" width="8.83203125" style="1"/>
    <col min="14105" max="14105" width="7.33203125" style="1" customWidth="1"/>
    <col min="14106" max="14106" width="49.5" style="1" customWidth="1"/>
    <col min="14107" max="14107" width="14.6640625" style="1" customWidth="1"/>
    <col min="14108" max="14108" width="18.33203125" style="1" customWidth="1"/>
    <col min="14109" max="14109" width="15.83203125" style="1" customWidth="1"/>
    <col min="14110" max="14110" width="16.5" style="1" customWidth="1"/>
    <col min="14111" max="14111" width="1.6640625" style="1" customWidth="1"/>
    <col min="14112" max="14112" width="19.5" style="1" customWidth="1"/>
    <col min="14113" max="14113" width="17" style="1" customWidth="1"/>
    <col min="14114" max="14114" width="15.1640625" style="1" customWidth="1"/>
    <col min="14115" max="14115" width="19.6640625" style="1" customWidth="1"/>
    <col min="14116" max="14116" width="8.83203125" style="1"/>
    <col min="14117" max="14117" width="5.5" style="1" customWidth="1"/>
    <col min="14118" max="14118" width="12.1640625" style="1" customWidth="1"/>
    <col min="14119" max="14119" width="8.83203125" style="1"/>
    <col min="14120" max="14120" width="20.1640625" style="1" customWidth="1"/>
    <col min="14121" max="14121" width="27.5" style="1" customWidth="1"/>
    <col min="14122" max="14122" width="12.6640625" style="1" bestFit="1" customWidth="1"/>
    <col min="14123" max="14124" width="11.5" style="1" bestFit="1" customWidth="1"/>
    <col min="14125" max="14125" width="12.6640625" style="1" bestFit="1" customWidth="1"/>
    <col min="14126" max="14360" width="8.83203125" style="1"/>
    <col min="14361" max="14361" width="7.33203125" style="1" customWidth="1"/>
    <col min="14362" max="14362" width="49.5" style="1" customWidth="1"/>
    <col min="14363" max="14363" width="14.6640625" style="1" customWidth="1"/>
    <col min="14364" max="14364" width="18.33203125" style="1" customWidth="1"/>
    <col min="14365" max="14365" width="15.83203125" style="1" customWidth="1"/>
    <col min="14366" max="14366" width="16.5" style="1" customWidth="1"/>
    <col min="14367" max="14367" width="1.6640625" style="1" customWidth="1"/>
    <col min="14368" max="14368" width="19.5" style="1" customWidth="1"/>
    <col min="14369" max="14369" width="17" style="1" customWidth="1"/>
    <col min="14370" max="14370" width="15.1640625" style="1" customWidth="1"/>
    <col min="14371" max="14371" width="19.6640625" style="1" customWidth="1"/>
    <col min="14372" max="14372" width="8.83203125" style="1"/>
    <col min="14373" max="14373" width="5.5" style="1" customWidth="1"/>
    <col min="14374" max="14374" width="12.1640625" style="1" customWidth="1"/>
    <col min="14375" max="14375" width="8.83203125" style="1"/>
    <col min="14376" max="14376" width="20.1640625" style="1" customWidth="1"/>
    <col min="14377" max="14377" width="27.5" style="1" customWidth="1"/>
    <col min="14378" max="14378" width="12.6640625" style="1" bestFit="1" customWidth="1"/>
    <col min="14379" max="14380" width="11.5" style="1" bestFit="1" customWidth="1"/>
    <col min="14381" max="14381" width="12.6640625" style="1" bestFit="1" customWidth="1"/>
    <col min="14382" max="14616" width="8.83203125" style="1"/>
    <col min="14617" max="14617" width="7.33203125" style="1" customWidth="1"/>
    <col min="14618" max="14618" width="49.5" style="1" customWidth="1"/>
    <col min="14619" max="14619" width="14.6640625" style="1" customWidth="1"/>
    <col min="14620" max="14620" width="18.33203125" style="1" customWidth="1"/>
    <col min="14621" max="14621" width="15.83203125" style="1" customWidth="1"/>
    <col min="14622" max="14622" width="16.5" style="1" customWidth="1"/>
    <col min="14623" max="14623" width="1.6640625" style="1" customWidth="1"/>
    <col min="14624" max="14624" width="19.5" style="1" customWidth="1"/>
    <col min="14625" max="14625" width="17" style="1" customWidth="1"/>
    <col min="14626" max="14626" width="15.1640625" style="1" customWidth="1"/>
    <col min="14627" max="14627" width="19.6640625" style="1" customWidth="1"/>
    <col min="14628" max="14628" width="8.83203125" style="1"/>
    <col min="14629" max="14629" width="5.5" style="1" customWidth="1"/>
    <col min="14630" max="14630" width="12.1640625" style="1" customWidth="1"/>
    <col min="14631" max="14631" width="8.83203125" style="1"/>
    <col min="14632" max="14632" width="20.1640625" style="1" customWidth="1"/>
    <col min="14633" max="14633" width="27.5" style="1" customWidth="1"/>
    <col min="14634" max="14634" width="12.6640625" style="1" bestFit="1" customWidth="1"/>
    <col min="14635" max="14636" width="11.5" style="1" bestFit="1" customWidth="1"/>
    <col min="14637" max="14637" width="12.6640625" style="1" bestFit="1" customWidth="1"/>
    <col min="14638" max="14872" width="8.83203125" style="1"/>
    <col min="14873" max="14873" width="7.33203125" style="1" customWidth="1"/>
    <col min="14874" max="14874" width="49.5" style="1" customWidth="1"/>
    <col min="14875" max="14875" width="14.6640625" style="1" customWidth="1"/>
    <col min="14876" max="14876" width="18.33203125" style="1" customWidth="1"/>
    <col min="14877" max="14877" width="15.83203125" style="1" customWidth="1"/>
    <col min="14878" max="14878" width="16.5" style="1" customWidth="1"/>
    <col min="14879" max="14879" width="1.6640625" style="1" customWidth="1"/>
    <col min="14880" max="14880" width="19.5" style="1" customWidth="1"/>
    <col min="14881" max="14881" width="17" style="1" customWidth="1"/>
    <col min="14882" max="14882" width="15.1640625" style="1" customWidth="1"/>
    <col min="14883" max="14883" width="19.6640625" style="1" customWidth="1"/>
    <col min="14884" max="14884" width="8.83203125" style="1"/>
    <col min="14885" max="14885" width="5.5" style="1" customWidth="1"/>
    <col min="14886" max="14886" width="12.1640625" style="1" customWidth="1"/>
    <col min="14887" max="14887" width="8.83203125" style="1"/>
    <col min="14888" max="14888" width="20.1640625" style="1" customWidth="1"/>
    <col min="14889" max="14889" width="27.5" style="1" customWidth="1"/>
    <col min="14890" max="14890" width="12.6640625" style="1" bestFit="1" customWidth="1"/>
    <col min="14891" max="14892" width="11.5" style="1" bestFit="1" customWidth="1"/>
    <col min="14893" max="14893" width="12.6640625" style="1" bestFit="1" customWidth="1"/>
    <col min="14894" max="15128" width="8.83203125" style="1"/>
    <col min="15129" max="15129" width="7.33203125" style="1" customWidth="1"/>
    <col min="15130" max="15130" width="49.5" style="1" customWidth="1"/>
    <col min="15131" max="15131" width="14.6640625" style="1" customWidth="1"/>
    <col min="15132" max="15132" width="18.33203125" style="1" customWidth="1"/>
    <col min="15133" max="15133" width="15.83203125" style="1" customWidth="1"/>
    <col min="15134" max="15134" width="16.5" style="1" customWidth="1"/>
    <col min="15135" max="15135" width="1.6640625" style="1" customWidth="1"/>
    <col min="15136" max="15136" width="19.5" style="1" customWidth="1"/>
    <col min="15137" max="15137" width="17" style="1" customWidth="1"/>
    <col min="15138" max="15138" width="15.1640625" style="1" customWidth="1"/>
    <col min="15139" max="15139" width="19.6640625" style="1" customWidth="1"/>
    <col min="15140" max="15140" width="8.83203125" style="1"/>
    <col min="15141" max="15141" width="5.5" style="1" customWidth="1"/>
    <col min="15142" max="15142" width="12.1640625" style="1" customWidth="1"/>
    <col min="15143" max="15143" width="8.83203125" style="1"/>
    <col min="15144" max="15144" width="20.1640625" style="1" customWidth="1"/>
    <col min="15145" max="15145" width="27.5" style="1" customWidth="1"/>
    <col min="15146" max="15146" width="12.6640625" style="1" bestFit="1" customWidth="1"/>
    <col min="15147" max="15148" width="11.5" style="1" bestFit="1" customWidth="1"/>
    <col min="15149" max="15149" width="12.6640625" style="1" bestFit="1" customWidth="1"/>
    <col min="15150" max="15384" width="8.83203125" style="1"/>
    <col min="15385" max="15385" width="7.33203125" style="1" customWidth="1"/>
    <col min="15386" max="15386" width="49.5" style="1" customWidth="1"/>
    <col min="15387" max="15387" width="14.6640625" style="1" customWidth="1"/>
    <col min="15388" max="15388" width="18.33203125" style="1" customWidth="1"/>
    <col min="15389" max="15389" width="15.83203125" style="1" customWidth="1"/>
    <col min="15390" max="15390" width="16.5" style="1" customWidth="1"/>
    <col min="15391" max="15391" width="1.6640625" style="1" customWidth="1"/>
    <col min="15392" max="15392" width="19.5" style="1" customWidth="1"/>
    <col min="15393" max="15393" width="17" style="1" customWidth="1"/>
    <col min="15394" max="15394" width="15.1640625" style="1" customWidth="1"/>
    <col min="15395" max="15395" width="19.6640625" style="1" customWidth="1"/>
    <col min="15396" max="15396" width="8.83203125" style="1"/>
    <col min="15397" max="15397" width="5.5" style="1" customWidth="1"/>
    <col min="15398" max="15398" width="12.1640625" style="1" customWidth="1"/>
    <col min="15399" max="15399" width="8.83203125" style="1"/>
    <col min="15400" max="15400" width="20.1640625" style="1" customWidth="1"/>
    <col min="15401" max="15401" width="27.5" style="1" customWidth="1"/>
    <col min="15402" max="15402" width="12.6640625" style="1" bestFit="1" customWidth="1"/>
    <col min="15403" max="15404" width="11.5" style="1" bestFit="1" customWidth="1"/>
    <col min="15405" max="15405" width="12.6640625" style="1" bestFit="1" customWidth="1"/>
    <col min="15406" max="15640" width="8.83203125" style="1"/>
    <col min="15641" max="15641" width="7.33203125" style="1" customWidth="1"/>
    <col min="15642" max="15642" width="49.5" style="1" customWidth="1"/>
    <col min="15643" max="15643" width="14.6640625" style="1" customWidth="1"/>
    <col min="15644" max="15644" width="18.33203125" style="1" customWidth="1"/>
    <col min="15645" max="15645" width="15.83203125" style="1" customWidth="1"/>
    <col min="15646" max="15646" width="16.5" style="1" customWidth="1"/>
    <col min="15647" max="15647" width="1.6640625" style="1" customWidth="1"/>
    <col min="15648" max="15648" width="19.5" style="1" customWidth="1"/>
    <col min="15649" max="15649" width="17" style="1" customWidth="1"/>
    <col min="15650" max="15650" width="15.1640625" style="1" customWidth="1"/>
    <col min="15651" max="15651" width="19.6640625" style="1" customWidth="1"/>
    <col min="15652" max="15652" width="8.83203125" style="1"/>
    <col min="15653" max="15653" width="5.5" style="1" customWidth="1"/>
    <col min="15654" max="15654" width="12.1640625" style="1" customWidth="1"/>
    <col min="15655" max="15655" width="8.83203125" style="1"/>
    <col min="15656" max="15656" width="20.1640625" style="1" customWidth="1"/>
    <col min="15657" max="15657" width="27.5" style="1" customWidth="1"/>
    <col min="15658" max="15658" width="12.6640625" style="1" bestFit="1" customWidth="1"/>
    <col min="15659" max="15660" width="11.5" style="1" bestFit="1" customWidth="1"/>
    <col min="15661" max="15661" width="12.6640625" style="1" bestFit="1" customWidth="1"/>
    <col min="15662" max="15896" width="8.83203125" style="1"/>
    <col min="15897" max="15897" width="7.33203125" style="1" customWidth="1"/>
    <col min="15898" max="15898" width="49.5" style="1" customWidth="1"/>
    <col min="15899" max="15899" width="14.6640625" style="1" customWidth="1"/>
    <col min="15900" max="15900" width="18.33203125" style="1" customWidth="1"/>
    <col min="15901" max="15901" width="15.83203125" style="1" customWidth="1"/>
    <col min="15902" max="15902" width="16.5" style="1" customWidth="1"/>
    <col min="15903" max="15903" width="1.6640625" style="1" customWidth="1"/>
    <col min="15904" max="15904" width="19.5" style="1" customWidth="1"/>
    <col min="15905" max="15905" width="17" style="1" customWidth="1"/>
    <col min="15906" max="15906" width="15.1640625" style="1" customWidth="1"/>
    <col min="15907" max="15907" width="19.6640625" style="1" customWidth="1"/>
    <col min="15908" max="15908" width="8.83203125" style="1"/>
    <col min="15909" max="15909" width="5.5" style="1" customWidth="1"/>
    <col min="15910" max="15910" width="12.1640625" style="1" customWidth="1"/>
    <col min="15911" max="15911" width="8.83203125" style="1"/>
    <col min="15912" max="15912" width="20.1640625" style="1" customWidth="1"/>
    <col min="15913" max="15913" width="27.5" style="1" customWidth="1"/>
    <col min="15914" max="15914" width="12.6640625" style="1" bestFit="1" customWidth="1"/>
    <col min="15915" max="15916" width="11.5" style="1" bestFit="1" customWidth="1"/>
    <col min="15917" max="15917" width="12.6640625" style="1" bestFit="1" customWidth="1"/>
    <col min="15918" max="16152" width="8.83203125" style="1"/>
    <col min="16153" max="16153" width="7.33203125" style="1" customWidth="1"/>
    <col min="16154" max="16154" width="49.5" style="1" customWidth="1"/>
    <col min="16155" max="16155" width="14.6640625" style="1" customWidth="1"/>
    <col min="16156" max="16156" width="18.33203125" style="1" customWidth="1"/>
    <col min="16157" max="16157" width="15.83203125" style="1" customWidth="1"/>
    <col min="16158" max="16158" width="16.5" style="1" customWidth="1"/>
    <col min="16159" max="16159" width="1.6640625" style="1" customWidth="1"/>
    <col min="16160" max="16160" width="19.5" style="1" customWidth="1"/>
    <col min="16161" max="16161" width="17" style="1" customWidth="1"/>
    <col min="16162" max="16162" width="15.1640625" style="1" customWidth="1"/>
    <col min="16163" max="16163" width="19.6640625" style="1" customWidth="1"/>
    <col min="16164" max="16164" width="8.83203125" style="1"/>
    <col min="16165" max="16165" width="5.5" style="1" customWidth="1"/>
    <col min="16166" max="16166" width="12.1640625" style="1" customWidth="1"/>
    <col min="16167" max="16167" width="8.83203125" style="1"/>
    <col min="16168" max="16168" width="20.1640625" style="1" customWidth="1"/>
    <col min="16169" max="16169" width="27.5" style="1" customWidth="1"/>
    <col min="16170" max="16170" width="12.6640625" style="1" bestFit="1" customWidth="1"/>
    <col min="16171" max="16172" width="11.5" style="1" bestFit="1" customWidth="1"/>
    <col min="16173" max="16173" width="12.6640625" style="1" bestFit="1" customWidth="1"/>
    <col min="16174" max="16384" width="8.83203125" style="1"/>
  </cols>
  <sheetData>
    <row r="1" spans="1:72" s="108" customFormat="1" ht="21" x14ac:dyDescent="0.35">
      <c r="A1" s="107" t="s">
        <v>46</v>
      </c>
      <c r="D1" s="109"/>
      <c r="E1" s="109"/>
      <c r="F1" s="109"/>
      <c r="G1" s="109"/>
      <c r="H1" s="109"/>
      <c r="I1" s="109"/>
      <c r="J1" s="109"/>
      <c r="K1" s="109"/>
      <c r="L1" s="109"/>
      <c r="M1" s="110"/>
      <c r="N1" s="111"/>
      <c r="O1" s="111"/>
      <c r="P1" s="112"/>
      <c r="Q1" s="112"/>
      <c r="R1" s="112"/>
      <c r="S1" s="112"/>
      <c r="T1" s="111"/>
      <c r="U1" s="111"/>
      <c r="V1" s="111"/>
      <c r="W1" s="111"/>
      <c r="X1" s="111"/>
      <c r="Y1" s="111"/>
      <c r="Z1" s="111"/>
      <c r="AA1" s="111"/>
      <c r="AB1" s="112"/>
      <c r="AC1" s="111"/>
      <c r="AD1" s="111"/>
      <c r="AE1" s="111"/>
      <c r="AF1" s="113"/>
      <c r="AG1" s="114"/>
      <c r="AH1" s="113"/>
      <c r="AI1" s="113"/>
      <c r="AJ1" s="113"/>
      <c r="AK1" s="113"/>
      <c r="AL1" s="113"/>
      <c r="AM1" s="11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13"/>
      <c r="BB1" s="111"/>
      <c r="BC1" s="111"/>
      <c r="BD1" s="111"/>
      <c r="BE1" s="111"/>
      <c r="BF1" s="115"/>
      <c r="BG1" s="111"/>
      <c r="BH1" s="111"/>
      <c r="BI1" s="111"/>
      <c r="BJ1" s="115"/>
      <c r="BK1" s="115"/>
      <c r="BM1" s="111"/>
      <c r="BN1" s="111"/>
      <c r="BO1" s="111"/>
      <c r="BP1" s="111"/>
      <c r="BQ1" s="111"/>
      <c r="BR1" s="115"/>
    </row>
    <row r="2" spans="1:72" s="108" customFormat="1" ht="21" x14ac:dyDescent="0.35">
      <c r="A2" s="116" t="s">
        <v>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0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3"/>
      <c r="AG2" s="113"/>
      <c r="AH2" s="113"/>
      <c r="AI2" s="113"/>
      <c r="AJ2" s="113"/>
      <c r="AK2" s="113"/>
      <c r="AL2" s="113"/>
      <c r="AM2" s="118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N2" s="109"/>
      <c r="BR2" s="118"/>
    </row>
    <row r="3" spans="1:72" s="119" customFormat="1" ht="21" x14ac:dyDescent="0.35">
      <c r="A3" s="106" t="s">
        <v>126</v>
      </c>
      <c r="D3" s="120"/>
      <c r="E3" s="120"/>
      <c r="F3" s="120"/>
      <c r="G3" s="120"/>
      <c r="H3" s="120"/>
      <c r="I3" s="117"/>
      <c r="J3" s="117"/>
      <c r="K3" s="117"/>
      <c r="L3" s="120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3"/>
      <c r="AG3" s="113"/>
      <c r="AH3" s="113"/>
      <c r="AI3" s="113"/>
      <c r="AJ3" s="113"/>
      <c r="AK3" s="113"/>
      <c r="AL3" s="113"/>
      <c r="AM3" s="118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N3" s="120"/>
      <c r="BR3" s="118"/>
    </row>
    <row r="4" spans="1:72" s="6" customFormat="1" ht="13.7" hidden="1" customHeight="1" x14ac:dyDescent="0.2">
      <c r="D4" s="7"/>
      <c r="E4" s="7"/>
      <c r="F4" s="7"/>
      <c r="G4" s="7"/>
      <c r="H4" s="7"/>
      <c r="I4" s="8"/>
      <c r="J4" s="7"/>
      <c r="K4" s="7"/>
      <c r="L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H4" s="4"/>
      <c r="AI4" s="4"/>
      <c r="AJ4" s="4"/>
      <c r="AK4" s="4"/>
      <c r="AL4" s="4"/>
      <c r="AM4" s="5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N4" s="7"/>
      <c r="BR4" s="5"/>
    </row>
    <row r="5" spans="1:72" s="11" customFormat="1" ht="13.7" hidden="1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4"/>
      <c r="AG5" s="4"/>
      <c r="AH5" s="4"/>
      <c r="AI5" s="4"/>
      <c r="AJ5" s="4"/>
      <c r="AK5" s="4"/>
      <c r="AL5" s="4"/>
      <c r="AM5" s="5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N5" s="12"/>
      <c r="BR5" s="5"/>
    </row>
    <row r="6" spans="1:72" s="14" customFormat="1" ht="13.7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4"/>
      <c r="AF6" s="4"/>
      <c r="AG6" s="4"/>
      <c r="AH6" s="4"/>
      <c r="AI6" s="4"/>
      <c r="AJ6" s="4"/>
      <c r="AK6" s="4"/>
      <c r="AL6" s="4"/>
      <c r="AM6" s="4"/>
      <c r="AN6" s="121"/>
      <c r="AO6" s="121"/>
      <c r="AP6" s="121"/>
      <c r="AQ6" s="121"/>
      <c r="AR6" s="121"/>
      <c r="AS6" s="121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R6" s="5"/>
    </row>
    <row r="7" spans="1:72" s="35" customFormat="1" ht="23.25" x14ac:dyDescent="0.25">
      <c r="A7" s="15"/>
      <c r="B7" s="15"/>
      <c r="C7" s="16"/>
      <c r="D7" s="17" t="s">
        <v>0</v>
      </c>
      <c r="E7" s="18"/>
      <c r="F7" s="18"/>
      <c r="G7" s="19"/>
      <c r="H7" s="20"/>
      <c r="I7" s="21"/>
      <c r="J7" s="22" t="s">
        <v>1</v>
      </c>
      <c r="K7" s="23"/>
      <c r="L7" s="24"/>
      <c r="M7" s="25"/>
      <c r="N7" s="26" t="s">
        <v>2</v>
      </c>
      <c r="O7" s="27"/>
      <c r="P7" s="27"/>
      <c r="Q7" s="27"/>
      <c r="R7" s="27"/>
      <c r="S7" s="27"/>
      <c r="T7" s="27"/>
      <c r="U7" s="27"/>
      <c r="V7" s="28"/>
      <c r="W7" s="28"/>
      <c r="X7" s="28"/>
      <c r="Y7" s="28"/>
      <c r="Z7" s="28"/>
      <c r="AA7" s="28"/>
      <c r="AB7" s="28"/>
      <c r="AC7" s="28"/>
      <c r="AD7" s="29"/>
      <c r="AE7" s="30"/>
      <c r="AF7" s="26" t="s">
        <v>3</v>
      </c>
      <c r="AG7" s="27"/>
      <c r="AH7" s="27"/>
      <c r="AI7" s="27"/>
      <c r="AJ7" s="27"/>
      <c r="AK7" s="27"/>
      <c r="AL7" s="29" t="s">
        <v>4</v>
      </c>
      <c r="AM7" s="30"/>
      <c r="AN7" s="127" t="s">
        <v>124</v>
      </c>
      <c r="AO7" s="122"/>
      <c r="AP7" s="122"/>
      <c r="AQ7" s="122"/>
      <c r="AR7" s="123"/>
      <c r="AS7" s="121"/>
      <c r="BA7" s="31" t="s">
        <v>5</v>
      </c>
      <c r="BB7" s="32"/>
      <c r="BC7" s="32"/>
      <c r="BD7" s="32"/>
      <c r="BE7" s="33"/>
      <c r="BF7" s="33"/>
      <c r="BG7" s="33"/>
      <c r="BH7" s="33"/>
      <c r="BI7" s="33"/>
      <c r="BJ7" s="33"/>
      <c r="BK7" s="34"/>
      <c r="BM7" s="31" t="s">
        <v>6</v>
      </c>
      <c r="BN7" s="36"/>
      <c r="BO7" s="32"/>
      <c r="BP7" s="32"/>
      <c r="BQ7" s="32"/>
      <c r="BR7" s="33"/>
    </row>
    <row r="8" spans="1:72" s="54" customFormat="1" ht="51.6" customHeight="1" x14ac:dyDescent="0.2">
      <c r="A8" s="37" t="s">
        <v>7</v>
      </c>
      <c r="B8" s="38" t="s">
        <v>8</v>
      </c>
      <c r="C8" s="39" t="s">
        <v>9</v>
      </c>
      <c r="D8" s="40" t="s">
        <v>10</v>
      </c>
      <c r="E8" s="40" t="s">
        <v>11</v>
      </c>
      <c r="F8" s="41" t="s">
        <v>12</v>
      </c>
      <c r="G8" s="42" t="s">
        <v>13</v>
      </c>
      <c r="H8" s="43"/>
      <c r="I8" s="39" t="s">
        <v>127</v>
      </c>
      <c r="J8" s="41" t="s">
        <v>14</v>
      </c>
      <c r="K8" s="41" t="s">
        <v>15</v>
      </c>
      <c r="L8" s="128" t="s">
        <v>16</v>
      </c>
      <c r="M8" s="44"/>
      <c r="N8" s="45" t="s">
        <v>17</v>
      </c>
      <c r="O8" s="46" t="s">
        <v>18</v>
      </c>
      <c r="P8" s="46" t="s">
        <v>19</v>
      </c>
      <c r="Q8" s="46" t="s">
        <v>20</v>
      </c>
      <c r="R8" s="47" t="s">
        <v>128</v>
      </c>
      <c r="S8" s="46" t="s">
        <v>22</v>
      </c>
      <c r="T8" s="46" t="s">
        <v>23</v>
      </c>
      <c r="U8" s="46" t="s">
        <v>24</v>
      </c>
      <c r="V8" s="46" t="s">
        <v>25</v>
      </c>
      <c r="W8" s="46" t="s">
        <v>26</v>
      </c>
      <c r="X8" s="46" t="s">
        <v>27</v>
      </c>
      <c r="Y8" s="46" t="s">
        <v>28</v>
      </c>
      <c r="Z8" s="46" t="s">
        <v>29</v>
      </c>
      <c r="AA8" s="46" t="s">
        <v>30</v>
      </c>
      <c r="AB8" s="46" t="s">
        <v>31</v>
      </c>
      <c r="AC8" s="46" t="s">
        <v>32</v>
      </c>
      <c r="AD8" s="48" t="s">
        <v>33</v>
      </c>
      <c r="AE8" s="49"/>
      <c r="AF8" s="45" t="s">
        <v>7</v>
      </c>
      <c r="AG8" s="47" t="s">
        <v>129</v>
      </c>
      <c r="AH8" s="47" t="s">
        <v>21</v>
      </c>
      <c r="AI8" s="46" t="s">
        <v>130</v>
      </c>
      <c r="AJ8" s="46" t="s">
        <v>131</v>
      </c>
      <c r="AK8" s="46" t="s">
        <v>132</v>
      </c>
      <c r="AL8" s="50" t="s">
        <v>133</v>
      </c>
      <c r="AM8" s="49"/>
      <c r="AN8" s="45" t="s">
        <v>120</v>
      </c>
      <c r="AO8" s="46" t="s">
        <v>121</v>
      </c>
      <c r="AP8" s="46" t="s">
        <v>122</v>
      </c>
      <c r="AQ8" s="46" t="s">
        <v>123</v>
      </c>
      <c r="AR8" s="50" t="s">
        <v>125</v>
      </c>
      <c r="AS8" s="121"/>
      <c r="BA8" s="51" t="s">
        <v>7</v>
      </c>
      <c r="BB8" s="52" t="s">
        <v>34</v>
      </c>
      <c r="BC8" s="52" t="s">
        <v>35</v>
      </c>
      <c r="BD8" s="52" t="s">
        <v>36</v>
      </c>
      <c r="BE8" s="52" t="s">
        <v>37</v>
      </c>
      <c r="BF8" s="52" t="s">
        <v>38</v>
      </c>
      <c r="BG8" s="52" t="s">
        <v>39</v>
      </c>
      <c r="BH8" s="52" t="s">
        <v>40</v>
      </c>
      <c r="BI8" s="52" t="s">
        <v>41</v>
      </c>
      <c r="BJ8" s="52" t="s">
        <v>42</v>
      </c>
      <c r="BK8" s="53" t="s">
        <v>43</v>
      </c>
      <c r="BM8" s="51" t="s">
        <v>7</v>
      </c>
      <c r="BN8" s="55" t="s">
        <v>34</v>
      </c>
      <c r="BO8" s="52" t="s">
        <v>35</v>
      </c>
      <c r="BP8" s="52" t="s">
        <v>36</v>
      </c>
      <c r="BQ8" s="52" t="s">
        <v>41</v>
      </c>
      <c r="BR8" s="52" t="s">
        <v>42</v>
      </c>
    </row>
    <row r="9" spans="1:72" ht="16.5" customHeight="1" thickBot="1" x14ac:dyDescent="0.25">
      <c r="A9" s="56"/>
      <c r="B9" s="57"/>
      <c r="C9" s="58"/>
      <c r="D9" s="59"/>
      <c r="E9" s="59"/>
      <c r="F9" s="59"/>
      <c r="G9" s="60"/>
      <c r="H9" s="61"/>
      <c r="I9" s="62"/>
      <c r="J9" s="59"/>
      <c r="K9" s="59"/>
      <c r="L9" s="60"/>
      <c r="N9" s="63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  <c r="AF9" s="63"/>
      <c r="AG9" s="64"/>
      <c r="AH9" s="64"/>
      <c r="AI9" s="64"/>
      <c r="AJ9" s="64"/>
      <c r="AK9" s="64"/>
      <c r="AL9" s="66"/>
      <c r="AN9" s="45"/>
      <c r="AO9" s="46"/>
      <c r="AP9" s="46"/>
      <c r="AQ9" s="46"/>
      <c r="AR9" s="50"/>
      <c r="AT9" s="14"/>
      <c r="AU9" s="14"/>
      <c r="AV9" s="14"/>
      <c r="AW9" s="14"/>
      <c r="AX9" s="14"/>
      <c r="AY9" s="14"/>
      <c r="AZ9" s="14"/>
      <c r="BA9" s="67"/>
      <c r="BB9" s="68"/>
      <c r="BC9" s="68"/>
      <c r="BD9" s="68"/>
      <c r="BE9" s="68"/>
      <c r="BF9" s="68"/>
      <c r="BG9" s="68"/>
      <c r="BH9" s="68"/>
      <c r="BI9" s="68"/>
      <c r="BJ9" s="68"/>
      <c r="BK9" s="69"/>
      <c r="BL9" s="2"/>
      <c r="BM9" s="67"/>
      <c r="BN9" s="70"/>
      <c r="BO9" s="68"/>
      <c r="BP9" s="68"/>
      <c r="BQ9" s="68"/>
      <c r="BR9" s="68"/>
      <c r="BT9" s="1" t="s">
        <v>44</v>
      </c>
    </row>
    <row r="10" spans="1:72" ht="13.7" customHeight="1" x14ac:dyDescent="0.2">
      <c r="A10" s="71">
        <v>409</v>
      </c>
      <c r="B10" s="72" t="s">
        <v>48</v>
      </c>
      <c r="C10" s="73">
        <v>800</v>
      </c>
      <c r="D10" s="74" t="str">
        <f>IF(P10=0,"",P10)</f>
        <v/>
      </c>
      <c r="E10" s="74">
        <f>Q10</f>
        <v>0</v>
      </c>
      <c r="F10" s="74">
        <f>AH10</f>
        <v>0</v>
      </c>
      <c r="G10" s="75">
        <f>O10</f>
        <v>787.69</v>
      </c>
      <c r="H10" s="76"/>
      <c r="I10" s="77">
        <f t="shared" ref="I10:I73" si="0">S10-T10-U10+Z10+BC10+BG10</f>
        <v>10717132</v>
      </c>
      <c r="J10" s="78">
        <f t="shared" ref="J10:K41" si="1">W10+AA10+BD10+BH10</f>
        <v>0</v>
      </c>
      <c r="K10" s="78">
        <f t="shared" si="1"/>
        <v>738855</v>
      </c>
      <c r="L10" s="79">
        <f>SUM(I10:K10)</f>
        <v>11455987</v>
      </c>
      <c r="M10" s="78"/>
      <c r="N10" s="80">
        <v>409</v>
      </c>
      <c r="O10" s="81">
        <v>787.69</v>
      </c>
      <c r="P10" s="81">
        <v>0</v>
      </c>
      <c r="Q10" s="81">
        <v>0</v>
      </c>
      <c r="R10" s="81">
        <v>1</v>
      </c>
      <c r="S10" s="82">
        <v>10703516</v>
      </c>
      <c r="T10" s="82">
        <v>0</v>
      </c>
      <c r="U10" s="82">
        <v>0</v>
      </c>
      <c r="V10" s="82">
        <v>10703516</v>
      </c>
      <c r="W10" s="82">
        <v>0</v>
      </c>
      <c r="X10" s="82">
        <v>737917</v>
      </c>
      <c r="Y10" s="82">
        <v>11441433</v>
      </c>
      <c r="Z10" s="82">
        <v>13616</v>
      </c>
      <c r="AA10" s="82">
        <v>0</v>
      </c>
      <c r="AB10" s="82">
        <v>938</v>
      </c>
      <c r="AC10" s="82">
        <v>14554</v>
      </c>
      <c r="AD10" s="83">
        <v>11455987</v>
      </c>
      <c r="AE10" s="84"/>
      <c r="AF10" s="85">
        <v>409</v>
      </c>
      <c r="AG10" s="86">
        <v>0</v>
      </c>
      <c r="AH10" s="86">
        <v>0</v>
      </c>
      <c r="AI10" s="84">
        <v>0</v>
      </c>
      <c r="AJ10" s="84">
        <v>0</v>
      </c>
      <c r="AK10" s="84">
        <v>0</v>
      </c>
      <c r="AL10" s="87">
        <v>0</v>
      </c>
      <c r="AM10" s="84"/>
      <c r="AN10" s="129">
        <v>1</v>
      </c>
      <c r="AO10" s="84">
        <v>13616</v>
      </c>
      <c r="AP10" s="84">
        <v>0</v>
      </c>
      <c r="AQ10" s="84">
        <v>938</v>
      </c>
      <c r="AR10" s="87">
        <v>14554</v>
      </c>
      <c r="AT10" s="1"/>
      <c r="AU10" s="1"/>
      <c r="AV10" s="1"/>
      <c r="AW10" s="1"/>
      <c r="AX10" s="1"/>
      <c r="AY10" s="1"/>
      <c r="AZ10" s="1"/>
      <c r="BA10" s="88">
        <v>409</v>
      </c>
      <c r="BB10" s="89"/>
      <c r="BC10" s="89"/>
      <c r="BD10" s="89"/>
      <c r="BE10" s="89"/>
      <c r="BF10" s="90">
        <f t="shared" ref="BF10:BF73" si="2">SUM(BC10:BE10)</f>
        <v>0</v>
      </c>
      <c r="BG10" s="89"/>
      <c r="BH10" s="89"/>
      <c r="BI10" s="89"/>
      <c r="BJ10" s="90">
        <f t="shared" ref="BJ10:BJ73" si="3">SUM(BG10:BI10)</f>
        <v>0</v>
      </c>
      <c r="BK10" s="91">
        <f t="shared" ref="BK10:BK73" si="4">BF10+BJ10</f>
        <v>0</v>
      </c>
      <c r="BM10" s="88">
        <v>409</v>
      </c>
      <c r="BN10" s="92"/>
      <c r="BO10" s="93"/>
      <c r="BP10" s="93"/>
      <c r="BQ10" s="93"/>
      <c r="BR10" s="90">
        <f>SUM(BO10:BQ10)</f>
        <v>0</v>
      </c>
    </row>
    <row r="11" spans="1:72" ht="13.7" customHeight="1" x14ac:dyDescent="0.2">
      <c r="A11" s="71">
        <v>410</v>
      </c>
      <c r="B11" s="72" t="s">
        <v>49</v>
      </c>
      <c r="C11" s="73">
        <v>1400</v>
      </c>
      <c r="D11" s="74" t="str">
        <f t="shared" ref="D11:D74" si="5">IF(P11=0,"",P11)</f>
        <v/>
      </c>
      <c r="E11" s="74">
        <f t="shared" ref="E11:E74" si="6">Q11</f>
        <v>0</v>
      </c>
      <c r="F11" s="74">
        <f t="shared" ref="F11:F74" si="7">AH11</f>
        <v>0.21481689651274119</v>
      </c>
      <c r="G11" s="75">
        <f t="shared" ref="G11:G74" si="8">O11</f>
        <v>1395.7700000000004</v>
      </c>
      <c r="H11" s="76"/>
      <c r="I11" s="77">
        <f t="shared" si="0"/>
        <v>23003194</v>
      </c>
      <c r="J11" s="78">
        <f t="shared" si="1"/>
        <v>0</v>
      </c>
      <c r="K11" s="78">
        <f t="shared" si="1"/>
        <v>1309228</v>
      </c>
      <c r="L11" s="79">
        <f t="shared" ref="L11:L74" si="9">SUM(I11:K11)</f>
        <v>24312422</v>
      </c>
      <c r="M11" s="78"/>
      <c r="N11" s="80">
        <v>410</v>
      </c>
      <c r="O11" s="81">
        <v>1395.7700000000004</v>
      </c>
      <c r="P11" s="81">
        <v>0</v>
      </c>
      <c r="Q11" s="81">
        <v>0</v>
      </c>
      <c r="R11" s="81">
        <v>13.674816896512739</v>
      </c>
      <c r="S11" s="82">
        <v>22770785</v>
      </c>
      <c r="T11" s="82">
        <v>3268</v>
      </c>
      <c r="U11" s="82">
        <v>0</v>
      </c>
      <c r="V11" s="82">
        <v>22767517</v>
      </c>
      <c r="W11" s="82">
        <v>0</v>
      </c>
      <c r="X11" s="82">
        <v>1296402</v>
      </c>
      <c r="Y11" s="82">
        <v>24063919</v>
      </c>
      <c r="Z11" s="82">
        <v>235677</v>
      </c>
      <c r="AA11" s="82">
        <v>0</v>
      </c>
      <c r="AB11" s="82">
        <v>12826</v>
      </c>
      <c r="AC11" s="82">
        <v>248503</v>
      </c>
      <c r="AD11" s="83">
        <v>24312422</v>
      </c>
      <c r="AE11" s="86"/>
      <c r="AF11" s="85">
        <v>410</v>
      </c>
      <c r="AG11" s="86">
        <v>4</v>
      </c>
      <c r="AH11" s="86">
        <v>0.21481689651274119</v>
      </c>
      <c r="AI11" s="84">
        <v>3268</v>
      </c>
      <c r="AJ11" s="84">
        <v>0</v>
      </c>
      <c r="AK11" s="84">
        <v>201</v>
      </c>
      <c r="AL11" s="87">
        <v>3469</v>
      </c>
      <c r="AM11" s="86"/>
      <c r="AN11" s="129">
        <v>13.459999999999999</v>
      </c>
      <c r="AO11" s="84">
        <v>232409</v>
      </c>
      <c r="AP11" s="84">
        <v>0</v>
      </c>
      <c r="AQ11" s="84">
        <v>12625</v>
      </c>
      <c r="AR11" s="87">
        <v>245034</v>
      </c>
      <c r="AT11" s="1"/>
      <c r="AU11" s="1"/>
      <c r="AV11" s="1"/>
      <c r="AW11" s="1"/>
      <c r="AX11" s="1"/>
      <c r="AY11" s="1"/>
      <c r="AZ11" s="1"/>
      <c r="BA11" s="88">
        <v>410</v>
      </c>
      <c r="BB11" s="89"/>
      <c r="BC11" s="89"/>
      <c r="BD11" s="89"/>
      <c r="BE11" s="89"/>
      <c r="BF11" s="90">
        <f t="shared" si="2"/>
        <v>0</v>
      </c>
      <c r="BG11" s="89"/>
      <c r="BH11" s="89"/>
      <c r="BI11" s="89"/>
      <c r="BJ11" s="90">
        <f t="shared" si="3"/>
        <v>0</v>
      </c>
      <c r="BK11" s="91">
        <f t="shared" si="4"/>
        <v>0</v>
      </c>
      <c r="BM11" s="88">
        <v>410</v>
      </c>
      <c r="BN11" s="92"/>
      <c r="BO11" s="93"/>
      <c r="BP11" s="93"/>
      <c r="BQ11" s="93"/>
      <c r="BR11" s="90">
        <f t="shared" ref="BR11:BR74" si="10">SUM(BO11:BQ11)</f>
        <v>0</v>
      </c>
    </row>
    <row r="12" spans="1:72" ht="13.7" customHeight="1" x14ac:dyDescent="0.2">
      <c r="A12" s="71">
        <v>412</v>
      </c>
      <c r="B12" s="72" t="s">
        <v>50</v>
      </c>
      <c r="C12" s="73">
        <v>545</v>
      </c>
      <c r="D12" s="74" t="str">
        <f t="shared" si="5"/>
        <v/>
      </c>
      <c r="E12" s="74">
        <f t="shared" si="6"/>
        <v>0</v>
      </c>
      <c r="F12" s="74">
        <f t="shared" si="7"/>
        <v>0.79006293748255474</v>
      </c>
      <c r="G12" s="75">
        <f t="shared" si="8"/>
        <v>538.94999999999993</v>
      </c>
      <c r="H12" s="76"/>
      <c r="I12" s="77">
        <f t="shared" si="0"/>
        <v>9997036</v>
      </c>
      <c r="J12" s="78">
        <f t="shared" si="1"/>
        <v>0</v>
      </c>
      <c r="K12" s="78">
        <f t="shared" si="1"/>
        <v>505533</v>
      </c>
      <c r="L12" s="79">
        <f t="shared" si="9"/>
        <v>10502569</v>
      </c>
      <c r="M12" s="78"/>
      <c r="N12" s="80">
        <v>412</v>
      </c>
      <c r="O12" s="81">
        <v>538.94999999999993</v>
      </c>
      <c r="P12" s="81">
        <v>0</v>
      </c>
      <c r="Q12" s="81">
        <v>0</v>
      </c>
      <c r="R12" s="81">
        <v>5.7900629374825545</v>
      </c>
      <c r="S12" s="82">
        <v>9902916</v>
      </c>
      <c r="T12" s="82">
        <v>13893</v>
      </c>
      <c r="U12" s="82">
        <v>0</v>
      </c>
      <c r="V12" s="82">
        <v>9889023</v>
      </c>
      <c r="W12" s="82">
        <v>0</v>
      </c>
      <c r="X12" s="82">
        <v>500102</v>
      </c>
      <c r="Y12" s="82">
        <v>10389125</v>
      </c>
      <c r="Z12" s="82">
        <v>108013</v>
      </c>
      <c r="AA12" s="82">
        <v>0</v>
      </c>
      <c r="AB12" s="82">
        <v>5431</v>
      </c>
      <c r="AC12" s="82">
        <v>113444</v>
      </c>
      <c r="AD12" s="83">
        <v>10502569</v>
      </c>
      <c r="AE12" s="86"/>
      <c r="AF12" s="85">
        <v>412</v>
      </c>
      <c r="AG12" s="86">
        <v>25.08</v>
      </c>
      <c r="AH12" s="86">
        <v>0.79006293748255474</v>
      </c>
      <c r="AI12" s="84">
        <v>13893</v>
      </c>
      <c r="AJ12" s="84">
        <v>0</v>
      </c>
      <c r="AK12" s="84">
        <v>741</v>
      </c>
      <c r="AL12" s="87">
        <v>14634</v>
      </c>
      <c r="AM12" s="86"/>
      <c r="AN12" s="129">
        <v>5</v>
      </c>
      <c r="AO12" s="84">
        <v>94120</v>
      </c>
      <c r="AP12" s="84">
        <v>0</v>
      </c>
      <c r="AQ12" s="84">
        <v>4690</v>
      </c>
      <c r="AR12" s="87">
        <v>98810</v>
      </c>
      <c r="AT12" s="1"/>
      <c r="AU12" s="1"/>
      <c r="AV12" s="1"/>
      <c r="AW12" s="1"/>
      <c r="AX12" s="1"/>
      <c r="AY12" s="1"/>
      <c r="AZ12" s="1"/>
      <c r="BA12" s="88">
        <v>412</v>
      </c>
      <c r="BB12" s="89"/>
      <c r="BC12" s="89"/>
      <c r="BD12" s="89"/>
      <c r="BE12" s="89"/>
      <c r="BF12" s="90">
        <f t="shared" si="2"/>
        <v>0</v>
      </c>
      <c r="BG12" s="89"/>
      <c r="BH12" s="89"/>
      <c r="BI12" s="89"/>
      <c r="BJ12" s="90">
        <f t="shared" si="3"/>
        <v>0</v>
      </c>
      <c r="BK12" s="91">
        <f t="shared" si="4"/>
        <v>0</v>
      </c>
      <c r="BM12" s="88">
        <v>412</v>
      </c>
      <c r="BN12" s="92"/>
      <c r="BO12" s="93"/>
      <c r="BP12" s="93"/>
      <c r="BQ12" s="93"/>
      <c r="BR12" s="90">
        <f t="shared" si="10"/>
        <v>0</v>
      </c>
    </row>
    <row r="13" spans="1:72" ht="13.7" customHeight="1" x14ac:dyDescent="0.2">
      <c r="A13" s="71">
        <v>413</v>
      </c>
      <c r="B13" s="72" t="s">
        <v>51</v>
      </c>
      <c r="C13" s="73">
        <v>220</v>
      </c>
      <c r="D13" s="74" t="str">
        <f t="shared" si="5"/>
        <v/>
      </c>
      <c r="E13" s="74">
        <f t="shared" si="6"/>
        <v>0</v>
      </c>
      <c r="F13" s="74">
        <f t="shared" si="7"/>
        <v>0</v>
      </c>
      <c r="G13" s="75">
        <f t="shared" si="8"/>
        <v>215.24</v>
      </c>
      <c r="H13" s="76"/>
      <c r="I13" s="77">
        <f t="shared" si="0"/>
        <v>3536457</v>
      </c>
      <c r="J13" s="78">
        <f t="shared" si="1"/>
        <v>0</v>
      </c>
      <c r="K13" s="78">
        <f t="shared" si="1"/>
        <v>201893</v>
      </c>
      <c r="L13" s="79">
        <f t="shared" si="9"/>
        <v>3738350</v>
      </c>
      <c r="M13" s="78"/>
      <c r="N13" s="80">
        <v>413</v>
      </c>
      <c r="O13" s="81">
        <v>215.24</v>
      </c>
      <c r="P13" s="81">
        <v>0</v>
      </c>
      <c r="Q13" s="81">
        <v>0</v>
      </c>
      <c r="R13" s="81">
        <v>7.8500000000000005</v>
      </c>
      <c r="S13" s="82">
        <v>3414717</v>
      </c>
      <c r="T13" s="82">
        <v>0</v>
      </c>
      <c r="U13" s="82">
        <v>0</v>
      </c>
      <c r="V13" s="82">
        <v>3414717</v>
      </c>
      <c r="W13" s="82">
        <v>0</v>
      </c>
      <c r="X13" s="82">
        <v>194529</v>
      </c>
      <c r="Y13" s="82">
        <v>3609246</v>
      </c>
      <c r="Z13" s="82">
        <v>121740</v>
      </c>
      <c r="AA13" s="82">
        <v>0</v>
      </c>
      <c r="AB13" s="82">
        <v>7364</v>
      </c>
      <c r="AC13" s="82">
        <v>129104</v>
      </c>
      <c r="AD13" s="83">
        <v>3738350</v>
      </c>
      <c r="AE13" s="86"/>
      <c r="AF13" s="85">
        <v>413</v>
      </c>
      <c r="AG13" s="86">
        <v>2</v>
      </c>
      <c r="AH13" s="86">
        <v>0</v>
      </c>
      <c r="AI13" s="84">
        <v>0</v>
      </c>
      <c r="AJ13" s="84">
        <v>0</v>
      </c>
      <c r="AK13" s="84">
        <v>0</v>
      </c>
      <c r="AL13" s="87">
        <v>0</v>
      </c>
      <c r="AM13" s="86"/>
      <c r="AN13" s="129">
        <v>7.8500000000000005</v>
      </c>
      <c r="AO13" s="84">
        <v>121740</v>
      </c>
      <c r="AP13" s="84">
        <v>0</v>
      </c>
      <c r="AQ13" s="84">
        <v>7364</v>
      </c>
      <c r="AR13" s="87">
        <v>129104</v>
      </c>
      <c r="AT13" s="1"/>
      <c r="AU13" s="1"/>
      <c r="AV13" s="1"/>
      <c r="AW13" s="1"/>
      <c r="AX13" s="1"/>
      <c r="AY13" s="1"/>
      <c r="AZ13" s="1"/>
      <c r="BA13" s="88">
        <v>413</v>
      </c>
      <c r="BB13" s="89"/>
      <c r="BC13" s="89"/>
      <c r="BD13" s="89"/>
      <c r="BE13" s="89"/>
      <c r="BF13" s="90">
        <f t="shared" si="2"/>
        <v>0</v>
      </c>
      <c r="BG13" s="89"/>
      <c r="BH13" s="89"/>
      <c r="BI13" s="89"/>
      <c r="BJ13" s="90">
        <f t="shared" si="3"/>
        <v>0</v>
      </c>
      <c r="BK13" s="91">
        <f t="shared" si="4"/>
        <v>0</v>
      </c>
      <c r="BM13" s="88">
        <v>413</v>
      </c>
      <c r="BN13" s="92"/>
      <c r="BO13" s="93"/>
      <c r="BP13" s="93"/>
      <c r="BQ13" s="93"/>
      <c r="BR13" s="90">
        <f t="shared" si="10"/>
        <v>0</v>
      </c>
    </row>
    <row r="14" spans="1:72" ht="13.7" customHeight="1" x14ac:dyDescent="0.2">
      <c r="A14" s="71">
        <v>414</v>
      </c>
      <c r="B14" s="72" t="s">
        <v>52</v>
      </c>
      <c r="C14" s="73">
        <v>363</v>
      </c>
      <c r="D14" s="74">
        <f t="shared" si="5"/>
        <v>8.4200000000000639</v>
      </c>
      <c r="E14" s="74">
        <f t="shared" si="6"/>
        <v>0</v>
      </c>
      <c r="F14" s="74">
        <f t="shared" si="7"/>
        <v>0</v>
      </c>
      <c r="G14" s="75">
        <f t="shared" si="8"/>
        <v>371.42</v>
      </c>
      <c r="H14" s="76"/>
      <c r="I14" s="77">
        <f t="shared" si="0"/>
        <v>5386831</v>
      </c>
      <c r="J14" s="78">
        <f t="shared" si="1"/>
        <v>0</v>
      </c>
      <c r="K14" s="78">
        <f t="shared" si="1"/>
        <v>340585</v>
      </c>
      <c r="L14" s="79">
        <f t="shared" si="9"/>
        <v>5727416</v>
      </c>
      <c r="M14" s="78"/>
      <c r="N14" s="80">
        <v>414</v>
      </c>
      <c r="O14" s="81">
        <v>371.42</v>
      </c>
      <c r="P14" s="81">
        <v>8.4200000000000639</v>
      </c>
      <c r="Q14" s="81">
        <v>0</v>
      </c>
      <c r="R14" s="81">
        <v>3.7138549351138872</v>
      </c>
      <c r="S14" s="82">
        <v>5334025</v>
      </c>
      <c r="T14" s="82">
        <v>0</v>
      </c>
      <c r="U14" s="82">
        <v>0</v>
      </c>
      <c r="V14" s="82">
        <v>5334025</v>
      </c>
      <c r="W14" s="82">
        <v>0</v>
      </c>
      <c r="X14" s="82">
        <v>337101</v>
      </c>
      <c r="Y14" s="82">
        <v>5671126</v>
      </c>
      <c r="Z14" s="82">
        <v>52806</v>
      </c>
      <c r="AA14" s="82">
        <v>0</v>
      </c>
      <c r="AB14" s="82">
        <v>3484</v>
      </c>
      <c r="AC14" s="82">
        <v>56290</v>
      </c>
      <c r="AD14" s="83">
        <v>5727416</v>
      </c>
      <c r="AE14" s="86"/>
      <c r="AF14" s="85">
        <v>414</v>
      </c>
      <c r="AG14" s="86">
        <v>2</v>
      </c>
      <c r="AH14" s="86">
        <v>0</v>
      </c>
      <c r="AI14" s="84">
        <v>0</v>
      </c>
      <c r="AJ14" s="84">
        <v>0</v>
      </c>
      <c r="AK14" s="84">
        <v>0</v>
      </c>
      <c r="AL14" s="87">
        <v>0</v>
      </c>
      <c r="AM14" s="86"/>
      <c r="AN14" s="129">
        <v>3.7138549351138872</v>
      </c>
      <c r="AO14" s="84">
        <v>52806</v>
      </c>
      <c r="AP14" s="84">
        <v>0</v>
      </c>
      <c r="AQ14" s="84">
        <v>3484</v>
      </c>
      <c r="AR14" s="87">
        <v>56290</v>
      </c>
      <c r="AT14" s="1"/>
      <c r="AU14" s="1"/>
      <c r="AV14" s="1"/>
      <c r="AW14" s="1"/>
      <c r="AX14" s="1"/>
      <c r="AY14" s="1"/>
      <c r="AZ14" s="1"/>
      <c r="BA14" s="88">
        <v>414</v>
      </c>
      <c r="BB14" s="89"/>
      <c r="BC14" s="89"/>
      <c r="BD14" s="89"/>
      <c r="BE14" s="89"/>
      <c r="BF14" s="90">
        <f t="shared" si="2"/>
        <v>0</v>
      </c>
      <c r="BG14" s="89"/>
      <c r="BH14" s="89"/>
      <c r="BI14" s="89"/>
      <c r="BJ14" s="90">
        <f t="shared" si="3"/>
        <v>0</v>
      </c>
      <c r="BK14" s="91">
        <f t="shared" si="4"/>
        <v>0</v>
      </c>
      <c r="BM14" s="88">
        <v>414</v>
      </c>
      <c r="BN14" s="92"/>
      <c r="BO14" s="93"/>
      <c r="BP14" s="93"/>
      <c r="BQ14" s="93"/>
      <c r="BR14" s="90">
        <f t="shared" si="10"/>
        <v>0</v>
      </c>
    </row>
    <row r="15" spans="1:72" ht="13.7" customHeight="1" x14ac:dyDescent="0.2">
      <c r="A15" s="71">
        <v>416</v>
      </c>
      <c r="B15" s="72" t="s">
        <v>53</v>
      </c>
      <c r="C15" s="73">
        <v>643</v>
      </c>
      <c r="D15" s="74">
        <f t="shared" si="5"/>
        <v>22.590000000000089</v>
      </c>
      <c r="E15" s="74">
        <f t="shared" si="6"/>
        <v>46.21</v>
      </c>
      <c r="F15" s="74">
        <f t="shared" si="7"/>
        <v>0.82961777096306633</v>
      </c>
      <c r="G15" s="75">
        <f t="shared" si="8"/>
        <v>665.59</v>
      </c>
      <c r="H15" s="76"/>
      <c r="I15" s="77">
        <f t="shared" si="0"/>
        <v>12780983</v>
      </c>
      <c r="J15" s="78">
        <f t="shared" si="1"/>
        <v>13492</v>
      </c>
      <c r="K15" s="78">
        <f t="shared" si="1"/>
        <v>603027</v>
      </c>
      <c r="L15" s="79">
        <f t="shared" si="9"/>
        <v>13397502</v>
      </c>
      <c r="M15" s="78"/>
      <c r="N15" s="80">
        <v>416</v>
      </c>
      <c r="O15" s="81">
        <v>665.59</v>
      </c>
      <c r="P15" s="81">
        <v>22.590000000000089</v>
      </c>
      <c r="Q15" s="81">
        <v>46.21</v>
      </c>
      <c r="R15" s="81">
        <v>4.6938585197723937</v>
      </c>
      <c r="S15" s="82">
        <v>12703483</v>
      </c>
      <c r="T15" s="82">
        <v>14923</v>
      </c>
      <c r="U15" s="82">
        <v>0</v>
      </c>
      <c r="V15" s="82">
        <v>12688560</v>
      </c>
      <c r="W15" s="82">
        <v>13200</v>
      </c>
      <c r="X15" s="82">
        <v>598625</v>
      </c>
      <c r="Y15" s="82">
        <v>13300385</v>
      </c>
      <c r="Z15" s="82">
        <v>92423</v>
      </c>
      <c r="AA15" s="82">
        <v>292</v>
      </c>
      <c r="AB15" s="82">
        <v>4402</v>
      </c>
      <c r="AC15" s="82">
        <v>97117</v>
      </c>
      <c r="AD15" s="83">
        <v>13397502</v>
      </c>
      <c r="AE15" s="86"/>
      <c r="AF15" s="85">
        <v>416</v>
      </c>
      <c r="AG15" s="86">
        <v>1</v>
      </c>
      <c r="AH15" s="86">
        <v>0.82961777096306633</v>
      </c>
      <c r="AI15" s="84">
        <v>14923</v>
      </c>
      <c r="AJ15" s="84">
        <v>0</v>
      </c>
      <c r="AK15" s="84">
        <v>778</v>
      </c>
      <c r="AL15" s="87">
        <v>15701</v>
      </c>
      <c r="AM15" s="86"/>
      <c r="AN15" s="129">
        <v>3.8642407488093271</v>
      </c>
      <c r="AO15" s="84">
        <v>77500</v>
      </c>
      <c r="AP15" s="84">
        <v>292</v>
      </c>
      <c r="AQ15" s="84">
        <v>3624</v>
      </c>
      <c r="AR15" s="87">
        <v>81416</v>
      </c>
      <c r="AT15" s="1"/>
      <c r="AU15" s="1"/>
      <c r="AV15" s="1"/>
      <c r="AW15" s="1"/>
      <c r="AX15" s="1"/>
      <c r="AY15" s="1"/>
      <c r="AZ15" s="1"/>
      <c r="BA15" s="88">
        <v>416</v>
      </c>
      <c r="BB15" s="89"/>
      <c r="BC15" s="89"/>
      <c r="BD15" s="89"/>
      <c r="BE15" s="89"/>
      <c r="BF15" s="90">
        <f t="shared" si="2"/>
        <v>0</v>
      </c>
      <c r="BG15" s="89"/>
      <c r="BH15" s="89"/>
      <c r="BI15" s="89"/>
      <c r="BJ15" s="90">
        <f t="shared" si="3"/>
        <v>0</v>
      </c>
      <c r="BK15" s="91">
        <f t="shared" si="4"/>
        <v>0</v>
      </c>
      <c r="BM15" s="88">
        <v>416</v>
      </c>
      <c r="BN15" s="92"/>
      <c r="BO15" s="93"/>
      <c r="BP15" s="93"/>
      <c r="BQ15" s="93"/>
      <c r="BR15" s="90">
        <f t="shared" si="10"/>
        <v>0</v>
      </c>
    </row>
    <row r="16" spans="1:72" ht="13.7" customHeight="1" x14ac:dyDescent="0.2">
      <c r="A16" s="71">
        <v>417</v>
      </c>
      <c r="B16" s="72" t="s">
        <v>54</v>
      </c>
      <c r="C16" s="73">
        <v>335</v>
      </c>
      <c r="D16" s="74">
        <f t="shared" si="5"/>
        <v>1.6600000000000279</v>
      </c>
      <c r="E16" s="74">
        <f t="shared" si="6"/>
        <v>0</v>
      </c>
      <c r="F16" s="74">
        <f t="shared" si="7"/>
        <v>1.7090593532415352</v>
      </c>
      <c r="G16" s="75">
        <f t="shared" si="8"/>
        <v>336.66</v>
      </c>
      <c r="H16" s="76"/>
      <c r="I16" s="77">
        <f t="shared" si="0"/>
        <v>6658266</v>
      </c>
      <c r="J16" s="78">
        <f t="shared" si="1"/>
        <v>0</v>
      </c>
      <c r="K16" s="78">
        <f t="shared" si="1"/>
        <v>314118</v>
      </c>
      <c r="L16" s="79">
        <f t="shared" si="9"/>
        <v>6972384</v>
      </c>
      <c r="M16" s="78"/>
      <c r="N16" s="80">
        <v>417</v>
      </c>
      <c r="O16" s="81">
        <v>336.66</v>
      </c>
      <c r="P16" s="81">
        <v>1.6600000000000279</v>
      </c>
      <c r="Q16" s="81">
        <v>0</v>
      </c>
      <c r="R16" s="81">
        <v>2.7041285625328082</v>
      </c>
      <c r="S16" s="82">
        <v>6638155</v>
      </c>
      <c r="T16" s="82">
        <v>29614</v>
      </c>
      <c r="U16" s="82">
        <v>0</v>
      </c>
      <c r="V16" s="82">
        <v>6608541</v>
      </c>
      <c r="W16" s="82">
        <v>0</v>
      </c>
      <c r="X16" s="82">
        <v>311581</v>
      </c>
      <c r="Y16" s="82">
        <v>6920122</v>
      </c>
      <c r="Z16" s="82">
        <v>49725</v>
      </c>
      <c r="AA16" s="82">
        <v>0</v>
      </c>
      <c r="AB16" s="82">
        <v>2537</v>
      </c>
      <c r="AC16" s="82">
        <v>52262</v>
      </c>
      <c r="AD16" s="83">
        <v>6972384</v>
      </c>
      <c r="AE16" s="86"/>
      <c r="AF16" s="85">
        <v>417</v>
      </c>
      <c r="AG16" s="86">
        <v>62.980000000000004</v>
      </c>
      <c r="AH16" s="86">
        <v>1.7090593532415352</v>
      </c>
      <c r="AI16" s="84">
        <v>29614</v>
      </c>
      <c r="AJ16" s="84">
        <v>0</v>
      </c>
      <c r="AK16" s="84">
        <v>1604</v>
      </c>
      <c r="AL16" s="87">
        <v>31218</v>
      </c>
      <c r="AM16" s="86"/>
      <c r="AN16" s="129">
        <v>0.99506920929127307</v>
      </c>
      <c r="AO16" s="84">
        <v>20111</v>
      </c>
      <c r="AP16" s="84">
        <v>0</v>
      </c>
      <c r="AQ16" s="84">
        <v>933</v>
      </c>
      <c r="AR16" s="87">
        <v>21044</v>
      </c>
      <c r="AT16" s="1"/>
      <c r="AU16" s="1"/>
      <c r="AV16" s="1"/>
      <c r="AW16" s="1"/>
      <c r="AX16" s="1"/>
      <c r="AY16" s="1"/>
      <c r="AZ16" s="1"/>
      <c r="BA16" s="88">
        <v>417</v>
      </c>
      <c r="BB16" s="89"/>
      <c r="BC16" s="89"/>
      <c r="BD16" s="89"/>
      <c r="BE16" s="89"/>
      <c r="BF16" s="90">
        <f t="shared" si="2"/>
        <v>0</v>
      </c>
      <c r="BG16" s="89"/>
      <c r="BH16" s="89"/>
      <c r="BI16" s="89"/>
      <c r="BJ16" s="90">
        <f t="shared" si="3"/>
        <v>0</v>
      </c>
      <c r="BK16" s="91">
        <f t="shared" si="4"/>
        <v>0</v>
      </c>
      <c r="BM16" s="88">
        <v>417</v>
      </c>
      <c r="BN16" s="92"/>
      <c r="BO16" s="93"/>
      <c r="BP16" s="93"/>
      <c r="BQ16" s="93"/>
      <c r="BR16" s="90">
        <f t="shared" si="10"/>
        <v>0</v>
      </c>
    </row>
    <row r="17" spans="1:70" ht="13.7" customHeight="1" x14ac:dyDescent="0.2">
      <c r="A17" s="71">
        <v>418</v>
      </c>
      <c r="B17" s="72" t="s">
        <v>55</v>
      </c>
      <c r="C17" s="73">
        <v>396</v>
      </c>
      <c r="D17" s="74">
        <f t="shared" si="5"/>
        <v>2.730000000000075</v>
      </c>
      <c r="E17" s="74">
        <f t="shared" si="6"/>
        <v>0</v>
      </c>
      <c r="F17" s="74">
        <f t="shared" si="7"/>
        <v>0</v>
      </c>
      <c r="G17" s="75">
        <f t="shared" si="8"/>
        <v>398.73000000000008</v>
      </c>
      <c r="H17" s="76"/>
      <c r="I17" s="77">
        <f t="shared" si="0"/>
        <v>5894351</v>
      </c>
      <c r="J17" s="78">
        <f t="shared" si="1"/>
        <v>0</v>
      </c>
      <c r="K17" s="78">
        <f t="shared" si="1"/>
        <v>371611</v>
      </c>
      <c r="L17" s="79">
        <f t="shared" si="9"/>
        <v>6265962</v>
      </c>
      <c r="M17" s="78"/>
      <c r="N17" s="80">
        <v>418</v>
      </c>
      <c r="O17" s="81">
        <v>398.73000000000008</v>
      </c>
      <c r="P17" s="81">
        <v>2.730000000000075</v>
      </c>
      <c r="Q17" s="81">
        <v>0</v>
      </c>
      <c r="R17" s="81">
        <v>4.9657663080279875</v>
      </c>
      <c r="S17" s="82">
        <v>5823672</v>
      </c>
      <c r="T17" s="82">
        <v>0</v>
      </c>
      <c r="U17" s="82">
        <v>0</v>
      </c>
      <c r="V17" s="82">
        <v>5823672</v>
      </c>
      <c r="W17" s="82">
        <v>0</v>
      </c>
      <c r="X17" s="82">
        <v>366951</v>
      </c>
      <c r="Y17" s="82">
        <v>6190623</v>
      </c>
      <c r="Z17" s="82">
        <v>70679</v>
      </c>
      <c r="AA17" s="82">
        <v>0</v>
      </c>
      <c r="AB17" s="82">
        <v>4660</v>
      </c>
      <c r="AC17" s="82">
        <v>75339</v>
      </c>
      <c r="AD17" s="83">
        <v>6265962</v>
      </c>
      <c r="AE17" s="86"/>
      <c r="AF17" s="85">
        <v>418</v>
      </c>
      <c r="AG17" s="86">
        <v>1</v>
      </c>
      <c r="AH17" s="86">
        <v>0</v>
      </c>
      <c r="AI17" s="84">
        <v>0</v>
      </c>
      <c r="AJ17" s="84">
        <v>0</v>
      </c>
      <c r="AK17" s="84">
        <v>0</v>
      </c>
      <c r="AL17" s="87">
        <v>0</v>
      </c>
      <c r="AM17" s="86"/>
      <c r="AN17" s="129">
        <v>4.9657663080279875</v>
      </c>
      <c r="AO17" s="84">
        <v>70679</v>
      </c>
      <c r="AP17" s="84">
        <v>0</v>
      </c>
      <c r="AQ17" s="84">
        <v>4660</v>
      </c>
      <c r="AR17" s="87">
        <v>75339</v>
      </c>
      <c r="AT17" s="1"/>
      <c r="AU17" s="1"/>
      <c r="AV17" s="1"/>
      <c r="AW17" s="1"/>
      <c r="AX17" s="1"/>
      <c r="AY17" s="1"/>
      <c r="AZ17" s="1"/>
      <c r="BA17" s="88">
        <v>418</v>
      </c>
      <c r="BB17" s="89"/>
      <c r="BC17" s="89"/>
      <c r="BD17" s="89"/>
      <c r="BE17" s="89"/>
      <c r="BF17" s="90">
        <f t="shared" si="2"/>
        <v>0</v>
      </c>
      <c r="BG17" s="89"/>
      <c r="BH17" s="89"/>
      <c r="BI17" s="89"/>
      <c r="BJ17" s="90">
        <f t="shared" si="3"/>
        <v>0</v>
      </c>
      <c r="BK17" s="91">
        <f t="shared" si="4"/>
        <v>0</v>
      </c>
      <c r="BM17" s="88">
        <v>418</v>
      </c>
      <c r="BN17" s="92"/>
      <c r="BO17" s="93"/>
      <c r="BP17" s="93"/>
      <c r="BQ17" s="93"/>
      <c r="BR17" s="90">
        <f t="shared" si="10"/>
        <v>0</v>
      </c>
    </row>
    <row r="18" spans="1:70" ht="13.7" customHeight="1" x14ac:dyDescent="0.2">
      <c r="A18" s="71">
        <v>419</v>
      </c>
      <c r="B18" s="72" t="s">
        <v>56</v>
      </c>
      <c r="C18" s="73">
        <v>216</v>
      </c>
      <c r="D18" s="74" t="str">
        <f t="shared" si="5"/>
        <v/>
      </c>
      <c r="E18" s="74">
        <f t="shared" si="6"/>
        <v>0</v>
      </c>
      <c r="F18" s="74">
        <f t="shared" si="7"/>
        <v>0</v>
      </c>
      <c r="G18" s="75">
        <f t="shared" si="8"/>
        <v>186.91000000000003</v>
      </c>
      <c r="H18" s="76"/>
      <c r="I18" s="77">
        <f t="shared" si="0"/>
        <v>3410728</v>
      </c>
      <c r="J18" s="78">
        <f t="shared" si="1"/>
        <v>0</v>
      </c>
      <c r="K18" s="78">
        <f t="shared" si="1"/>
        <v>175321</v>
      </c>
      <c r="L18" s="79">
        <f t="shared" si="9"/>
        <v>3586049</v>
      </c>
      <c r="M18" s="78"/>
      <c r="N18" s="80">
        <v>419</v>
      </c>
      <c r="O18" s="81">
        <v>186.91000000000003</v>
      </c>
      <c r="P18" s="81">
        <v>0</v>
      </c>
      <c r="Q18" s="81">
        <v>0</v>
      </c>
      <c r="R18" s="81">
        <v>4</v>
      </c>
      <c r="S18" s="82">
        <v>3336504</v>
      </c>
      <c r="T18" s="82">
        <v>0</v>
      </c>
      <c r="U18" s="82">
        <v>0</v>
      </c>
      <c r="V18" s="82">
        <v>3336504</v>
      </c>
      <c r="W18" s="82">
        <v>0</v>
      </c>
      <c r="X18" s="82">
        <v>171569</v>
      </c>
      <c r="Y18" s="82">
        <v>3508073</v>
      </c>
      <c r="Z18" s="82">
        <v>74224</v>
      </c>
      <c r="AA18" s="82">
        <v>0</v>
      </c>
      <c r="AB18" s="82">
        <v>3752</v>
      </c>
      <c r="AC18" s="82">
        <v>77976</v>
      </c>
      <c r="AD18" s="83">
        <v>3586049</v>
      </c>
      <c r="AE18" s="86"/>
      <c r="AF18" s="85">
        <v>419</v>
      </c>
      <c r="AG18" s="86">
        <v>0</v>
      </c>
      <c r="AH18" s="86">
        <v>0</v>
      </c>
      <c r="AI18" s="84">
        <v>0</v>
      </c>
      <c r="AJ18" s="84">
        <v>0</v>
      </c>
      <c r="AK18" s="84">
        <v>0</v>
      </c>
      <c r="AL18" s="87">
        <v>0</v>
      </c>
      <c r="AM18" s="86"/>
      <c r="AN18" s="129">
        <v>4</v>
      </c>
      <c r="AO18" s="84">
        <v>74224</v>
      </c>
      <c r="AP18" s="84">
        <v>0</v>
      </c>
      <c r="AQ18" s="84">
        <v>3752</v>
      </c>
      <c r="AR18" s="87">
        <v>77976</v>
      </c>
      <c r="AT18" s="1"/>
      <c r="AU18" s="1"/>
      <c r="AV18" s="1"/>
      <c r="AW18" s="1"/>
      <c r="AX18" s="1"/>
      <c r="AY18" s="1"/>
      <c r="AZ18" s="1"/>
      <c r="BA18" s="88">
        <v>419</v>
      </c>
      <c r="BB18" s="89"/>
      <c r="BC18" s="89"/>
      <c r="BD18" s="89"/>
      <c r="BE18" s="89"/>
      <c r="BF18" s="90">
        <f t="shared" si="2"/>
        <v>0</v>
      </c>
      <c r="BG18" s="89"/>
      <c r="BH18" s="89"/>
      <c r="BI18" s="89"/>
      <c r="BJ18" s="90">
        <f t="shared" si="3"/>
        <v>0</v>
      </c>
      <c r="BK18" s="91">
        <f t="shared" si="4"/>
        <v>0</v>
      </c>
      <c r="BM18" s="88">
        <v>419</v>
      </c>
      <c r="BN18" s="92"/>
      <c r="BO18" s="93"/>
      <c r="BP18" s="93"/>
      <c r="BQ18" s="93"/>
      <c r="BR18" s="90">
        <f t="shared" si="10"/>
        <v>0</v>
      </c>
    </row>
    <row r="19" spans="1:70" ht="13.7" customHeight="1" x14ac:dyDescent="0.2">
      <c r="A19" s="71">
        <v>420</v>
      </c>
      <c r="B19" s="72" t="s">
        <v>57</v>
      </c>
      <c r="C19" s="73">
        <v>350</v>
      </c>
      <c r="D19" s="74" t="str">
        <f t="shared" si="5"/>
        <v/>
      </c>
      <c r="E19" s="74">
        <f t="shared" si="6"/>
        <v>0</v>
      </c>
      <c r="F19" s="74">
        <f t="shared" si="7"/>
        <v>1.8623758321828847</v>
      </c>
      <c r="G19" s="75">
        <f t="shared" si="8"/>
        <v>341.31</v>
      </c>
      <c r="H19" s="76"/>
      <c r="I19" s="77">
        <f t="shared" si="0"/>
        <v>8198535</v>
      </c>
      <c r="J19" s="78">
        <f t="shared" si="1"/>
        <v>0</v>
      </c>
      <c r="K19" s="78">
        <f t="shared" si="1"/>
        <v>320145</v>
      </c>
      <c r="L19" s="79">
        <f t="shared" si="9"/>
        <v>8518680</v>
      </c>
      <c r="M19" s="78"/>
      <c r="N19" s="80">
        <v>420</v>
      </c>
      <c r="O19" s="81">
        <v>341.31</v>
      </c>
      <c r="P19" s="81">
        <v>0</v>
      </c>
      <c r="Q19" s="81">
        <v>0</v>
      </c>
      <c r="R19" s="81">
        <v>1.8623758321828847</v>
      </c>
      <c r="S19" s="82">
        <v>8198535</v>
      </c>
      <c r="T19" s="82">
        <v>24718</v>
      </c>
      <c r="U19" s="82">
        <v>0</v>
      </c>
      <c r="V19" s="82">
        <v>8173817</v>
      </c>
      <c r="W19" s="82">
        <v>0</v>
      </c>
      <c r="X19" s="82">
        <v>318398</v>
      </c>
      <c r="Y19" s="82">
        <v>8492215</v>
      </c>
      <c r="Z19" s="82">
        <v>24718</v>
      </c>
      <c r="AA19" s="82">
        <v>0</v>
      </c>
      <c r="AB19" s="82">
        <v>1747</v>
      </c>
      <c r="AC19" s="82">
        <v>26465</v>
      </c>
      <c r="AD19" s="83">
        <v>8518680</v>
      </c>
      <c r="AE19" s="86"/>
      <c r="AF19" s="85">
        <v>420</v>
      </c>
      <c r="AG19" s="86">
        <v>17</v>
      </c>
      <c r="AH19" s="86">
        <v>1.8623758321828847</v>
      </c>
      <c r="AI19" s="84">
        <v>24718</v>
      </c>
      <c r="AJ19" s="84">
        <v>0</v>
      </c>
      <c r="AK19" s="84">
        <v>1747</v>
      </c>
      <c r="AL19" s="87">
        <v>26465</v>
      </c>
      <c r="AM19" s="86"/>
      <c r="AN19" s="129">
        <v>0</v>
      </c>
      <c r="AO19" s="84">
        <v>0</v>
      </c>
      <c r="AP19" s="84">
        <v>0</v>
      </c>
      <c r="AQ19" s="84">
        <v>0</v>
      </c>
      <c r="AR19" s="87">
        <v>0</v>
      </c>
      <c r="AT19" s="1"/>
      <c r="AU19" s="1"/>
      <c r="AV19" s="1"/>
      <c r="AW19" s="1"/>
      <c r="AX19" s="1"/>
      <c r="AY19" s="1"/>
      <c r="AZ19" s="1"/>
      <c r="BA19" s="88">
        <v>420</v>
      </c>
      <c r="BB19" s="89"/>
      <c r="BC19" s="89"/>
      <c r="BD19" s="89"/>
      <c r="BE19" s="89"/>
      <c r="BF19" s="90">
        <f t="shared" si="2"/>
        <v>0</v>
      </c>
      <c r="BG19" s="89"/>
      <c r="BH19" s="89"/>
      <c r="BI19" s="89"/>
      <c r="BJ19" s="90">
        <f t="shared" si="3"/>
        <v>0</v>
      </c>
      <c r="BK19" s="91">
        <f t="shared" si="4"/>
        <v>0</v>
      </c>
      <c r="BM19" s="88">
        <v>420</v>
      </c>
      <c r="BN19" s="92"/>
      <c r="BO19" s="93"/>
      <c r="BP19" s="93"/>
      <c r="BQ19" s="93"/>
      <c r="BR19" s="90">
        <f t="shared" si="10"/>
        <v>0</v>
      </c>
    </row>
    <row r="20" spans="1:70" ht="13.7" customHeight="1" x14ac:dyDescent="0.2">
      <c r="A20" s="71">
        <v>426</v>
      </c>
      <c r="B20" s="72" t="s">
        <v>58</v>
      </c>
      <c r="C20" s="73">
        <v>400</v>
      </c>
      <c r="D20" s="74" t="str">
        <f t="shared" si="5"/>
        <v/>
      </c>
      <c r="E20" s="74">
        <f t="shared" si="6"/>
        <v>0</v>
      </c>
      <c r="F20" s="74">
        <f t="shared" si="7"/>
        <v>0</v>
      </c>
      <c r="G20" s="75">
        <f t="shared" si="8"/>
        <v>399.70000000000005</v>
      </c>
      <c r="H20" s="76"/>
      <c r="I20" s="77">
        <f t="shared" si="0"/>
        <v>5143090</v>
      </c>
      <c r="J20" s="78">
        <f t="shared" si="1"/>
        <v>0</v>
      </c>
      <c r="K20" s="78">
        <f t="shared" si="1"/>
        <v>374918</v>
      </c>
      <c r="L20" s="79">
        <f t="shared" si="9"/>
        <v>5518008</v>
      </c>
      <c r="M20" s="78"/>
      <c r="N20" s="80">
        <v>426</v>
      </c>
      <c r="O20" s="81">
        <v>399.70000000000005</v>
      </c>
      <c r="P20" s="81">
        <v>0</v>
      </c>
      <c r="Q20" s="81">
        <v>0</v>
      </c>
      <c r="R20" s="81">
        <v>0</v>
      </c>
      <c r="S20" s="82">
        <v>5143090</v>
      </c>
      <c r="T20" s="82">
        <v>0</v>
      </c>
      <c r="U20" s="82">
        <v>0</v>
      </c>
      <c r="V20" s="82">
        <v>5143090</v>
      </c>
      <c r="W20" s="82">
        <v>0</v>
      </c>
      <c r="X20" s="82">
        <v>374918</v>
      </c>
      <c r="Y20" s="82">
        <v>5518008</v>
      </c>
      <c r="Z20" s="82">
        <v>0</v>
      </c>
      <c r="AA20" s="82">
        <v>0</v>
      </c>
      <c r="AB20" s="82">
        <v>0</v>
      </c>
      <c r="AC20" s="82">
        <v>0</v>
      </c>
      <c r="AD20" s="83">
        <v>5518008</v>
      </c>
      <c r="AE20" s="86"/>
      <c r="AF20" s="85">
        <v>426</v>
      </c>
      <c r="AG20" s="86">
        <v>0</v>
      </c>
      <c r="AH20" s="86">
        <v>0</v>
      </c>
      <c r="AI20" s="84">
        <v>0</v>
      </c>
      <c r="AJ20" s="84">
        <v>0</v>
      </c>
      <c r="AK20" s="84">
        <v>0</v>
      </c>
      <c r="AL20" s="87">
        <v>0</v>
      </c>
      <c r="AM20" s="86"/>
      <c r="AN20" s="129">
        <v>0</v>
      </c>
      <c r="AO20" s="84">
        <v>0</v>
      </c>
      <c r="AP20" s="84">
        <v>0</v>
      </c>
      <c r="AQ20" s="84">
        <v>0</v>
      </c>
      <c r="AR20" s="87">
        <v>0</v>
      </c>
      <c r="AT20" s="1"/>
      <c r="AU20" s="1"/>
      <c r="AV20" s="1"/>
      <c r="AW20" s="1"/>
      <c r="AX20" s="1"/>
      <c r="AY20" s="1"/>
      <c r="AZ20" s="1"/>
      <c r="BA20" s="88">
        <v>426</v>
      </c>
      <c r="BB20" s="89"/>
      <c r="BC20" s="89"/>
      <c r="BD20" s="89"/>
      <c r="BE20" s="89"/>
      <c r="BF20" s="90">
        <f t="shared" si="2"/>
        <v>0</v>
      </c>
      <c r="BG20" s="89"/>
      <c r="BH20" s="89"/>
      <c r="BI20" s="89"/>
      <c r="BJ20" s="90">
        <f t="shared" si="3"/>
        <v>0</v>
      </c>
      <c r="BK20" s="91">
        <f t="shared" si="4"/>
        <v>0</v>
      </c>
      <c r="BM20" s="88">
        <v>426</v>
      </c>
      <c r="BN20" s="92"/>
      <c r="BO20" s="93"/>
      <c r="BP20" s="93"/>
      <c r="BQ20" s="93"/>
      <c r="BR20" s="90">
        <f t="shared" si="10"/>
        <v>0</v>
      </c>
    </row>
    <row r="21" spans="1:70" x14ac:dyDescent="0.2">
      <c r="A21" s="71">
        <v>428</v>
      </c>
      <c r="B21" s="72" t="s">
        <v>59</v>
      </c>
      <c r="C21" s="73">
        <v>2039</v>
      </c>
      <c r="D21" s="74">
        <f t="shared" si="5"/>
        <v>23.940000000000204</v>
      </c>
      <c r="E21" s="74">
        <f t="shared" si="6"/>
        <v>36.870000000000005</v>
      </c>
      <c r="F21" s="74">
        <f t="shared" si="7"/>
        <v>10.328746136974054</v>
      </c>
      <c r="G21" s="75">
        <f t="shared" si="8"/>
        <v>2062.94</v>
      </c>
      <c r="H21" s="76"/>
      <c r="I21" s="77">
        <f t="shared" si="0"/>
        <v>36615168</v>
      </c>
      <c r="J21" s="78">
        <f t="shared" si="1"/>
        <v>68578</v>
      </c>
      <c r="K21" s="78">
        <f t="shared" si="1"/>
        <v>1912364</v>
      </c>
      <c r="L21" s="79">
        <f t="shared" si="9"/>
        <v>38596110</v>
      </c>
      <c r="M21" s="78"/>
      <c r="N21" s="80">
        <v>428</v>
      </c>
      <c r="O21" s="81">
        <v>2062.94</v>
      </c>
      <c r="P21" s="81">
        <v>23.940000000000204</v>
      </c>
      <c r="Q21" s="81">
        <v>36.870000000000005</v>
      </c>
      <c r="R21" s="81">
        <v>19.076043683194492</v>
      </c>
      <c r="S21" s="82">
        <v>36461354</v>
      </c>
      <c r="T21" s="82">
        <v>152786</v>
      </c>
      <c r="U21" s="82">
        <v>0</v>
      </c>
      <c r="V21" s="82">
        <v>36308568</v>
      </c>
      <c r="W21" s="82">
        <v>68578</v>
      </c>
      <c r="X21" s="82">
        <v>1894474</v>
      </c>
      <c r="Y21" s="82">
        <v>38271620</v>
      </c>
      <c r="Z21" s="82">
        <v>306600</v>
      </c>
      <c r="AA21" s="82">
        <v>0</v>
      </c>
      <c r="AB21" s="82">
        <v>17890</v>
      </c>
      <c r="AC21" s="82">
        <v>324490</v>
      </c>
      <c r="AD21" s="83">
        <v>38596110</v>
      </c>
      <c r="AE21" s="86"/>
      <c r="AF21" s="85">
        <v>428</v>
      </c>
      <c r="AG21" s="86">
        <v>21</v>
      </c>
      <c r="AH21" s="86">
        <v>10.328746136974054</v>
      </c>
      <c r="AI21" s="84">
        <v>152786</v>
      </c>
      <c r="AJ21" s="84">
        <v>0</v>
      </c>
      <c r="AK21" s="84">
        <v>9687</v>
      </c>
      <c r="AL21" s="87">
        <v>162473</v>
      </c>
      <c r="AM21" s="86"/>
      <c r="AN21" s="129">
        <v>8.7472975462204392</v>
      </c>
      <c r="AO21" s="84">
        <v>153814</v>
      </c>
      <c r="AP21" s="84">
        <v>0</v>
      </c>
      <c r="AQ21" s="84">
        <v>8203</v>
      </c>
      <c r="AR21" s="87">
        <v>162017</v>
      </c>
      <c r="AT21" s="1"/>
      <c r="AU21" s="1"/>
      <c r="AV21" s="1"/>
      <c r="AW21" s="1"/>
      <c r="AX21" s="1"/>
      <c r="AY21" s="1"/>
      <c r="AZ21" s="1"/>
      <c r="BA21" s="88">
        <v>428</v>
      </c>
      <c r="BB21" s="89"/>
      <c r="BC21" s="89"/>
      <c r="BD21" s="89"/>
      <c r="BE21" s="89"/>
      <c r="BF21" s="90">
        <f t="shared" si="2"/>
        <v>0</v>
      </c>
      <c r="BG21" s="89"/>
      <c r="BH21" s="89"/>
      <c r="BI21" s="89"/>
      <c r="BJ21" s="90">
        <f t="shared" si="3"/>
        <v>0</v>
      </c>
      <c r="BK21" s="91">
        <f t="shared" si="4"/>
        <v>0</v>
      </c>
      <c r="BM21" s="88">
        <v>428</v>
      </c>
      <c r="BN21" s="92"/>
      <c r="BO21" s="93"/>
      <c r="BP21" s="93"/>
      <c r="BQ21" s="93"/>
      <c r="BR21" s="90">
        <f t="shared" si="10"/>
        <v>0</v>
      </c>
    </row>
    <row r="22" spans="1:70" x14ac:dyDescent="0.2">
      <c r="A22" s="71">
        <v>429</v>
      </c>
      <c r="B22" s="72" t="s">
        <v>60</v>
      </c>
      <c r="C22" s="73">
        <v>1586</v>
      </c>
      <c r="D22" s="74">
        <f t="shared" si="5"/>
        <v>27.82000000000043</v>
      </c>
      <c r="E22" s="74">
        <f t="shared" si="6"/>
        <v>708.0200000000001</v>
      </c>
      <c r="F22" s="74">
        <f t="shared" si="7"/>
        <v>0.87992318706249684</v>
      </c>
      <c r="G22" s="75">
        <f t="shared" si="8"/>
        <v>1613.8200000000002</v>
      </c>
      <c r="H22" s="76"/>
      <c r="I22" s="77">
        <f t="shared" si="0"/>
        <v>20755839</v>
      </c>
      <c r="J22" s="78">
        <f t="shared" si="1"/>
        <v>733503</v>
      </c>
      <c r="K22" s="78">
        <f t="shared" si="1"/>
        <v>1487935</v>
      </c>
      <c r="L22" s="79">
        <f t="shared" si="9"/>
        <v>22977277</v>
      </c>
      <c r="M22" s="78"/>
      <c r="N22" s="80">
        <v>429</v>
      </c>
      <c r="O22" s="81">
        <v>1613.8200000000002</v>
      </c>
      <c r="P22" s="81">
        <v>27.82000000000043</v>
      </c>
      <c r="Q22" s="81">
        <v>708.0200000000001</v>
      </c>
      <c r="R22" s="81">
        <v>1.862684585483634</v>
      </c>
      <c r="S22" s="82">
        <v>20743105</v>
      </c>
      <c r="T22" s="82">
        <v>15554</v>
      </c>
      <c r="U22" s="82">
        <v>0</v>
      </c>
      <c r="V22" s="82">
        <v>20727551</v>
      </c>
      <c r="W22" s="82">
        <v>733503</v>
      </c>
      <c r="X22" s="82">
        <v>1486187</v>
      </c>
      <c r="Y22" s="82">
        <v>22947241</v>
      </c>
      <c r="Z22" s="82">
        <v>28288</v>
      </c>
      <c r="AA22" s="82">
        <v>0</v>
      </c>
      <c r="AB22" s="82">
        <v>1748</v>
      </c>
      <c r="AC22" s="82">
        <v>30036</v>
      </c>
      <c r="AD22" s="83">
        <v>22977277</v>
      </c>
      <c r="AE22" s="86"/>
      <c r="AF22" s="85">
        <v>429</v>
      </c>
      <c r="AG22" s="86">
        <v>286.86</v>
      </c>
      <c r="AH22" s="86">
        <v>0.87992318706249684</v>
      </c>
      <c r="AI22" s="84">
        <v>15554</v>
      </c>
      <c r="AJ22" s="84">
        <v>0</v>
      </c>
      <c r="AK22" s="84">
        <v>826</v>
      </c>
      <c r="AL22" s="87">
        <v>16380</v>
      </c>
      <c r="AM22" s="86"/>
      <c r="AN22" s="129">
        <v>0.98276139842113719</v>
      </c>
      <c r="AO22" s="84">
        <v>12734</v>
      </c>
      <c r="AP22" s="84">
        <v>0</v>
      </c>
      <c r="AQ22" s="84">
        <v>922</v>
      </c>
      <c r="AR22" s="87">
        <v>13656</v>
      </c>
      <c r="AT22" s="1"/>
      <c r="AU22" s="1"/>
      <c r="AV22" s="1"/>
      <c r="AW22" s="1"/>
      <c r="AX22" s="1"/>
      <c r="AY22" s="1"/>
      <c r="AZ22" s="1"/>
      <c r="BA22" s="88">
        <v>429</v>
      </c>
      <c r="BB22" s="89"/>
      <c r="BC22" s="89"/>
      <c r="BD22" s="89"/>
      <c r="BE22" s="89"/>
      <c r="BF22" s="90">
        <f t="shared" si="2"/>
        <v>0</v>
      </c>
      <c r="BG22" s="89"/>
      <c r="BH22" s="89"/>
      <c r="BI22" s="89"/>
      <c r="BJ22" s="90">
        <f t="shared" si="3"/>
        <v>0</v>
      </c>
      <c r="BK22" s="91">
        <f t="shared" si="4"/>
        <v>0</v>
      </c>
      <c r="BM22" s="88">
        <v>429</v>
      </c>
      <c r="BN22" s="92"/>
      <c r="BO22" s="93"/>
      <c r="BP22" s="93"/>
      <c r="BQ22" s="93"/>
      <c r="BR22" s="90">
        <f t="shared" si="10"/>
        <v>0</v>
      </c>
    </row>
    <row r="23" spans="1:70" x14ac:dyDescent="0.2">
      <c r="A23" s="71">
        <v>430</v>
      </c>
      <c r="B23" s="72" t="s">
        <v>61</v>
      </c>
      <c r="C23" s="73">
        <v>966</v>
      </c>
      <c r="D23" s="74" t="str">
        <f t="shared" si="5"/>
        <v/>
      </c>
      <c r="E23" s="74">
        <f t="shared" si="6"/>
        <v>0</v>
      </c>
      <c r="F23" s="74">
        <f t="shared" si="7"/>
        <v>0</v>
      </c>
      <c r="G23" s="75">
        <f t="shared" si="8"/>
        <v>963.86999999999989</v>
      </c>
      <c r="H23" s="76"/>
      <c r="I23" s="77">
        <f t="shared" si="0"/>
        <v>13810627</v>
      </c>
      <c r="J23" s="78">
        <f t="shared" si="1"/>
        <v>0</v>
      </c>
      <c r="K23" s="78">
        <f t="shared" si="1"/>
        <v>904108</v>
      </c>
      <c r="L23" s="79">
        <f t="shared" si="9"/>
        <v>14714735</v>
      </c>
      <c r="M23" s="78"/>
      <c r="N23" s="80">
        <v>430</v>
      </c>
      <c r="O23" s="81">
        <v>963.86999999999989</v>
      </c>
      <c r="P23" s="81">
        <v>0</v>
      </c>
      <c r="Q23" s="81">
        <v>0</v>
      </c>
      <c r="R23" s="81">
        <v>17.990000000000002</v>
      </c>
      <c r="S23" s="82">
        <v>13549052</v>
      </c>
      <c r="T23" s="82">
        <v>0</v>
      </c>
      <c r="U23" s="82">
        <v>0</v>
      </c>
      <c r="V23" s="82">
        <v>13549052</v>
      </c>
      <c r="W23" s="82">
        <v>0</v>
      </c>
      <c r="X23" s="82">
        <v>887233</v>
      </c>
      <c r="Y23" s="82">
        <v>14436285</v>
      </c>
      <c r="Z23" s="82">
        <v>261575</v>
      </c>
      <c r="AA23" s="82">
        <v>0</v>
      </c>
      <c r="AB23" s="82">
        <v>16875</v>
      </c>
      <c r="AC23" s="82">
        <v>278450</v>
      </c>
      <c r="AD23" s="83">
        <v>14714735</v>
      </c>
      <c r="AE23" s="86"/>
      <c r="AF23" s="85">
        <v>430</v>
      </c>
      <c r="AG23" s="86">
        <v>31.990000000000002</v>
      </c>
      <c r="AH23" s="86">
        <v>0</v>
      </c>
      <c r="AI23" s="84">
        <v>0</v>
      </c>
      <c r="AJ23" s="84">
        <v>0</v>
      </c>
      <c r="AK23" s="84">
        <v>0</v>
      </c>
      <c r="AL23" s="87">
        <v>0</v>
      </c>
      <c r="AM23" s="86"/>
      <c r="AN23" s="129">
        <v>17.990000000000002</v>
      </c>
      <c r="AO23" s="84">
        <v>261575</v>
      </c>
      <c r="AP23" s="84">
        <v>0</v>
      </c>
      <c r="AQ23" s="84">
        <v>16875</v>
      </c>
      <c r="AR23" s="87">
        <v>278450</v>
      </c>
      <c r="AT23" s="1"/>
      <c r="AU23" s="1"/>
      <c r="AV23" s="1"/>
      <c r="AW23" s="1"/>
      <c r="AX23" s="1"/>
      <c r="AY23" s="1"/>
      <c r="AZ23" s="1"/>
      <c r="BA23" s="88">
        <v>430</v>
      </c>
      <c r="BB23" s="89"/>
      <c r="BC23" s="89"/>
      <c r="BD23" s="89"/>
      <c r="BE23" s="89"/>
      <c r="BF23" s="90">
        <f t="shared" si="2"/>
        <v>0</v>
      </c>
      <c r="BG23" s="89"/>
      <c r="BH23" s="89"/>
      <c r="BI23" s="89"/>
      <c r="BJ23" s="90">
        <f t="shared" si="3"/>
        <v>0</v>
      </c>
      <c r="BK23" s="91">
        <f t="shared" si="4"/>
        <v>0</v>
      </c>
      <c r="BM23" s="88">
        <v>430</v>
      </c>
      <c r="BN23" s="92"/>
      <c r="BO23" s="93"/>
      <c r="BP23" s="93"/>
      <c r="BQ23" s="93"/>
      <c r="BR23" s="90">
        <f t="shared" si="10"/>
        <v>0</v>
      </c>
    </row>
    <row r="24" spans="1:70" x14ac:dyDescent="0.2">
      <c r="A24" s="71">
        <v>431</v>
      </c>
      <c r="B24" s="72" t="s">
        <v>62</v>
      </c>
      <c r="C24" s="73">
        <v>400</v>
      </c>
      <c r="D24" s="74" t="str">
        <f t="shared" si="5"/>
        <v/>
      </c>
      <c r="E24" s="74">
        <f t="shared" si="6"/>
        <v>0</v>
      </c>
      <c r="F24" s="74">
        <f t="shared" si="7"/>
        <v>0</v>
      </c>
      <c r="G24" s="75">
        <f t="shared" si="8"/>
        <v>399.7</v>
      </c>
      <c r="H24" s="76"/>
      <c r="I24" s="77">
        <f t="shared" si="0"/>
        <v>5245663</v>
      </c>
      <c r="J24" s="78">
        <f t="shared" si="1"/>
        <v>0</v>
      </c>
      <c r="K24" s="78">
        <f t="shared" si="1"/>
        <v>374915</v>
      </c>
      <c r="L24" s="79">
        <f t="shared" si="9"/>
        <v>5620578</v>
      </c>
      <c r="M24" s="78"/>
      <c r="N24" s="80">
        <v>431</v>
      </c>
      <c r="O24" s="81">
        <v>399.7</v>
      </c>
      <c r="P24" s="81">
        <v>0</v>
      </c>
      <c r="Q24" s="81">
        <v>0</v>
      </c>
      <c r="R24" s="81">
        <v>0.46</v>
      </c>
      <c r="S24" s="82">
        <v>5239592</v>
      </c>
      <c r="T24" s="82">
        <v>0</v>
      </c>
      <c r="U24" s="82">
        <v>0</v>
      </c>
      <c r="V24" s="82">
        <v>5239592</v>
      </c>
      <c r="W24" s="82">
        <v>0</v>
      </c>
      <c r="X24" s="82">
        <v>374484</v>
      </c>
      <c r="Y24" s="82">
        <v>5614076</v>
      </c>
      <c r="Z24" s="82">
        <v>6071</v>
      </c>
      <c r="AA24" s="82">
        <v>0</v>
      </c>
      <c r="AB24" s="82">
        <v>431</v>
      </c>
      <c r="AC24" s="82">
        <v>6502</v>
      </c>
      <c r="AD24" s="83">
        <v>5620578</v>
      </c>
      <c r="AE24" s="86"/>
      <c r="AF24" s="85">
        <v>431</v>
      </c>
      <c r="AG24" s="86">
        <v>0</v>
      </c>
      <c r="AH24" s="86">
        <v>0</v>
      </c>
      <c r="AI24" s="84">
        <v>0</v>
      </c>
      <c r="AJ24" s="84">
        <v>0</v>
      </c>
      <c r="AK24" s="84">
        <v>0</v>
      </c>
      <c r="AL24" s="87">
        <v>0</v>
      </c>
      <c r="AM24" s="86"/>
      <c r="AN24" s="129">
        <v>0.46</v>
      </c>
      <c r="AO24" s="84">
        <v>6071</v>
      </c>
      <c r="AP24" s="84">
        <v>0</v>
      </c>
      <c r="AQ24" s="84">
        <v>431</v>
      </c>
      <c r="AR24" s="87">
        <v>6502</v>
      </c>
      <c r="AT24" s="1"/>
      <c r="AU24" s="1"/>
      <c r="AV24" s="1"/>
      <c r="AW24" s="1"/>
      <c r="AX24" s="1"/>
      <c r="AY24" s="1"/>
      <c r="AZ24" s="1"/>
      <c r="BA24" s="88">
        <v>431</v>
      </c>
      <c r="BB24" s="89"/>
      <c r="BC24" s="89"/>
      <c r="BD24" s="89"/>
      <c r="BE24" s="89"/>
      <c r="BF24" s="90">
        <f t="shared" si="2"/>
        <v>0</v>
      </c>
      <c r="BG24" s="89"/>
      <c r="BH24" s="89"/>
      <c r="BI24" s="89"/>
      <c r="BJ24" s="90">
        <f t="shared" si="3"/>
        <v>0</v>
      </c>
      <c r="BK24" s="91">
        <f t="shared" si="4"/>
        <v>0</v>
      </c>
      <c r="BM24" s="88">
        <v>431</v>
      </c>
      <c r="BN24" s="92"/>
      <c r="BO24" s="93"/>
      <c r="BP24" s="93"/>
      <c r="BQ24" s="93"/>
      <c r="BR24" s="90">
        <f t="shared" si="10"/>
        <v>0</v>
      </c>
    </row>
    <row r="25" spans="1:70" x14ac:dyDescent="0.2">
      <c r="A25" s="71">
        <v>432</v>
      </c>
      <c r="B25" s="72" t="s">
        <v>63</v>
      </c>
      <c r="C25" s="73">
        <v>252</v>
      </c>
      <c r="D25" s="74">
        <f t="shared" si="5"/>
        <v>2.0599999999999792</v>
      </c>
      <c r="E25" s="74">
        <f t="shared" si="6"/>
        <v>0</v>
      </c>
      <c r="F25" s="74">
        <f t="shared" si="7"/>
        <v>0</v>
      </c>
      <c r="G25" s="75">
        <f t="shared" si="8"/>
        <v>254.05999999999997</v>
      </c>
      <c r="H25" s="76"/>
      <c r="I25" s="77">
        <f t="shared" si="0"/>
        <v>3894917</v>
      </c>
      <c r="J25" s="78">
        <f t="shared" si="1"/>
        <v>0</v>
      </c>
      <c r="K25" s="78">
        <f t="shared" si="1"/>
        <v>236279</v>
      </c>
      <c r="L25" s="79">
        <f t="shared" si="9"/>
        <v>4131196</v>
      </c>
      <c r="M25" s="78"/>
      <c r="N25" s="80">
        <v>432</v>
      </c>
      <c r="O25" s="81">
        <v>254.05999999999997</v>
      </c>
      <c r="P25" s="81">
        <v>2.0599999999999792</v>
      </c>
      <c r="Q25" s="81">
        <v>0</v>
      </c>
      <c r="R25" s="81">
        <v>6.4076202471857044</v>
      </c>
      <c r="S25" s="82">
        <v>3795343</v>
      </c>
      <c r="T25" s="82">
        <v>0</v>
      </c>
      <c r="U25" s="82">
        <v>0</v>
      </c>
      <c r="V25" s="82">
        <v>3795343</v>
      </c>
      <c r="W25" s="82">
        <v>0</v>
      </c>
      <c r="X25" s="82">
        <v>230271</v>
      </c>
      <c r="Y25" s="82">
        <v>4025614</v>
      </c>
      <c r="Z25" s="82">
        <v>99574</v>
      </c>
      <c r="AA25" s="82">
        <v>0</v>
      </c>
      <c r="AB25" s="82">
        <v>6008</v>
      </c>
      <c r="AC25" s="82">
        <v>105582</v>
      </c>
      <c r="AD25" s="83">
        <v>4131196</v>
      </c>
      <c r="AE25" s="86"/>
      <c r="AF25" s="85">
        <v>432</v>
      </c>
      <c r="AG25" s="86">
        <v>0</v>
      </c>
      <c r="AH25" s="86">
        <v>0</v>
      </c>
      <c r="AI25" s="84">
        <v>0</v>
      </c>
      <c r="AJ25" s="84">
        <v>0</v>
      </c>
      <c r="AK25" s="84">
        <v>0</v>
      </c>
      <c r="AL25" s="87">
        <v>0</v>
      </c>
      <c r="AM25" s="86"/>
      <c r="AN25" s="129">
        <v>6.4076202471857044</v>
      </c>
      <c r="AO25" s="84">
        <v>99574</v>
      </c>
      <c r="AP25" s="84">
        <v>0</v>
      </c>
      <c r="AQ25" s="84">
        <v>6008</v>
      </c>
      <c r="AR25" s="87">
        <v>105582</v>
      </c>
      <c r="AT25" s="1"/>
      <c r="AU25" s="1"/>
      <c r="AV25" s="1"/>
      <c r="AW25" s="1"/>
      <c r="AX25" s="1"/>
      <c r="AY25" s="1"/>
      <c r="AZ25" s="1"/>
      <c r="BA25" s="88">
        <v>432</v>
      </c>
      <c r="BB25" s="89"/>
      <c r="BC25" s="89"/>
      <c r="BD25" s="89"/>
      <c r="BE25" s="89"/>
      <c r="BF25" s="90">
        <f t="shared" si="2"/>
        <v>0</v>
      </c>
      <c r="BG25" s="89"/>
      <c r="BH25" s="89"/>
      <c r="BI25" s="89"/>
      <c r="BJ25" s="90">
        <f t="shared" si="3"/>
        <v>0</v>
      </c>
      <c r="BK25" s="91">
        <f t="shared" si="4"/>
        <v>0</v>
      </c>
      <c r="BM25" s="88">
        <v>432</v>
      </c>
      <c r="BN25" s="92"/>
      <c r="BO25" s="93"/>
      <c r="BP25" s="93"/>
      <c r="BQ25" s="93"/>
      <c r="BR25" s="90">
        <f t="shared" si="10"/>
        <v>0</v>
      </c>
    </row>
    <row r="26" spans="1:70" x14ac:dyDescent="0.2">
      <c r="A26" s="71">
        <v>435</v>
      </c>
      <c r="B26" s="72" t="s">
        <v>64</v>
      </c>
      <c r="C26" s="73">
        <v>800</v>
      </c>
      <c r="D26" s="74" t="str">
        <f t="shared" si="5"/>
        <v/>
      </c>
      <c r="E26" s="74">
        <f t="shared" si="6"/>
        <v>0</v>
      </c>
      <c r="F26" s="74">
        <f t="shared" si="7"/>
        <v>0</v>
      </c>
      <c r="G26" s="75">
        <f t="shared" si="8"/>
        <v>785.28000000000009</v>
      </c>
      <c r="H26" s="76"/>
      <c r="I26" s="77">
        <f t="shared" si="0"/>
        <v>9962030</v>
      </c>
      <c r="J26" s="78">
        <f t="shared" si="1"/>
        <v>0</v>
      </c>
      <c r="K26" s="78">
        <f t="shared" si="1"/>
        <v>736592</v>
      </c>
      <c r="L26" s="79">
        <f t="shared" si="9"/>
        <v>10698622</v>
      </c>
      <c r="M26" s="78"/>
      <c r="N26" s="80">
        <v>435</v>
      </c>
      <c r="O26" s="81">
        <v>785.28000000000009</v>
      </c>
      <c r="P26" s="81">
        <v>0</v>
      </c>
      <c r="Q26" s="81">
        <v>0</v>
      </c>
      <c r="R26" s="81">
        <v>17.189999999999998</v>
      </c>
      <c r="S26" s="82">
        <v>9759319</v>
      </c>
      <c r="T26" s="82">
        <v>0</v>
      </c>
      <c r="U26" s="82">
        <v>0</v>
      </c>
      <c r="V26" s="82">
        <v>9759319</v>
      </c>
      <c r="W26" s="82">
        <v>0</v>
      </c>
      <c r="X26" s="82">
        <v>720468</v>
      </c>
      <c r="Y26" s="82">
        <v>10479787</v>
      </c>
      <c r="Z26" s="82">
        <v>202711</v>
      </c>
      <c r="AA26" s="82">
        <v>0</v>
      </c>
      <c r="AB26" s="82">
        <v>16124</v>
      </c>
      <c r="AC26" s="82">
        <v>218835</v>
      </c>
      <c r="AD26" s="83">
        <v>10698622</v>
      </c>
      <c r="AE26" s="86"/>
      <c r="AF26" s="85">
        <v>435</v>
      </c>
      <c r="AG26" s="86">
        <v>35.06</v>
      </c>
      <c r="AH26" s="86">
        <v>0</v>
      </c>
      <c r="AI26" s="84">
        <v>0</v>
      </c>
      <c r="AJ26" s="84">
        <v>0</v>
      </c>
      <c r="AK26" s="84">
        <v>0</v>
      </c>
      <c r="AL26" s="87">
        <v>0</v>
      </c>
      <c r="AM26" s="86"/>
      <c r="AN26" s="129">
        <v>17.189999999999998</v>
      </c>
      <c r="AO26" s="84">
        <v>202711</v>
      </c>
      <c r="AP26" s="84">
        <v>0</v>
      </c>
      <c r="AQ26" s="84">
        <v>16124</v>
      </c>
      <c r="AR26" s="87">
        <v>218835</v>
      </c>
      <c r="AT26" s="1"/>
      <c r="AU26" s="1"/>
      <c r="AV26" s="1"/>
      <c r="AW26" s="1"/>
      <c r="AX26" s="1"/>
      <c r="AY26" s="1"/>
      <c r="AZ26" s="1"/>
      <c r="BA26" s="88">
        <v>435</v>
      </c>
      <c r="BB26" s="89"/>
      <c r="BC26" s="89"/>
      <c r="BD26" s="89"/>
      <c r="BE26" s="89"/>
      <c r="BF26" s="90">
        <f t="shared" si="2"/>
        <v>0</v>
      </c>
      <c r="BG26" s="89"/>
      <c r="BH26" s="89"/>
      <c r="BI26" s="89"/>
      <c r="BJ26" s="90">
        <f t="shared" si="3"/>
        <v>0</v>
      </c>
      <c r="BK26" s="91">
        <f t="shared" si="4"/>
        <v>0</v>
      </c>
      <c r="BM26" s="88">
        <v>435</v>
      </c>
      <c r="BN26" s="92"/>
      <c r="BO26" s="93"/>
      <c r="BP26" s="93"/>
      <c r="BQ26" s="93"/>
      <c r="BR26" s="90">
        <f t="shared" si="10"/>
        <v>0</v>
      </c>
    </row>
    <row r="27" spans="1:70" x14ac:dyDescent="0.2">
      <c r="A27" s="71">
        <v>436</v>
      </c>
      <c r="B27" s="72" t="s">
        <v>65</v>
      </c>
      <c r="C27" s="73">
        <v>340</v>
      </c>
      <c r="D27" s="74" t="str">
        <f t="shared" si="5"/>
        <v/>
      </c>
      <c r="E27" s="74">
        <f t="shared" si="6"/>
        <v>0</v>
      </c>
      <c r="F27" s="74">
        <f t="shared" si="7"/>
        <v>1.119489935478494</v>
      </c>
      <c r="G27" s="75">
        <f t="shared" si="8"/>
        <v>304.75</v>
      </c>
      <c r="H27" s="76"/>
      <c r="I27" s="77">
        <f t="shared" si="0"/>
        <v>7610894</v>
      </c>
      <c r="J27" s="78">
        <f t="shared" si="1"/>
        <v>0</v>
      </c>
      <c r="K27" s="78">
        <f t="shared" si="1"/>
        <v>285857</v>
      </c>
      <c r="L27" s="79">
        <f t="shared" si="9"/>
        <v>7896751</v>
      </c>
      <c r="M27" s="78"/>
      <c r="N27" s="80">
        <v>436</v>
      </c>
      <c r="O27" s="81">
        <v>304.75</v>
      </c>
      <c r="P27" s="81">
        <v>0</v>
      </c>
      <c r="Q27" s="81">
        <v>0</v>
      </c>
      <c r="R27" s="81">
        <v>5.219489935478494</v>
      </c>
      <c r="S27" s="82">
        <v>7508870</v>
      </c>
      <c r="T27" s="82">
        <v>16278</v>
      </c>
      <c r="U27" s="82">
        <v>0</v>
      </c>
      <c r="V27" s="82">
        <v>7492592</v>
      </c>
      <c r="W27" s="82">
        <v>0</v>
      </c>
      <c r="X27" s="82">
        <v>280962</v>
      </c>
      <c r="Y27" s="82">
        <v>7773554</v>
      </c>
      <c r="Z27" s="82">
        <v>118302</v>
      </c>
      <c r="AA27" s="82">
        <v>0</v>
      </c>
      <c r="AB27" s="82">
        <v>4895</v>
      </c>
      <c r="AC27" s="82">
        <v>123197</v>
      </c>
      <c r="AD27" s="83">
        <v>7896751</v>
      </c>
      <c r="AE27" s="86"/>
      <c r="AF27" s="85">
        <v>436</v>
      </c>
      <c r="AG27" s="86">
        <v>54</v>
      </c>
      <c r="AH27" s="86">
        <v>1.119489935478494</v>
      </c>
      <c r="AI27" s="84">
        <v>16278</v>
      </c>
      <c r="AJ27" s="84">
        <v>0</v>
      </c>
      <c r="AK27" s="84">
        <v>1049</v>
      </c>
      <c r="AL27" s="87">
        <v>17327</v>
      </c>
      <c r="AM27" s="86"/>
      <c r="AN27" s="129">
        <v>4.0999999999999996</v>
      </c>
      <c r="AO27" s="84">
        <v>102024</v>
      </c>
      <c r="AP27" s="84">
        <v>0</v>
      </c>
      <c r="AQ27" s="84">
        <v>3846</v>
      </c>
      <c r="AR27" s="87">
        <v>105870</v>
      </c>
      <c r="AT27" s="1"/>
      <c r="AU27" s="1"/>
      <c r="AV27" s="1"/>
      <c r="AW27" s="1"/>
      <c r="AX27" s="1"/>
      <c r="AY27" s="1"/>
      <c r="AZ27" s="1"/>
      <c r="BA27" s="88">
        <v>436</v>
      </c>
      <c r="BB27" s="89"/>
      <c r="BC27" s="89"/>
      <c r="BD27" s="89"/>
      <c r="BE27" s="89"/>
      <c r="BF27" s="90">
        <f t="shared" si="2"/>
        <v>0</v>
      </c>
      <c r="BG27" s="89"/>
      <c r="BH27" s="89"/>
      <c r="BI27" s="89"/>
      <c r="BJ27" s="90">
        <f t="shared" si="3"/>
        <v>0</v>
      </c>
      <c r="BK27" s="91">
        <f t="shared" si="4"/>
        <v>0</v>
      </c>
      <c r="BM27" s="88">
        <v>436</v>
      </c>
      <c r="BN27" s="92"/>
      <c r="BO27" s="93"/>
      <c r="BP27" s="93"/>
      <c r="BQ27" s="93"/>
      <c r="BR27" s="90">
        <f t="shared" si="10"/>
        <v>0</v>
      </c>
    </row>
    <row r="28" spans="1:70" x14ac:dyDescent="0.2">
      <c r="A28" s="71">
        <v>437</v>
      </c>
      <c r="B28" s="72" t="s">
        <v>66</v>
      </c>
      <c r="C28" s="73">
        <v>324</v>
      </c>
      <c r="D28" s="74" t="str">
        <f t="shared" si="5"/>
        <v/>
      </c>
      <c r="E28" s="74">
        <f t="shared" si="6"/>
        <v>0</v>
      </c>
      <c r="F28" s="74">
        <f t="shared" si="7"/>
        <v>0</v>
      </c>
      <c r="G28" s="75">
        <f t="shared" si="8"/>
        <v>300.43999999999988</v>
      </c>
      <c r="H28" s="76"/>
      <c r="I28" s="77">
        <f t="shared" si="0"/>
        <v>6405873</v>
      </c>
      <c r="J28" s="78">
        <f t="shared" si="1"/>
        <v>0</v>
      </c>
      <c r="K28" s="78">
        <f t="shared" si="1"/>
        <v>281813</v>
      </c>
      <c r="L28" s="79">
        <f t="shared" si="9"/>
        <v>6687686</v>
      </c>
      <c r="M28" s="78"/>
      <c r="N28" s="80">
        <v>437</v>
      </c>
      <c r="O28" s="81">
        <v>300.43999999999988</v>
      </c>
      <c r="P28" s="81">
        <v>0</v>
      </c>
      <c r="Q28" s="81">
        <v>0</v>
      </c>
      <c r="R28" s="81">
        <v>0</v>
      </c>
      <c r="S28" s="82">
        <v>6405873</v>
      </c>
      <c r="T28" s="82">
        <v>0</v>
      </c>
      <c r="U28" s="82">
        <v>0</v>
      </c>
      <c r="V28" s="82">
        <v>6405873</v>
      </c>
      <c r="W28" s="82">
        <v>0</v>
      </c>
      <c r="X28" s="82">
        <v>281813</v>
      </c>
      <c r="Y28" s="82">
        <v>6687686</v>
      </c>
      <c r="Z28" s="82">
        <v>0</v>
      </c>
      <c r="AA28" s="82">
        <v>0</v>
      </c>
      <c r="AB28" s="82">
        <v>0</v>
      </c>
      <c r="AC28" s="82">
        <v>0</v>
      </c>
      <c r="AD28" s="83">
        <v>6687686</v>
      </c>
      <c r="AE28" s="86"/>
      <c r="AF28" s="85">
        <v>437</v>
      </c>
      <c r="AG28" s="86">
        <v>6</v>
      </c>
      <c r="AH28" s="86">
        <v>0</v>
      </c>
      <c r="AI28" s="84">
        <v>0</v>
      </c>
      <c r="AJ28" s="84">
        <v>0</v>
      </c>
      <c r="AK28" s="84">
        <v>0</v>
      </c>
      <c r="AL28" s="87">
        <v>0</v>
      </c>
      <c r="AM28" s="86"/>
      <c r="AN28" s="129">
        <v>0</v>
      </c>
      <c r="AO28" s="84">
        <v>0</v>
      </c>
      <c r="AP28" s="84">
        <v>0</v>
      </c>
      <c r="AQ28" s="84">
        <v>0</v>
      </c>
      <c r="AR28" s="87">
        <v>0</v>
      </c>
      <c r="AT28" s="1"/>
      <c r="AU28" s="1"/>
      <c r="AV28" s="1"/>
      <c r="AW28" s="1"/>
      <c r="AX28" s="1"/>
      <c r="AY28" s="1"/>
      <c r="AZ28" s="1"/>
      <c r="BA28" s="88">
        <v>437</v>
      </c>
      <c r="BB28" s="89"/>
      <c r="BC28" s="89"/>
      <c r="BD28" s="89"/>
      <c r="BE28" s="89"/>
      <c r="BF28" s="90">
        <f t="shared" si="2"/>
        <v>0</v>
      </c>
      <c r="BG28" s="89"/>
      <c r="BH28" s="89"/>
      <c r="BI28" s="89"/>
      <c r="BJ28" s="90">
        <f t="shared" si="3"/>
        <v>0</v>
      </c>
      <c r="BK28" s="91">
        <f t="shared" si="4"/>
        <v>0</v>
      </c>
      <c r="BM28" s="88">
        <v>437</v>
      </c>
      <c r="BN28" s="92"/>
      <c r="BO28" s="93"/>
      <c r="BP28" s="93"/>
      <c r="BQ28" s="93"/>
      <c r="BR28" s="90">
        <f t="shared" si="10"/>
        <v>0</v>
      </c>
    </row>
    <row r="29" spans="1:70" x14ac:dyDescent="0.2">
      <c r="A29" s="71">
        <v>438</v>
      </c>
      <c r="B29" s="72" t="s">
        <v>67</v>
      </c>
      <c r="C29" s="73">
        <v>345</v>
      </c>
      <c r="D29" s="74">
        <f t="shared" si="5"/>
        <v>1.9699999999999176</v>
      </c>
      <c r="E29" s="74">
        <f t="shared" si="6"/>
        <v>0</v>
      </c>
      <c r="F29" s="74">
        <f t="shared" si="7"/>
        <v>0.85388823689644089</v>
      </c>
      <c r="G29" s="75">
        <f t="shared" si="8"/>
        <v>346.96999999999997</v>
      </c>
      <c r="H29" s="76"/>
      <c r="I29" s="77">
        <f t="shared" si="0"/>
        <v>6950552</v>
      </c>
      <c r="J29" s="78">
        <f t="shared" si="1"/>
        <v>0</v>
      </c>
      <c r="K29" s="78">
        <f t="shared" si="1"/>
        <v>323711</v>
      </c>
      <c r="L29" s="79">
        <f t="shared" si="9"/>
        <v>7274263</v>
      </c>
      <c r="M29" s="78"/>
      <c r="N29" s="80">
        <v>438</v>
      </c>
      <c r="O29" s="81">
        <v>346.96999999999997</v>
      </c>
      <c r="P29" s="81">
        <v>1.9699999999999176</v>
      </c>
      <c r="Q29" s="81">
        <v>0</v>
      </c>
      <c r="R29" s="81">
        <v>1.8084376215694675</v>
      </c>
      <c r="S29" s="82">
        <v>6931075</v>
      </c>
      <c r="T29" s="82">
        <v>16888</v>
      </c>
      <c r="U29" s="82">
        <v>0</v>
      </c>
      <c r="V29" s="82">
        <v>6914187</v>
      </c>
      <c r="W29" s="82">
        <v>0</v>
      </c>
      <c r="X29" s="82">
        <v>322015</v>
      </c>
      <c r="Y29" s="82">
        <v>7236202</v>
      </c>
      <c r="Z29" s="82">
        <v>36365</v>
      </c>
      <c r="AA29" s="82">
        <v>0</v>
      </c>
      <c r="AB29" s="82">
        <v>1696</v>
      </c>
      <c r="AC29" s="82">
        <v>38061</v>
      </c>
      <c r="AD29" s="83">
        <v>7274263</v>
      </c>
      <c r="AE29" s="86"/>
      <c r="AF29" s="85">
        <v>438</v>
      </c>
      <c r="AG29" s="86">
        <v>2</v>
      </c>
      <c r="AH29" s="86">
        <v>0.85388823689644089</v>
      </c>
      <c r="AI29" s="84">
        <v>16888</v>
      </c>
      <c r="AJ29" s="84">
        <v>0</v>
      </c>
      <c r="AK29" s="84">
        <v>801</v>
      </c>
      <c r="AL29" s="87">
        <v>17689</v>
      </c>
      <c r="AM29" s="86"/>
      <c r="AN29" s="129">
        <v>0.95454938467302664</v>
      </c>
      <c r="AO29" s="84">
        <v>19477</v>
      </c>
      <c r="AP29" s="84">
        <v>0</v>
      </c>
      <c r="AQ29" s="84">
        <v>895</v>
      </c>
      <c r="AR29" s="87">
        <v>20372</v>
      </c>
      <c r="AT29" s="1"/>
      <c r="AU29" s="1"/>
      <c r="AV29" s="1"/>
      <c r="AW29" s="1"/>
      <c r="AX29" s="1"/>
      <c r="AY29" s="1"/>
      <c r="AZ29" s="1"/>
      <c r="BA29" s="88">
        <v>438</v>
      </c>
      <c r="BB29" s="89"/>
      <c r="BC29" s="89"/>
      <c r="BD29" s="89"/>
      <c r="BE29" s="89"/>
      <c r="BF29" s="90">
        <f t="shared" si="2"/>
        <v>0</v>
      </c>
      <c r="BG29" s="89"/>
      <c r="BH29" s="89"/>
      <c r="BI29" s="89"/>
      <c r="BJ29" s="90">
        <f t="shared" si="3"/>
        <v>0</v>
      </c>
      <c r="BK29" s="91">
        <f t="shared" si="4"/>
        <v>0</v>
      </c>
      <c r="BM29" s="88">
        <v>438</v>
      </c>
      <c r="BN29" s="92"/>
      <c r="BO29" s="93"/>
      <c r="BP29" s="93"/>
      <c r="BQ29" s="93"/>
      <c r="BR29" s="90">
        <f t="shared" si="10"/>
        <v>0</v>
      </c>
    </row>
    <row r="30" spans="1:70" x14ac:dyDescent="0.2">
      <c r="A30" s="71">
        <v>439</v>
      </c>
      <c r="B30" s="72" t="s">
        <v>68</v>
      </c>
      <c r="C30" s="73">
        <v>444</v>
      </c>
      <c r="D30" s="74">
        <f t="shared" si="5"/>
        <v>10.830000000000112</v>
      </c>
      <c r="E30" s="74">
        <f t="shared" si="6"/>
        <v>0</v>
      </c>
      <c r="F30" s="74">
        <f t="shared" si="7"/>
        <v>0</v>
      </c>
      <c r="G30" s="75">
        <f t="shared" si="8"/>
        <v>454.83</v>
      </c>
      <c r="H30" s="76"/>
      <c r="I30" s="77">
        <f t="shared" si="0"/>
        <v>8370896</v>
      </c>
      <c r="J30" s="78">
        <f t="shared" si="1"/>
        <v>0</v>
      </c>
      <c r="K30" s="78">
        <f t="shared" si="1"/>
        <v>416623</v>
      </c>
      <c r="L30" s="79">
        <f t="shared" si="9"/>
        <v>8787519</v>
      </c>
      <c r="M30" s="78"/>
      <c r="N30" s="80">
        <v>439</v>
      </c>
      <c r="O30" s="81">
        <v>454.83</v>
      </c>
      <c r="P30" s="81">
        <v>10.830000000000112</v>
      </c>
      <c r="Q30" s="81">
        <v>0</v>
      </c>
      <c r="R30" s="81">
        <v>0</v>
      </c>
      <c r="S30" s="82">
        <v>8370896</v>
      </c>
      <c r="T30" s="82">
        <v>0</v>
      </c>
      <c r="U30" s="82">
        <v>0</v>
      </c>
      <c r="V30" s="82">
        <v>8370896</v>
      </c>
      <c r="W30" s="82">
        <v>0</v>
      </c>
      <c r="X30" s="82">
        <v>416623</v>
      </c>
      <c r="Y30" s="82">
        <v>8787519</v>
      </c>
      <c r="Z30" s="82">
        <v>0</v>
      </c>
      <c r="AA30" s="82">
        <v>0</v>
      </c>
      <c r="AB30" s="82">
        <v>0</v>
      </c>
      <c r="AC30" s="82">
        <v>0</v>
      </c>
      <c r="AD30" s="83">
        <v>8787519</v>
      </c>
      <c r="AE30" s="86"/>
      <c r="AF30" s="85">
        <v>439</v>
      </c>
      <c r="AG30" s="86">
        <v>0</v>
      </c>
      <c r="AH30" s="86">
        <v>0</v>
      </c>
      <c r="AI30" s="84">
        <v>0</v>
      </c>
      <c r="AJ30" s="84">
        <v>0</v>
      </c>
      <c r="AK30" s="84">
        <v>0</v>
      </c>
      <c r="AL30" s="87">
        <v>0</v>
      </c>
      <c r="AM30" s="86"/>
      <c r="AN30" s="129">
        <v>0</v>
      </c>
      <c r="AO30" s="84">
        <v>0</v>
      </c>
      <c r="AP30" s="84">
        <v>0</v>
      </c>
      <c r="AQ30" s="84">
        <v>0</v>
      </c>
      <c r="AR30" s="87">
        <v>0</v>
      </c>
      <c r="AT30" s="1"/>
      <c r="AU30" s="1"/>
      <c r="AV30" s="1"/>
      <c r="AW30" s="1"/>
      <c r="AX30" s="1"/>
      <c r="AY30" s="1"/>
      <c r="AZ30" s="1"/>
      <c r="BA30" s="88">
        <v>439</v>
      </c>
      <c r="BB30" s="89"/>
      <c r="BC30" s="89"/>
      <c r="BD30" s="89"/>
      <c r="BE30" s="89"/>
      <c r="BF30" s="90">
        <f t="shared" si="2"/>
        <v>0</v>
      </c>
      <c r="BG30" s="89"/>
      <c r="BH30" s="89"/>
      <c r="BI30" s="89"/>
      <c r="BJ30" s="90">
        <f t="shared" si="3"/>
        <v>0</v>
      </c>
      <c r="BK30" s="91">
        <f t="shared" si="4"/>
        <v>0</v>
      </c>
      <c r="BM30" s="88">
        <v>439</v>
      </c>
      <c r="BN30" s="92"/>
      <c r="BO30" s="93"/>
      <c r="BP30" s="93"/>
      <c r="BQ30" s="93"/>
      <c r="BR30" s="90">
        <f t="shared" si="10"/>
        <v>0</v>
      </c>
    </row>
    <row r="31" spans="1:70" x14ac:dyDescent="0.2">
      <c r="A31" s="71">
        <v>440</v>
      </c>
      <c r="B31" s="72" t="s">
        <v>69</v>
      </c>
      <c r="C31" s="73">
        <v>400</v>
      </c>
      <c r="D31" s="74" t="str">
        <f t="shared" si="5"/>
        <v/>
      </c>
      <c r="E31" s="74">
        <f t="shared" si="6"/>
        <v>0</v>
      </c>
      <c r="F31" s="74">
        <f t="shared" si="7"/>
        <v>0</v>
      </c>
      <c r="G31" s="75">
        <f t="shared" si="8"/>
        <v>399.86</v>
      </c>
      <c r="H31" s="76"/>
      <c r="I31" s="77">
        <f t="shared" si="0"/>
        <v>5211134</v>
      </c>
      <c r="J31" s="78">
        <f t="shared" si="1"/>
        <v>0</v>
      </c>
      <c r="K31" s="78">
        <f t="shared" si="1"/>
        <v>375069</v>
      </c>
      <c r="L31" s="79">
        <f t="shared" si="9"/>
        <v>5586203</v>
      </c>
      <c r="M31" s="78"/>
      <c r="N31" s="80">
        <v>440</v>
      </c>
      <c r="O31" s="81">
        <v>399.86</v>
      </c>
      <c r="P31" s="81">
        <v>0</v>
      </c>
      <c r="Q31" s="81">
        <v>0</v>
      </c>
      <c r="R31" s="81">
        <v>0</v>
      </c>
      <c r="S31" s="82">
        <v>5211134</v>
      </c>
      <c r="T31" s="82">
        <v>0</v>
      </c>
      <c r="U31" s="82">
        <v>0</v>
      </c>
      <c r="V31" s="82">
        <v>5211134</v>
      </c>
      <c r="W31" s="82">
        <v>0</v>
      </c>
      <c r="X31" s="82">
        <v>375069</v>
      </c>
      <c r="Y31" s="82">
        <v>5586203</v>
      </c>
      <c r="Z31" s="82">
        <v>0</v>
      </c>
      <c r="AA31" s="82">
        <v>0</v>
      </c>
      <c r="AB31" s="82">
        <v>0</v>
      </c>
      <c r="AC31" s="82">
        <v>0</v>
      </c>
      <c r="AD31" s="83">
        <v>5586203</v>
      </c>
      <c r="AE31" s="86"/>
      <c r="AF31" s="85">
        <v>440</v>
      </c>
      <c r="AG31" s="86">
        <v>0</v>
      </c>
      <c r="AH31" s="86">
        <v>0</v>
      </c>
      <c r="AI31" s="84">
        <v>0</v>
      </c>
      <c r="AJ31" s="84">
        <v>0</v>
      </c>
      <c r="AK31" s="84">
        <v>0</v>
      </c>
      <c r="AL31" s="87">
        <v>0</v>
      </c>
      <c r="AM31" s="86"/>
      <c r="AN31" s="129">
        <v>0</v>
      </c>
      <c r="AO31" s="84">
        <v>0</v>
      </c>
      <c r="AP31" s="84">
        <v>0</v>
      </c>
      <c r="AQ31" s="84">
        <v>0</v>
      </c>
      <c r="AR31" s="87">
        <v>0</v>
      </c>
      <c r="AT31" s="1"/>
      <c r="AU31" s="1"/>
      <c r="AV31" s="1"/>
      <c r="AW31" s="1"/>
      <c r="AX31" s="1"/>
      <c r="AY31" s="1"/>
      <c r="AZ31" s="1"/>
      <c r="BA31" s="88">
        <v>440</v>
      </c>
      <c r="BB31" s="89"/>
      <c r="BC31" s="89"/>
      <c r="BD31" s="89"/>
      <c r="BE31" s="89"/>
      <c r="BF31" s="90">
        <f t="shared" si="2"/>
        <v>0</v>
      </c>
      <c r="BG31" s="89"/>
      <c r="BH31" s="89"/>
      <c r="BI31" s="89"/>
      <c r="BJ31" s="90">
        <f t="shared" si="3"/>
        <v>0</v>
      </c>
      <c r="BK31" s="91">
        <f t="shared" si="4"/>
        <v>0</v>
      </c>
      <c r="BM31" s="88">
        <v>440</v>
      </c>
      <c r="BN31" s="92"/>
      <c r="BO31" s="93"/>
      <c r="BP31" s="93"/>
      <c r="BQ31" s="93"/>
      <c r="BR31" s="90">
        <f t="shared" si="10"/>
        <v>0</v>
      </c>
    </row>
    <row r="32" spans="1:70" x14ac:dyDescent="0.2">
      <c r="A32" s="71">
        <v>441</v>
      </c>
      <c r="B32" s="72" t="s">
        <v>70</v>
      </c>
      <c r="C32" s="73">
        <v>1574</v>
      </c>
      <c r="D32" s="74" t="str">
        <f t="shared" si="5"/>
        <v/>
      </c>
      <c r="E32" s="74">
        <f t="shared" si="6"/>
        <v>0</v>
      </c>
      <c r="F32" s="74">
        <f t="shared" si="7"/>
        <v>0</v>
      </c>
      <c r="G32" s="75">
        <f t="shared" si="8"/>
        <v>1567.8999999999999</v>
      </c>
      <c r="H32" s="76"/>
      <c r="I32" s="77">
        <f t="shared" si="0"/>
        <v>19783461</v>
      </c>
      <c r="J32" s="78">
        <f t="shared" si="1"/>
        <v>0</v>
      </c>
      <c r="K32" s="78">
        <f t="shared" si="1"/>
        <v>1470688</v>
      </c>
      <c r="L32" s="79">
        <f t="shared" si="9"/>
        <v>21254149</v>
      </c>
      <c r="M32" s="78"/>
      <c r="N32" s="80">
        <v>441</v>
      </c>
      <c r="O32" s="81">
        <v>1567.8999999999999</v>
      </c>
      <c r="P32" s="81">
        <v>0</v>
      </c>
      <c r="Q32" s="81">
        <v>0</v>
      </c>
      <c r="R32" s="81">
        <v>6.12</v>
      </c>
      <c r="S32" s="82">
        <v>19706533</v>
      </c>
      <c r="T32" s="82">
        <v>0</v>
      </c>
      <c r="U32" s="82">
        <v>0</v>
      </c>
      <c r="V32" s="82">
        <v>19706533</v>
      </c>
      <c r="W32" s="82">
        <v>0</v>
      </c>
      <c r="X32" s="82">
        <v>1464947</v>
      </c>
      <c r="Y32" s="82">
        <v>21171480</v>
      </c>
      <c r="Z32" s="82">
        <v>76928</v>
      </c>
      <c r="AA32" s="82">
        <v>0</v>
      </c>
      <c r="AB32" s="82">
        <v>5741</v>
      </c>
      <c r="AC32" s="82">
        <v>82669</v>
      </c>
      <c r="AD32" s="83">
        <v>21254149</v>
      </c>
      <c r="AE32" s="86"/>
      <c r="AF32" s="85">
        <v>441</v>
      </c>
      <c r="AG32" s="86">
        <v>0</v>
      </c>
      <c r="AH32" s="86">
        <v>0</v>
      </c>
      <c r="AI32" s="84">
        <v>0</v>
      </c>
      <c r="AJ32" s="84">
        <v>0</v>
      </c>
      <c r="AK32" s="84">
        <v>0</v>
      </c>
      <c r="AL32" s="87">
        <v>0</v>
      </c>
      <c r="AM32" s="86"/>
      <c r="AN32" s="129">
        <v>6.12</v>
      </c>
      <c r="AO32" s="84">
        <v>76928</v>
      </c>
      <c r="AP32" s="84">
        <v>0</v>
      </c>
      <c r="AQ32" s="84">
        <v>5741</v>
      </c>
      <c r="AR32" s="87">
        <v>82669</v>
      </c>
      <c r="AT32" s="1"/>
      <c r="AU32" s="1"/>
      <c r="AV32" s="1"/>
      <c r="AW32" s="1"/>
      <c r="AX32" s="1"/>
      <c r="AY32" s="1"/>
      <c r="AZ32" s="1"/>
      <c r="BA32" s="88">
        <v>441</v>
      </c>
      <c r="BB32" s="89"/>
      <c r="BC32" s="89"/>
      <c r="BD32" s="89"/>
      <c r="BE32" s="89"/>
      <c r="BF32" s="90">
        <f t="shared" si="2"/>
        <v>0</v>
      </c>
      <c r="BG32" s="89"/>
      <c r="BH32" s="89"/>
      <c r="BI32" s="89"/>
      <c r="BJ32" s="90">
        <f t="shared" si="3"/>
        <v>0</v>
      </c>
      <c r="BK32" s="91">
        <f t="shared" si="4"/>
        <v>0</v>
      </c>
      <c r="BM32" s="88">
        <v>441</v>
      </c>
      <c r="BN32" s="92"/>
      <c r="BO32" s="93"/>
      <c r="BP32" s="93"/>
      <c r="BQ32" s="93"/>
      <c r="BR32" s="90">
        <f t="shared" si="10"/>
        <v>0</v>
      </c>
    </row>
    <row r="33" spans="1:70" x14ac:dyDescent="0.2">
      <c r="A33" s="71">
        <v>444</v>
      </c>
      <c r="B33" s="72" t="s">
        <v>71</v>
      </c>
      <c r="C33" s="73">
        <v>785</v>
      </c>
      <c r="D33" s="74">
        <f t="shared" si="5"/>
        <v>17.17000000000019</v>
      </c>
      <c r="E33" s="74">
        <f t="shared" si="6"/>
        <v>0</v>
      </c>
      <c r="F33" s="74">
        <f t="shared" si="7"/>
        <v>0</v>
      </c>
      <c r="G33" s="75">
        <f t="shared" si="8"/>
        <v>802.17</v>
      </c>
      <c r="H33" s="76"/>
      <c r="I33" s="77">
        <f t="shared" si="0"/>
        <v>14444450</v>
      </c>
      <c r="J33" s="78">
        <f t="shared" si="1"/>
        <v>0</v>
      </c>
      <c r="K33" s="78">
        <f t="shared" si="1"/>
        <v>736391</v>
      </c>
      <c r="L33" s="79">
        <f t="shared" si="9"/>
        <v>15180841</v>
      </c>
      <c r="M33" s="78"/>
      <c r="N33" s="80">
        <v>444</v>
      </c>
      <c r="O33" s="81">
        <v>802.17</v>
      </c>
      <c r="P33" s="81">
        <v>17.17000000000019</v>
      </c>
      <c r="Q33" s="81">
        <v>0</v>
      </c>
      <c r="R33" s="81">
        <v>14.845294638293623</v>
      </c>
      <c r="S33" s="82">
        <v>14173224</v>
      </c>
      <c r="T33" s="82">
        <v>0</v>
      </c>
      <c r="U33" s="82">
        <v>0</v>
      </c>
      <c r="V33" s="82">
        <v>14173224</v>
      </c>
      <c r="W33" s="82">
        <v>0</v>
      </c>
      <c r="X33" s="82">
        <v>722465</v>
      </c>
      <c r="Y33" s="82">
        <v>14895689</v>
      </c>
      <c r="Z33" s="82">
        <v>271226</v>
      </c>
      <c r="AA33" s="82">
        <v>0</v>
      </c>
      <c r="AB33" s="82">
        <v>13926</v>
      </c>
      <c r="AC33" s="82">
        <v>285152</v>
      </c>
      <c r="AD33" s="83">
        <v>15180841</v>
      </c>
      <c r="AE33" s="86"/>
      <c r="AF33" s="85">
        <v>444</v>
      </c>
      <c r="AG33" s="86">
        <v>1</v>
      </c>
      <c r="AH33" s="86">
        <v>0</v>
      </c>
      <c r="AI33" s="84">
        <v>0</v>
      </c>
      <c r="AJ33" s="84">
        <v>0</v>
      </c>
      <c r="AK33" s="84">
        <v>0</v>
      </c>
      <c r="AL33" s="87">
        <v>0</v>
      </c>
      <c r="AM33" s="86"/>
      <c r="AN33" s="129">
        <v>14.845294638293623</v>
      </c>
      <c r="AO33" s="84">
        <v>271226</v>
      </c>
      <c r="AP33" s="84">
        <v>0</v>
      </c>
      <c r="AQ33" s="84">
        <v>13926</v>
      </c>
      <c r="AR33" s="87">
        <v>285152</v>
      </c>
      <c r="AT33" s="1"/>
      <c r="AU33" s="1"/>
      <c r="AV33" s="1"/>
      <c r="AW33" s="1"/>
      <c r="AX33" s="1"/>
      <c r="AY33" s="1"/>
      <c r="AZ33" s="1"/>
      <c r="BA33" s="88">
        <v>444</v>
      </c>
      <c r="BB33" s="89"/>
      <c r="BC33" s="89"/>
      <c r="BD33" s="89"/>
      <c r="BE33" s="89"/>
      <c r="BF33" s="90">
        <f t="shared" si="2"/>
        <v>0</v>
      </c>
      <c r="BG33" s="89"/>
      <c r="BH33" s="89"/>
      <c r="BI33" s="89"/>
      <c r="BJ33" s="90">
        <f t="shared" si="3"/>
        <v>0</v>
      </c>
      <c r="BK33" s="91">
        <f t="shared" si="4"/>
        <v>0</v>
      </c>
      <c r="BM33" s="88">
        <v>444</v>
      </c>
      <c r="BN33" s="92"/>
      <c r="BO33" s="93"/>
      <c r="BP33" s="93"/>
      <c r="BQ33" s="93"/>
      <c r="BR33" s="90">
        <f t="shared" si="10"/>
        <v>0</v>
      </c>
    </row>
    <row r="34" spans="1:70" x14ac:dyDescent="0.2">
      <c r="A34" s="71">
        <v>445</v>
      </c>
      <c r="B34" s="72" t="s">
        <v>72</v>
      </c>
      <c r="C34" s="73">
        <v>1426</v>
      </c>
      <c r="D34" s="74" t="str">
        <f t="shared" si="5"/>
        <v/>
      </c>
      <c r="E34" s="74">
        <f t="shared" si="6"/>
        <v>1316.88</v>
      </c>
      <c r="F34" s="74">
        <f t="shared" si="7"/>
        <v>0</v>
      </c>
      <c r="G34" s="75">
        <f t="shared" si="8"/>
        <v>1424.25</v>
      </c>
      <c r="H34" s="76"/>
      <c r="I34" s="77">
        <f t="shared" si="0"/>
        <v>17737884</v>
      </c>
      <c r="J34" s="78">
        <f t="shared" si="1"/>
        <v>1276058</v>
      </c>
      <c r="K34" s="78">
        <f t="shared" si="1"/>
        <v>1335945</v>
      </c>
      <c r="L34" s="79">
        <f t="shared" si="9"/>
        <v>20349887</v>
      </c>
      <c r="M34" s="78"/>
      <c r="N34" s="80">
        <v>445</v>
      </c>
      <c r="O34" s="81">
        <v>1424.25</v>
      </c>
      <c r="P34" s="81">
        <v>0</v>
      </c>
      <c r="Q34" s="81">
        <v>1316.88</v>
      </c>
      <c r="R34" s="81">
        <v>0.99</v>
      </c>
      <c r="S34" s="82">
        <v>17725653</v>
      </c>
      <c r="T34" s="82">
        <v>0</v>
      </c>
      <c r="U34" s="82">
        <v>0</v>
      </c>
      <c r="V34" s="82">
        <v>17725653</v>
      </c>
      <c r="W34" s="82">
        <v>1275099</v>
      </c>
      <c r="X34" s="82">
        <v>1335016</v>
      </c>
      <c r="Y34" s="82">
        <v>20335768</v>
      </c>
      <c r="Z34" s="82">
        <v>12231</v>
      </c>
      <c r="AA34" s="82">
        <v>959</v>
      </c>
      <c r="AB34" s="82">
        <v>929</v>
      </c>
      <c r="AC34" s="82">
        <v>14119</v>
      </c>
      <c r="AD34" s="83">
        <v>20349887</v>
      </c>
      <c r="AE34" s="86"/>
      <c r="AF34" s="85">
        <v>445</v>
      </c>
      <c r="AG34" s="86">
        <v>0</v>
      </c>
      <c r="AH34" s="86">
        <v>0</v>
      </c>
      <c r="AI34" s="84">
        <v>0</v>
      </c>
      <c r="AJ34" s="84">
        <v>0</v>
      </c>
      <c r="AK34" s="84">
        <v>0</v>
      </c>
      <c r="AL34" s="87">
        <v>0</v>
      </c>
      <c r="AM34" s="86"/>
      <c r="AN34" s="129">
        <v>0.99</v>
      </c>
      <c r="AO34" s="84">
        <v>12231</v>
      </c>
      <c r="AP34" s="84">
        <v>959</v>
      </c>
      <c r="AQ34" s="84">
        <v>929</v>
      </c>
      <c r="AR34" s="87">
        <v>14119</v>
      </c>
      <c r="AT34" s="1"/>
      <c r="AU34" s="1"/>
      <c r="AV34" s="1"/>
      <c r="AW34" s="1"/>
      <c r="AX34" s="1"/>
      <c r="AY34" s="1"/>
      <c r="AZ34" s="1"/>
      <c r="BA34" s="88">
        <v>445</v>
      </c>
      <c r="BB34" s="89"/>
      <c r="BC34" s="89"/>
      <c r="BD34" s="89"/>
      <c r="BE34" s="89"/>
      <c r="BF34" s="90">
        <f t="shared" si="2"/>
        <v>0</v>
      </c>
      <c r="BG34" s="89"/>
      <c r="BH34" s="89"/>
      <c r="BI34" s="89"/>
      <c r="BJ34" s="90">
        <f t="shared" si="3"/>
        <v>0</v>
      </c>
      <c r="BK34" s="91">
        <f t="shared" si="4"/>
        <v>0</v>
      </c>
      <c r="BM34" s="88">
        <v>445</v>
      </c>
      <c r="BN34" s="92"/>
      <c r="BO34" s="93"/>
      <c r="BP34" s="93"/>
      <c r="BQ34" s="93"/>
      <c r="BR34" s="90">
        <f t="shared" si="10"/>
        <v>0</v>
      </c>
    </row>
    <row r="35" spans="1:70" x14ac:dyDescent="0.2">
      <c r="A35" s="71">
        <v>446</v>
      </c>
      <c r="B35" s="72" t="s">
        <v>73</v>
      </c>
      <c r="C35" s="73">
        <v>1690</v>
      </c>
      <c r="D35" s="74">
        <f t="shared" si="5"/>
        <v>4.8099999999992669</v>
      </c>
      <c r="E35" s="74">
        <f t="shared" si="6"/>
        <v>0</v>
      </c>
      <c r="F35" s="74">
        <f t="shared" si="7"/>
        <v>1.7126536491913009</v>
      </c>
      <c r="G35" s="75">
        <f t="shared" si="8"/>
        <v>1694.81</v>
      </c>
      <c r="H35" s="76"/>
      <c r="I35" s="77">
        <f t="shared" si="0"/>
        <v>22847192</v>
      </c>
      <c r="J35" s="78">
        <f t="shared" si="1"/>
        <v>0</v>
      </c>
      <c r="K35" s="78">
        <f t="shared" si="1"/>
        <v>1584650</v>
      </c>
      <c r="L35" s="79">
        <f t="shared" si="9"/>
        <v>24431842</v>
      </c>
      <c r="M35" s="78"/>
      <c r="N35" s="80">
        <v>446</v>
      </c>
      <c r="O35" s="81">
        <v>1694.81</v>
      </c>
      <c r="P35" s="81">
        <v>4.8099999999992669</v>
      </c>
      <c r="Q35" s="81">
        <v>0</v>
      </c>
      <c r="R35" s="81">
        <v>14.675758658012354</v>
      </c>
      <c r="S35" s="82">
        <v>22672762</v>
      </c>
      <c r="T35" s="82">
        <v>25356</v>
      </c>
      <c r="U35" s="82">
        <v>0</v>
      </c>
      <c r="V35" s="82">
        <v>22647406</v>
      </c>
      <c r="W35" s="82">
        <v>0</v>
      </c>
      <c r="X35" s="82">
        <v>1570889</v>
      </c>
      <c r="Y35" s="82">
        <v>24218295</v>
      </c>
      <c r="Z35" s="82">
        <v>199786</v>
      </c>
      <c r="AA35" s="82">
        <v>0</v>
      </c>
      <c r="AB35" s="82">
        <v>13761</v>
      </c>
      <c r="AC35" s="82">
        <v>213547</v>
      </c>
      <c r="AD35" s="83">
        <v>24431842</v>
      </c>
      <c r="AE35" s="86"/>
      <c r="AF35" s="85">
        <v>446</v>
      </c>
      <c r="AG35" s="86">
        <v>23</v>
      </c>
      <c r="AH35" s="86">
        <v>1.7126536491913009</v>
      </c>
      <c r="AI35" s="84">
        <v>25356</v>
      </c>
      <c r="AJ35" s="84">
        <v>0</v>
      </c>
      <c r="AK35" s="84">
        <v>1606</v>
      </c>
      <c r="AL35" s="87">
        <v>26962</v>
      </c>
      <c r="AM35" s="86"/>
      <c r="AN35" s="129">
        <v>12.963105008821053</v>
      </c>
      <c r="AO35" s="84">
        <v>174430</v>
      </c>
      <c r="AP35" s="84">
        <v>0</v>
      </c>
      <c r="AQ35" s="84">
        <v>12155</v>
      </c>
      <c r="AR35" s="87">
        <v>186585</v>
      </c>
      <c r="AT35" s="1"/>
      <c r="AU35" s="1"/>
      <c r="AV35" s="1"/>
      <c r="AW35" s="1"/>
      <c r="AX35" s="1"/>
      <c r="AY35" s="1"/>
      <c r="AZ35" s="1"/>
      <c r="BA35" s="88">
        <v>446</v>
      </c>
      <c r="BB35" s="89"/>
      <c r="BC35" s="89"/>
      <c r="BD35" s="89"/>
      <c r="BE35" s="89"/>
      <c r="BF35" s="90">
        <f t="shared" si="2"/>
        <v>0</v>
      </c>
      <c r="BG35" s="89"/>
      <c r="BH35" s="89"/>
      <c r="BI35" s="89"/>
      <c r="BJ35" s="90">
        <f t="shared" si="3"/>
        <v>0</v>
      </c>
      <c r="BK35" s="91">
        <f t="shared" si="4"/>
        <v>0</v>
      </c>
      <c r="BM35" s="88">
        <v>446</v>
      </c>
      <c r="BN35" s="92"/>
      <c r="BO35" s="93"/>
      <c r="BP35" s="93"/>
      <c r="BQ35" s="93"/>
      <c r="BR35" s="90">
        <f t="shared" si="10"/>
        <v>0</v>
      </c>
    </row>
    <row r="36" spans="1:70" x14ac:dyDescent="0.2">
      <c r="A36" s="71">
        <v>447</v>
      </c>
      <c r="B36" s="72" t="s">
        <v>74</v>
      </c>
      <c r="C36" s="73">
        <v>776</v>
      </c>
      <c r="D36" s="74" t="str">
        <f t="shared" si="5"/>
        <v/>
      </c>
      <c r="E36" s="74">
        <f t="shared" si="6"/>
        <v>0</v>
      </c>
      <c r="F36" s="74">
        <f t="shared" si="7"/>
        <v>0</v>
      </c>
      <c r="G36" s="75">
        <f t="shared" si="8"/>
        <v>773.86999999999989</v>
      </c>
      <c r="H36" s="76"/>
      <c r="I36" s="77">
        <f t="shared" si="0"/>
        <v>10722080</v>
      </c>
      <c r="J36" s="78">
        <f t="shared" si="1"/>
        <v>0</v>
      </c>
      <c r="K36" s="78">
        <f t="shared" si="1"/>
        <v>725891</v>
      </c>
      <c r="L36" s="79">
        <f t="shared" si="9"/>
        <v>11447971</v>
      </c>
      <c r="M36" s="78"/>
      <c r="N36" s="80">
        <v>447</v>
      </c>
      <c r="O36" s="81">
        <v>773.86999999999989</v>
      </c>
      <c r="P36" s="81">
        <v>0</v>
      </c>
      <c r="Q36" s="81">
        <v>0</v>
      </c>
      <c r="R36" s="81">
        <v>1.97</v>
      </c>
      <c r="S36" s="82">
        <v>10696968</v>
      </c>
      <c r="T36" s="82">
        <v>0</v>
      </c>
      <c r="U36" s="82">
        <v>0</v>
      </c>
      <c r="V36" s="82">
        <v>10696968</v>
      </c>
      <c r="W36" s="82">
        <v>0</v>
      </c>
      <c r="X36" s="82">
        <v>724043</v>
      </c>
      <c r="Y36" s="82">
        <v>11421011</v>
      </c>
      <c r="Z36" s="82">
        <v>25112</v>
      </c>
      <c r="AA36" s="82">
        <v>0</v>
      </c>
      <c r="AB36" s="82">
        <v>1848</v>
      </c>
      <c r="AC36" s="82">
        <v>26960</v>
      </c>
      <c r="AD36" s="83">
        <v>11447971</v>
      </c>
      <c r="AE36" s="86"/>
      <c r="AF36" s="85">
        <v>447</v>
      </c>
      <c r="AG36" s="86">
        <v>0</v>
      </c>
      <c r="AH36" s="86">
        <v>0</v>
      </c>
      <c r="AI36" s="84">
        <v>0</v>
      </c>
      <c r="AJ36" s="84">
        <v>0</v>
      </c>
      <c r="AK36" s="84">
        <v>0</v>
      </c>
      <c r="AL36" s="87">
        <v>0</v>
      </c>
      <c r="AM36" s="86"/>
      <c r="AN36" s="129">
        <v>1.97</v>
      </c>
      <c r="AO36" s="84">
        <v>25112</v>
      </c>
      <c r="AP36" s="84">
        <v>0</v>
      </c>
      <c r="AQ36" s="84">
        <v>1848</v>
      </c>
      <c r="AR36" s="87">
        <v>26960</v>
      </c>
      <c r="AT36" s="1"/>
      <c r="AU36" s="1"/>
      <c r="AV36" s="1"/>
      <c r="AW36" s="1"/>
      <c r="AX36" s="1"/>
      <c r="AY36" s="1"/>
      <c r="AZ36" s="1"/>
      <c r="BA36" s="88">
        <v>447</v>
      </c>
      <c r="BB36" s="89"/>
      <c r="BC36" s="89"/>
      <c r="BD36" s="89"/>
      <c r="BE36" s="89"/>
      <c r="BF36" s="90">
        <f t="shared" si="2"/>
        <v>0</v>
      </c>
      <c r="BG36" s="89"/>
      <c r="BH36" s="89"/>
      <c r="BI36" s="89"/>
      <c r="BJ36" s="90">
        <f t="shared" si="3"/>
        <v>0</v>
      </c>
      <c r="BK36" s="91">
        <f t="shared" si="4"/>
        <v>0</v>
      </c>
      <c r="BM36" s="88">
        <v>447</v>
      </c>
      <c r="BN36" s="92"/>
      <c r="BO36" s="93"/>
      <c r="BP36" s="93"/>
      <c r="BQ36" s="93"/>
      <c r="BR36" s="90">
        <f t="shared" si="10"/>
        <v>0</v>
      </c>
    </row>
    <row r="37" spans="1:70" x14ac:dyDescent="0.2">
      <c r="A37" s="71">
        <v>449</v>
      </c>
      <c r="B37" s="72" t="s">
        <v>75</v>
      </c>
      <c r="C37" s="73">
        <v>700</v>
      </c>
      <c r="D37" s="74">
        <f t="shared" si="5"/>
        <v>20.71000000000015</v>
      </c>
      <c r="E37" s="74">
        <f t="shared" si="6"/>
        <v>8</v>
      </c>
      <c r="F37" s="74">
        <f t="shared" si="7"/>
        <v>0.83408700272887337</v>
      </c>
      <c r="G37" s="75">
        <f t="shared" si="8"/>
        <v>720.71</v>
      </c>
      <c r="H37" s="76"/>
      <c r="I37" s="77">
        <f t="shared" si="0"/>
        <v>12322819</v>
      </c>
      <c r="J37" s="78">
        <f t="shared" si="1"/>
        <v>9488</v>
      </c>
      <c r="K37" s="78">
        <f t="shared" si="1"/>
        <v>656567</v>
      </c>
      <c r="L37" s="79">
        <f t="shared" si="9"/>
        <v>12988874</v>
      </c>
      <c r="M37" s="78"/>
      <c r="N37" s="80">
        <v>449</v>
      </c>
      <c r="O37" s="81">
        <v>720.71</v>
      </c>
      <c r="P37" s="81">
        <v>20.71000000000015</v>
      </c>
      <c r="Q37" s="81">
        <v>8</v>
      </c>
      <c r="R37" s="81">
        <v>27.116502953666135</v>
      </c>
      <c r="S37" s="82">
        <v>11857848</v>
      </c>
      <c r="T37" s="82">
        <v>12938</v>
      </c>
      <c r="U37" s="82">
        <v>0</v>
      </c>
      <c r="V37" s="82">
        <v>11844910</v>
      </c>
      <c r="W37" s="82">
        <v>9488</v>
      </c>
      <c r="X37" s="82">
        <v>631133</v>
      </c>
      <c r="Y37" s="82">
        <v>12485531</v>
      </c>
      <c r="Z37" s="82">
        <v>477909</v>
      </c>
      <c r="AA37" s="82">
        <v>0</v>
      </c>
      <c r="AB37" s="82">
        <v>25434</v>
      </c>
      <c r="AC37" s="82">
        <v>503343</v>
      </c>
      <c r="AD37" s="83">
        <v>12988874</v>
      </c>
      <c r="AE37" s="86"/>
      <c r="AF37" s="85">
        <v>449</v>
      </c>
      <c r="AG37" s="86">
        <v>2</v>
      </c>
      <c r="AH37" s="86">
        <v>0.83408700272887337</v>
      </c>
      <c r="AI37" s="84">
        <v>12938</v>
      </c>
      <c r="AJ37" s="84">
        <v>0</v>
      </c>
      <c r="AK37" s="84">
        <v>782</v>
      </c>
      <c r="AL37" s="87">
        <v>13720</v>
      </c>
      <c r="AM37" s="86"/>
      <c r="AN37" s="129">
        <v>26.282415950937263</v>
      </c>
      <c r="AO37" s="84">
        <v>464971</v>
      </c>
      <c r="AP37" s="84">
        <v>0</v>
      </c>
      <c r="AQ37" s="84">
        <v>24652</v>
      </c>
      <c r="AR37" s="87">
        <v>489623</v>
      </c>
      <c r="AT37" s="1"/>
      <c r="AU37" s="1"/>
      <c r="AV37" s="1"/>
      <c r="AW37" s="1"/>
      <c r="AX37" s="1"/>
      <c r="AY37" s="1"/>
      <c r="AZ37" s="1"/>
      <c r="BA37" s="88">
        <v>449</v>
      </c>
      <c r="BB37" s="89"/>
      <c r="BC37" s="89"/>
      <c r="BD37" s="89"/>
      <c r="BE37" s="89"/>
      <c r="BF37" s="90">
        <f t="shared" si="2"/>
        <v>0</v>
      </c>
      <c r="BG37" s="89"/>
      <c r="BH37" s="89"/>
      <c r="BI37" s="89"/>
      <c r="BJ37" s="90">
        <f t="shared" si="3"/>
        <v>0</v>
      </c>
      <c r="BK37" s="91">
        <f t="shared" si="4"/>
        <v>0</v>
      </c>
      <c r="BM37" s="88">
        <v>449</v>
      </c>
      <c r="BN37" s="92"/>
      <c r="BO37" s="93"/>
      <c r="BP37" s="93"/>
      <c r="BQ37" s="93"/>
      <c r="BR37" s="90">
        <f t="shared" si="10"/>
        <v>0</v>
      </c>
    </row>
    <row r="38" spans="1:70" x14ac:dyDescent="0.2">
      <c r="A38" s="71">
        <v>450</v>
      </c>
      <c r="B38" s="72" t="s">
        <v>76</v>
      </c>
      <c r="C38" s="73">
        <v>218</v>
      </c>
      <c r="D38" s="74" t="str">
        <f t="shared" si="5"/>
        <v/>
      </c>
      <c r="E38" s="74">
        <f t="shared" si="6"/>
        <v>0</v>
      </c>
      <c r="F38" s="74">
        <f t="shared" si="7"/>
        <v>0</v>
      </c>
      <c r="G38" s="75">
        <f t="shared" si="8"/>
        <v>218</v>
      </c>
      <c r="H38" s="76"/>
      <c r="I38" s="77">
        <f t="shared" si="0"/>
        <v>2879443</v>
      </c>
      <c r="J38" s="78">
        <f t="shared" si="1"/>
        <v>0</v>
      </c>
      <c r="K38" s="78">
        <f t="shared" si="1"/>
        <v>204484</v>
      </c>
      <c r="L38" s="79">
        <f t="shared" si="9"/>
        <v>3083927</v>
      </c>
      <c r="M38" s="78"/>
      <c r="N38" s="80">
        <v>450</v>
      </c>
      <c r="O38" s="81">
        <v>218</v>
      </c>
      <c r="P38" s="81">
        <v>0</v>
      </c>
      <c r="Q38" s="81">
        <v>0</v>
      </c>
      <c r="R38" s="81">
        <v>2</v>
      </c>
      <c r="S38" s="82">
        <v>2854578</v>
      </c>
      <c r="T38" s="82">
        <v>0</v>
      </c>
      <c r="U38" s="82">
        <v>0</v>
      </c>
      <c r="V38" s="82">
        <v>2854578</v>
      </c>
      <c r="W38" s="82">
        <v>0</v>
      </c>
      <c r="X38" s="82">
        <v>202608</v>
      </c>
      <c r="Y38" s="82">
        <v>3057186</v>
      </c>
      <c r="Z38" s="82">
        <v>24865</v>
      </c>
      <c r="AA38" s="82">
        <v>0</v>
      </c>
      <c r="AB38" s="82">
        <v>1876</v>
      </c>
      <c r="AC38" s="82">
        <v>26741</v>
      </c>
      <c r="AD38" s="83">
        <v>3083927</v>
      </c>
      <c r="AE38" s="86"/>
      <c r="AF38" s="85">
        <v>450</v>
      </c>
      <c r="AG38" s="86">
        <v>90</v>
      </c>
      <c r="AH38" s="86">
        <v>0</v>
      </c>
      <c r="AI38" s="84">
        <v>0</v>
      </c>
      <c r="AJ38" s="84">
        <v>0</v>
      </c>
      <c r="AK38" s="84">
        <v>0</v>
      </c>
      <c r="AL38" s="87">
        <v>0</v>
      </c>
      <c r="AM38" s="86"/>
      <c r="AN38" s="129">
        <v>2</v>
      </c>
      <c r="AO38" s="84">
        <v>24865</v>
      </c>
      <c r="AP38" s="84">
        <v>0</v>
      </c>
      <c r="AQ38" s="84">
        <v>1876</v>
      </c>
      <c r="AR38" s="87">
        <v>26741</v>
      </c>
      <c r="AT38" s="1"/>
      <c r="AU38" s="1"/>
      <c r="AV38" s="1"/>
      <c r="AW38" s="1"/>
      <c r="AX38" s="1"/>
      <c r="AY38" s="1"/>
      <c r="AZ38" s="1"/>
      <c r="BA38" s="88">
        <v>450</v>
      </c>
      <c r="BB38" s="89"/>
      <c r="BC38" s="89"/>
      <c r="BD38" s="89"/>
      <c r="BE38" s="89"/>
      <c r="BF38" s="90">
        <f t="shared" si="2"/>
        <v>0</v>
      </c>
      <c r="BG38" s="89"/>
      <c r="BH38" s="89"/>
      <c r="BI38" s="89"/>
      <c r="BJ38" s="90">
        <f t="shared" si="3"/>
        <v>0</v>
      </c>
      <c r="BK38" s="91">
        <f t="shared" si="4"/>
        <v>0</v>
      </c>
      <c r="BM38" s="88">
        <v>450</v>
      </c>
      <c r="BN38" s="92"/>
      <c r="BO38" s="93"/>
      <c r="BP38" s="93"/>
      <c r="BQ38" s="93"/>
      <c r="BR38" s="90">
        <f t="shared" si="10"/>
        <v>0</v>
      </c>
    </row>
    <row r="39" spans="1:70" x14ac:dyDescent="0.2">
      <c r="A39" s="71">
        <v>453</v>
      </c>
      <c r="B39" s="72" t="s">
        <v>77</v>
      </c>
      <c r="C39" s="73">
        <v>702</v>
      </c>
      <c r="D39" s="74" t="str">
        <f t="shared" si="5"/>
        <v/>
      </c>
      <c r="E39" s="74">
        <f t="shared" si="6"/>
        <v>0</v>
      </c>
      <c r="F39" s="74">
        <f t="shared" si="7"/>
        <v>0</v>
      </c>
      <c r="G39" s="75">
        <f t="shared" si="8"/>
        <v>700.77</v>
      </c>
      <c r="H39" s="76"/>
      <c r="I39" s="77">
        <f t="shared" si="0"/>
        <v>9335548</v>
      </c>
      <c r="J39" s="78">
        <f t="shared" si="1"/>
        <v>0</v>
      </c>
      <c r="K39" s="78">
        <f t="shared" si="1"/>
        <v>657323</v>
      </c>
      <c r="L39" s="79">
        <f t="shared" si="9"/>
        <v>9992871</v>
      </c>
      <c r="M39" s="78"/>
      <c r="N39" s="80">
        <v>453</v>
      </c>
      <c r="O39" s="81">
        <v>700.77</v>
      </c>
      <c r="P39" s="81">
        <v>0</v>
      </c>
      <c r="Q39" s="81">
        <v>0</v>
      </c>
      <c r="R39" s="81">
        <v>0</v>
      </c>
      <c r="S39" s="82">
        <v>9335548</v>
      </c>
      <c r="T39" s="82">
        <v>0</v>
      </c>
      <c r="U39" s="82">
        <v>0</v>
      </c>
      <c r="V39" s="82">
        <v>9335548</v>
      </c>
      <c r="W39" s="82">
        <v>0</v>
      </c>
      <c r="X39" s="82">
        <v>657323</v>
      </c>
      <c r="Y39" s="82">
        <v>9992871</v>
      </c>
      <c r="Z39" s="82">
        <v>0</v>
      </c>
      <c r="AA39" s="82">
        <v>0</v>
      </c>
      <c r="AB39" s="82">
        <v>0</v>
      </c>
      <c r="AC39" s="82">
        <v>0</v>
      </c>
      <c r="AD39" s="83">
        <v>9992871</v>
      </c>
      <c r="AE39" s="86"/>
      <c r="AF39" s="85">
        <v>453</v>
      </c>
      <c r="AG39" s="86">
        <v>0</v>
      </c>
      <c r="AH39" s="86">
        <v>0</v>
      </c>
      <c r="AI39" s="84">
        <v>0</v>
      </c>
      <c r="AJ39" s="84">
        <v>0</v>
      </c>
      <c r="AK39" s="84">
        <v>0</v>
      </c>
      <c r="AL39" s="87">
        <v>0</v>
      </c>
      <c r="AM39" s="86"/>
      <c r="AN39" s="129">
        <v>0</v>
      </c>
      <c r="AO39" s="84">
        <v>0</v>
      </c>
      <c r="AP39" s="84">
        <v>0</v>
      </c>
      <c r="AQ39" s="84">
        <v>0</v>
      </c>
      <c r="AR39" s="87">
        <v>0</v>
      </c>
      <c r="AT39" s="1"/>
      <c r="AU39" s="1"/>
      <c r="AV39" s="1"/>
      <c r="AW39" s="1"/>
      <c r="AX39" s="1"/>
      <c r="AY39" s="1"/>
      <c r="AZ39" s="1"/>
      <c r="BA39" s="88">
        <v>453</v>
      </c>
      <c r="BB39" s="89"/>
      <c r="BC39" s="89"/>
      <c r="BD39" s="89"/>
      <c r="BE39" s="89"/>
      <c r="BF39" s="90">
        <f t="shared" si="2"/>
        <v>0</v>
      </c>
      <c r="BG39" s="89"/>
      <c r="BH39" s="89"/>
      <c r="BI39" s="89"/>
      <c r="BJ39" s="90">
        <f t="shared" si="3"/>
        <v>0</v>
      </c>
      <c r="BK39" s="91">
        <f t="shared" si="4"/>
        <v>0</v>
      </c>
      <c r="BM39" s="88">
        <v>453</v>
      </c>
      <c r="BN39" s="92"/>
      <c r="BO39" s="93"/>
      <c r="BP39" s="93"/>
      <c r="BQ39" s="93"/>
      <c r="BR39" s="90">
        <f t="shared" si="10"/>
        <v>0</v>
      </c>
    </row>
    <row r="40" spans="1:70" x14ac:dyDescent="0.2">
      <c r="A40" s="71">
        <v>454</v>
      </c>
      <c r="B40" s="72" t="s">
        <v>78</v>
      </c>
      <c r="C40" s="73">
        <v>800</v>
      </c>
      <c r="D40" s="74" t="str">
        <f t="shared" si="5"/>
        <v/>
      </c>
      <c r="E40" s="74">
        <f t="shared" si="6"/>
        <v>0</v>
      </c>
      <c r="F40" s="74">
        <f t="shared" si="7"/>
        <v>0</v>
      </c>
      <c r="G40" s="75">
        <f t="shared" si="8"/>
        <v>793.90000000000009</v>
      </c>
      <c r="H40" s="76"/>
      <c r="I40" s="77">
        <f t="shared" si="0"/>
        <v>10539224</v>
      </c>
      <c r="J40" s="78">
        <f t="shared" si="1"/>
        <v>0</v>
      </c>
      <c r="K40" s="78">
        <f t="shared" si="1"/>
        <v>744679</v>
      </c>
      <c r="L40" s="79">
        <f t="shared" si="9"/>
        <v>11283903</v>
      </c>
      <c r="M40" s="78"/>
      <c r="N40" s="80">
        <v>454</v>
      </c>
      <c r="O40" s="81">
        <v>793.90000000000009</v>
      </c>
      <c r="P40" s="81">
        <v>0</v>
      </c>
      <c r="Q40" s="81">
        <v>0</v>
      </c>
      <c r="R40" s="81">
        <v>0</v>
      </c>
      <c r="S40" s="82">
        <v>10539224</v>
      </c>
      <c r="T40" s="82">
        <v>0</v>
      </c>
      <c r="U40" s="82">
        <v>0</v>
      </c>
      <c r="V40" s="82">
        <v>10539224</v>
      </c>
      <c r="W40" s="82">
        <v>0</v>
      </c>
      <c r="X40" s="82">
        <v>744679</v>
      </c>
      <c r="Y40" s="82">
        <v>11283903</v>
      </c>
      <c r="Z40" s="82">
        <v>0</v>
      </c>
      <c r="AA40" s="82">
        <v>0</v>
      </c>
      <c r="AB40" s="82">
        <v>0</v>
      </c>
      <c r="AC40" s="82">
        <v>0</v>
      </c>
      <c r="AD40" s="83">
        <v>11283903</v>
      </c>
      <c r="AE40" s="86"/>
      <c r="AF40" s="85">
        <v>454</v>
      </c>
      <c r="AG40" s="86">
        <v>0</v>
      </c>
      <c r="AH40" s="86">
        <v>0</v>
      </c>
      <c r="AI40" s="84">
        <v>0</v>
      </c>
      <c r="AJ40" s="84">
        <v>0</v>
      </c>
      <c r="AK40" s="84">
        <v>0</v>
      </c>
      <c r="AL40" s="87">
        <v>0</v>
      </c>
      <c r="AM40" s="86"/>
      <c r="AN40" s="129">
        <v>0</v>
      </c>
      <c r="AO40" s="84">
        <v>0</v>
      </c>
      <c r="AP40" s="84">
        <v>0</v>
      </c>
      <c r="AQ40" s="84">
        <v>0</v>
      </c>
      <c r="AR40" s="87">
        <v>0</v>
      </c>
      <c r="AT40" s="1"/>
      <c r="AU40" s="1"/>
      <c r="AV40" s="1"/>
      <c r="AW40" s="1"/>
      <c r="AX40" s="1"/>
      <c r="AY40" s="1"/>
      <c r="AZ40" s="1"/>
      <c r="BA40" s="88">
        <v>454</v>
      </c>
      <c r="BB40" s="89"/>
      <c r="BC40" s="89"/>
      <c r="BD40" s="89"/>
      <c r="BE40" s="89"/>
      <c r="BF40" s="90">
        <f t="shared" si="2"/>
        <v>0</v>
      </c>
      <c r="BG40" s="89"/>
      <c r="BH40" s="89"/>
      <c r="BI40" s="89"/>
      <c r="BJ40" s="90">
        <f t="shared" si="3"/>
        <v>0</v>
      </c>
      <c r="BK40" s="91">
        <f t="shared" si="4"/>
        <v>0</v>
      </c>
      <c r="BM40" s="88">
        <v>454</v>
      </c>
      <c r="BN40" s="92"/>
      <c r="BO40" s="93"/>
      <c r="BP40" s="93"/>
      <c r="BQ40" s="93"/>
      <c r="BR40" s="90">
        <f t="shared" si="10"/>
        <v>0</v>
      </c>
    </row>
    <row r="41" spans="1:70" x14ac:dyDescent="0.2">
      <c r="A41" s="71">
        <v>455</v>
      </c>
      <c r="B41" s="72" t="s">
        <v>79</v>
      </c>
      <c r="C41" s="73">
        <v>306</v>
      </c>
      <c r="D41" s="74" t="str">
        <f t="shared" si="5"/>
        <v/>
      </c>
      <c r="E41" s="74">
        <f t="shared" si="6"/>
        <v>0</v>
      </c>
      <c r="F41" s="74">
        <f t="shared" si="7"/>
        <v>0</v>
      </c>
      <c r="G41" s="75">
        <f t="shared" si="8"/>
        <v>305.13000000000005</v>
      </c>
      <c r="H41" s="76"/>
      <c r="I41" s="77">
        <f t="shared" si="0"/>
        <v>3383811</v>
      </c>
      <c r="J41" s="78">
        <f t="shared" si="1"/>
        <v>0</v>
      </c>
      <c r="K41" s="78">
        <f t="shared" si="1"/>
        <v>286210</v>
      </c>
      <c r="L41" s="79">
        <f t="shared" si="9"/>
        <v>3670021</v>
      </c>
      <c r="M41" s="78"/>
      <c r="N41" s="80">
        <v>455</v>
      </c>
      <c r="O41" s="81">
        <v>305.13000000000005</v>
      </c>
      <c r="P41" s="81">
        <v>0</v>
      </c>
      <c r="Q41" s="81">
        <v>0</v>
      </c>
      <c r="R41" s="81">
        <v>0</v>
      </c>
      <c r="S41" s="82">
        <v>3383811</v>
      </c>
      <c r="T41" s="82">
        <v>0</v>
      </c>
      <c r="U41" s="82">
        <v>0</v>
      </c>
      <c r="V41" s="82">
        <v>3383811</v>
      </c>
      <c r="W41" s="82">
        <v>0</v>
      </c>
      <c r="X41" s="82">
        <v>286210</v>
      </c>
      <c r="Y41" s="82">
        <v>3670021</v>
      </c>
      <c r="Z41" s="82">
        <v>0</v>
      </c>
      <c r="AA41" s="82">
        <v>0</v>
      </c>
      <c r="AB41" s="82">
        <v>0</v>
      </c>
      <c r="AC41" s="82">
        <v>0</v>
      </c>
      <c r="AD41" s="83">
        <v>3670021</v>
      </c>
      <c r="AE41" s="86"/>
      <c r="AF41" s="85">
        <v>455</v>
      </c>
      <c r="AG41" s="86">
        <v>3</v>
      </c>
      <c r="AH41" s="86">
        <v>0</v>
      </c>
      <c r="AI41" s="84">
        <v>0</v>
      </c>
      <c r="AJ41" s="84">
        <v>0</v>
      </c>
      <c r="AK41" s="84">
        <v>0</v>
      </c>
      <c r="AL41" s="87">
        <v>0</v>
      </c>
      <c r="AM41" s="86"/>
      <c r="AN41" s="129">
        <v>0</v>
      </c>
      <c r="AO41" s="84">
        <v>0</v>
      </c>
      <c r="AP41" s="84">
        <v>0</v>
      </c>
      <c r="AQ41" s="84">
        <v>0</v>
      </c>
      <c r="AR41" s="87">
        <v>0</v>
      </c>
      <c r="AT41" s="1"/>
      <c r="AU41" s="1"/>
      <c r="AV41" s="1"/>
      <c r="AW41" s="1"/>
      <c r="AX41" s="1"/>
      <c r="AY41" s="1"/>
      <c r="AZ41" s="1"/>
      <c r="BA41" s="88">
        <v>455</v>
      </c>
      <c r="BB41" s="89"/>
      <c r="BC41" s="89"/>
      <c r="BD41" s="89"/>
      <c r="BE41" s="89"/>
      <c r="BF41" s="90">
        <f t="shared" si="2"/>
        <v>0</v>
      </c>
      <c r="BG41" s="89"/>
      <c r="BH41" s="89"/>
      <c r="BI41" s="89"/>
      <c r="BJ41" s="90">
        <f t="shared" si="3"/>
        <v>0</v>
      </c>
      <c r="BK41" s="91">
        <f t="shared" si="4"/>
        <v>0</v>
      </c>
      <c r="BM41" s="88">
        <v>455</v>
      </c>
      <c r="BN41" s="92"/>
      <c r="BO41" s="93"/>
      <c r="BP41" s="93"/>
      <c r="BQ41" s="93"/>
      <c r="BR41" s="90">
        <f t="shared" si="10"/>
        <v>0</v>
      </c>
    </row>
    <row r="42" spans="1:70" x14ac:dyDescent="0.2">
      <c r="A42" s="71">
        <v>456</v>
      </c>
      <c r="B42" s="72" t="s">
        <v>80</v>
      </c>
      <c r="C42" s="73">
        <v>800</v>
      </c>
      <c r="D42" s="74">
        <f t="shared" si="5"/>
        <v>3.7500000000001097</v>
      </c>
      <c r="E42" s="74">
        <f t="shared" si="6"/>
        <v>0</v>
      </c>
      <c r="F42" s="74">
        <f t="shared" si="7"/>
        <v>0</v>
      </c>
      <c r="G42" s="75">
        <f t="shared" si="8"/>
        <v>803.75</v>
      </c>
      <c r="H42" s="76"/>
      <c r="I42" s="77">
        <f t="shared" si="0"/>
        <v>10828531</v>
      </c>
      <c r="J42" s="78">
        <f t="shared" ref="J42:K73" si="11">W42+AA42+BD42+BH42</f>
        <v>0</v>
      </c>
      <c r="K42" s="78">
        <f t="shared" si="11"/>
        <v>750686</v>
      </c>
      <c r="L42" s="79">
        <f t="shared" si="9"/>
        <v>11579217</v>
      </c>
      <c r="M42" s="78"/>
      <c r="N42" s="80">
        <v>456</v>
      </c>
      <c r="O42" s="81">
        <v>803.75</v>
      </c>
      <c r="P42" s="81">
        <v>3.7500000000001097</v>
      </c>
      <c r="Q42" s="81">
        <v>0</v>
      </c>
      <c r="R42" s="81">
        <v>0.71664074650077747</v>
      </c>
      <c r="S42" s="82">
        <v>10818949</v>
      </c>
      <c r="T42" s="82">
        <v>0</v>
      </c>
      <c r="U42" s="82">
        <v>0</v>
      </c>
      <c r="V42" s="82">
        <v>10818949</v>
      </c>
      <c r="W42" s="82">
        <v>0</v>
      </c>
      <c r="X42" s="82">
        <v>750014</v>
      </c>
      <c r="Y42" s="82">
        <v>11568963</v>
      </c>
      <c r="Z42" s="82">
        <v>9582</v>
      </c>
      <c r="AA42" s="82">
        <v>0</v>
      </c>
      <c r="AB42" s="82">
        <v>672</v>
      </c>
      <c r="AC42" s="82">
        <v>10254</v>
      </c>
      <c r="AD42" s="83">
        <v>11579217</v>
      </c>
      <c r="AE42" s="86"/>
      <c r="AF42" s="85">
        <v>456</v>
      </c>
      <c r="AG42" s="86">
        <v>226.59</v>
      </c>
      <c r="AH42" s="86">
        <v>0</v>
      </c>
      <c r="AI42" s="84">
        <v>0</v>
      </c>
      <c r="AJ42" s="84">
        <v>0</v>
      </c>
      <c r="AK42" s="84">
        <v>0</v>
      </c>
      <c r="AL42" s="87">
        <v>0</v>
      </c>
      <c r="AM42" s="86"/>
      <c r="AN42" s="129">
        <v>0.71664074650077747</v>
      </c>
      <c r="AO42" s="84">
        <v>9582</v>
      </c>
      <c r="AP42" s="84">
        <v>0</v>
      </c>
      <c r="AQ42" s="84">
        <v>672</v>
      </c>
      <c r="AR42" s="87">
        <v>10254</v>
      </c>
      <c r="AT42" s="1"/>
      <c r="AU42" s="1"/>
      <c r="AV42" s="1"/>
      <c r="AW42" s="1"/>
      <c r="AX42" s="1"/>
      <c r="AY42" s="1"/>
      <c r="AZ42" s="1"/>
      <c r="BA42" s="88">
        <v>456</v>
      </c>
      <c r="BB42" s="89"/>
      <c r="BC42" s="89"/>
      <c r="BD42" s="89"/>
      <c r="BE42" s="89"/>
      <c r="BF42" s="90">
        <f t="shared" si="2"/>
        <v>0</v>
      </c>
      <c r="BG42" s="89"/>
      <c r="BH42" s="89"/>
      <c r="BI42" s="89"/>
      <c r="BJ42" s="90">
        <f t="shared" si="3"/>
        <v>0</v>
      </c>
      <c r="BK42" s="91">
        <f t="shared" si="4"/>
        <v>0</v>
      </c>
      <c r="BM42" s="88">
        <v>456</v>
      </c>
      <c r="BN42" s="92"/>
      <c r="BO42" s="93"/>
      <c r="BP42" s="93"/>
      <c r="BQ42" s="93"/>
      <c r="BR42" s="90">
        <f t="shared" si="10"/>
        <v>0</v>
      </c>
    </row>
    <row r="43" spans="1:70" x14ac:dyDescent="0.2">
      <c r="A43" s="71">
        <v>458</v>
      </c>
      <c r="B43" s="72" t="s">
        <v>81</v>
      </c>
      <c r="C43" s="73">
        <v>120</v>
      </c>
      <c r="D43" s="74" t="str">
        <f t="shared" si="5"/>
        <v/>
      </c>
      <c r="E43" s="74">
        <f t="shared" si="6"/>
        <v>0</v>
      </c>
      <c r="F43" s="74">
        <f t="shared" si="7"/>
        <v>0</v>
      </c>
      <c r="G43" s="75">
        <f t="shared" si="8"/>
        <v>83.90000000000002</v>
      </c>
      <c r="H43" s="76"/>
      <c r="I43" s="77">
        <f t="shared" si="0"/>
        <v>1235701</v>
      </c>
      <c r="J43" s="78">
        <f t="shared" si="11"/>
        <v>0</v>
      </c>
      <c r="K43" s="78">
        <f t="shared" si="11"/>
        <v>78696</v>
      </c>
      <c r="L43" s="79">
        <f t="shared" si="9"/>
        <v>1314397</v>
      </c>
      <c r="M43" s="78"/>
      <c r="N43" s="80">
        <v>458</v>
      </c>
      <c r="O43" s="81">
        <v>83.90000000000002</v>
      </c>
      <c r="P43" s="81">
        <v>0</v>
      </c>
      <c r="Q43" s="81">
        <v>0</v>
      </c>
      <c r="R43" s="81">
        <v>0.74</v>
      </c>
      <c r="S43" s="82">
        <v>1224812</v>
      </c>
      <c r="T43" s="82">
        <v>0</v>
      </c>
      <c r="U43" s="82">
        <v>0</v>
      </c>
      <c r="V43" s="82">
        <v>1224812</v>
      </c>
      <c r="W43" s="82">
        <v>0</v>
      </c>
      <c r="X43" s="82">
        <v>78002</v>
      </c>
      <c r="Y43" s="82">
        <v>1302814</v>
      </c>
      <c r="Z43" s="82">
        <v>10889</v>
      </c>
      <c r="AA43" s="82">
        <v>0</v>
      </c>
      <c r="AB43" s="82">
        <v>694</v>
      </c>
      <c r="AC43" s="82">
        <v>11583</v>
      </c>
      <c r="AD43" s="83">
        <v>1314397</v>
      </c>
      <c r="AE43" s="86"/>
      <c r="AF43" s="85">
        <v>458</v>
      </c>
      <c r="AG43" s="86">
        <v>0</v>
      </c>
      <c r="AH43" s="86">
        <v>0</v>
      </c>
      <c r="AI43" s="84">
        <v>0</v>
      </c>
      <c r="AJ43" s="84">
        <v>0</v>
      </c>
      <c r="AK43" s="84">
        <v>0</v>
      </c>
      <c r="AL43" s="87">
        <v>0</v>
      </c>
      <c r="AM43" s="86"/>
      <c r="AN43" s="129">
        <v>0.74</v>
      </c>
      <c r="AO43" s="84">
        <v>10889</v>
      </c>
      <c r="AP43" s="84">
        <v>0</v>
      </c>
      <c r="AQ43" s="84">
        <v>694</v>
      </c>
      <c r="AR43" s="87">
        <v>11583</v>
      </c>
      <c r="AT43" s="1"/>
      <c r="AU43" s="1"/>
      <c r="AV43" s="1"/>
      <c r="AW43" s="1"/>
      <c r="AX43" s="1"/>
      <c r="AY43" s="1"/>
      <c r="AZ43" s="1"/>
      <c r="BA43" s="88">
        <v>458</v>
      </c>
      <c r="BB43" s="89"/>
      <c r="BC43" s="89"/>
      <c r="BD43" s="89"/>
      <c r="BE43" s="89"/>
      <c r="BF43" s="90">
        <f t="shared" si="2"/>
        <v>0</v>
      </c>
      <c r="BG43" s="89"/>
      <c r="BH43" s="89"/>
      <c r="BI43" s="89"/>
      <c r="BJ43" s="90">
        <f t="shared" si="3"/>
        <v>0</v>
      </c>
      <c r="BK43" s="91">
        <f t="shared" si="4"/>
        <v>0</v>
      </c>
      <c r="BM43" s="88">
        <v>458</v>
      </c>
      <c r="BN43" s="92"/>
      <c r="BO43" s="93"/>
      <c r="BP43" s="93"/>
      <c r="BQ43" s="93"/>
      <c r="BR43" s="90">
        <f t="shared" si="10"/>
        <v>0</v>
      </c>
    </row>
    <row r="44" spans="1:70" x14ac:dyDescent="0.2">
      <c r="A44" s="71">
        <v>463</v>
      </c>
      <c r="B44" s="72" t="s">
        <v>82</v>
      </c>
      <c r="C44" s="73">
        <v>588</v>
      </c>
      <c r="D44" s="74">
        <f t="shared" si="5"/>
        <v>33.380000000000003</v>
      </c>
      <c r="E44" s="74">
        <f t="shared" si="6"/>
        <v>1</v>
      </c>
      <c r="F44" s="74">
        <f t="shared" si="7"/>
        <v>1.6411637160703874</v>
      </c>
      <c r="G44" s="75">
        <f t="shared" si="8"/>
        <v>621.38</v>
      </c>
      <c r="H44" s="76"/>
      <c r="I44" s="77">
        <f t="shared" si="0"/>
        <v>11617654</v>
      </c>
      <c r="J44" s="78">
        <f t="shared" si="11"/>
        <v>0</v>
      </c>
      <c r="K44" s="78">
        <f t="shared" si="11"/>
        <v>551756</v>
      </c>
      <c r="L44" s="79">
        <f t="shared" si="9"/>
        <v>12169410</v>
      </c>
      <c r="M44" s="78"/>
      <c r="N44" s="80">
        <v>463</v>
      </c>
      <c r="O44" s="81">
        <v>621.38</v>
      </c>
      <c r="P44" s="81">
        <v>33.380000000000003</v>
      </c>
      <c r="Q44" s="81">
        <v>1</v>
      </c>
      <c r="R44" s="81">
        <v>2.5685189576294976</v>
      </c>
      <c r="S44" s="82">
        <v>11599175</v>
      </c>
      <c r="T44" s="82">
        <v>27846</v>
      </c>
      <c r="U44" s="82">
        <v>0</v>
      </c>
      <c r="V44" s="82">
        <v>11571329</v>
      </c>
      <c r="W44" s="82">
        <v>0</v>
      </c>
      <c r="X44" s="82">
        <v>549347</v>
      </c>
      <c r="Y44" s="82">
        <v>12120676</v>
      </c>
      <c r="Z44" s="82">
        <v>46325</v>
      </c>
      <c r="AA44" s="82">
        <v>0</v>
      </c>
      <c r="AB44" s="82">
        <v>2409</v>
      </c>
      <c r="AC44" s="82">
        <v>48734</v>
      </c>
      <c r="AD44" s="83">
        <v>12169410</v>
      </c>
      <c r="AE44" s="86"/>
      <c r="AF44" s="85">
        <v>463</v>
      </c>
      <c r="AG44" s="86">
        <v>2</v>
      </c>
      <c r="AH44" s="86">
        <v>1.6411637160703874</v>
      </c>
      <c r="AI44" s="84">
        <v>27846</v>
      </c>
      <c r="AJ44" s="84">
        <v>0</v>
      </c>
      <c r="AK44" s="84">
        <v>1539</v>
      </c>
      <c r="AL44" s="87">
        <v>29385</v>
      </c>
      <c r="AM44" s="86"/>
      <c r="AN44" s="129">
        <v>0.92735524155911042</v>
      </c>
      <c r="AO44" s="84">
        <v>18479</v>
      </c>
      <c r="AP44" s="84">
        <v>0</v>
      </c>
      <c r="AQ44" s="84">
        <v>870</v>
      </c>
      <c r="AR44" s="87">
        <v>19349</v>
      </c>
      <c r="AT44" s="1"/>
      <c r="AU44" s="1"/>
      <c r="AV44" s="1"/>
      <c r="AW44" s="1"/>
      <c r="AX44" s="1"/>
      <c r="AY44" s="1"/>
      <c r="AZ44" s="1"/>
      <c r="BA44" s="88">
        <v>463</v>
      </c>
      <c r="BB44" s="89"/>
      <c r="BC44" s="89"/>
      <c r="BD44" s="89"/>
      <c r="BE44" s="89"/>
      <c r="BF44" s="90">
        <f t="shared" si="2"/>
        <v>0</v>
      </c>
      <c r="BG44" s="89"/>
      <c r="BH44" s="89"/>
      <c r="BI44" s="89"/>
      <c r="BJ44" s="90">
        <f t="shared" si="3"/>
        <v>0</v>
      </c>
      <c r="BK44" s="91">
        <f t="shared" si="4"/>
        <v>0</v>
      </c>
      <c r="BM44" s="88">
        <v>463</v>
      </c>
      <c r="BN44" s="92"/>
      <c r="BO44" s="93"/>
      <c r="BP44" s="93"/>
      <c r="BQ44" s="93"/>
      <c r="BR44" s="90">
        <f t="shared" si="10"/>
        <v>0</v>
      </c>
    </row>
    <row r="45" spans="1:70" x14ac:dyDescent="0.2">
      <c r="A45" s="71">
        <v>464</v>
      </c>
      <c r="B45" s="72" t="s">
        <v>83</v>
      </c>
      <c r="C45" s="73">
        <v>222</v>
      </c>
      <c r="D45" s="74" t="str">
        <f t="shared" si="5"/>
        <v/>
      </c>
      <c r="E45" s="74">
        <f t="shared" si="6"/>
        <v>0</v>
      </c>
      <c r="F45" s="74">
        <f t="shared" si="7"/>
        <v>0.56407548031492771</v>
      </c>
      <c r="G45" s="75">
        <f t="shared" si="8"/>
        <v>210.89000000000004</v>
      </c>
      <c r="H45" s="76"/>
      <c r="I45" s="77">
        <f t="shared" si="0"/>
        <v>2973448</v>
      </c>
      <c r="J45" s="78">
        <f t="shared" si="11"/>
        <v>0</v>
      </c>
      <c r="K45" s="78">
        <f t="shared" si="11"/>
        <v>197814</v>
      </c>
      <c r="L45" s="79">
        <f t="shared" si="9"/>
        <v>3171262</v>
      </c>
      <c r="M45" s="78"/>
      <c r="N45" s="80">
        <v>464</v>
      </c>
      <c r="O45" s="81">
        <v>210.89000000000004</v>
      </c>
      <c r="P45" s="81">
        <v>0</v>
      </c>
      <c r="Q45" s="81">
        <v>0</v>
      </c>
      <c r="R45" s="81">
        <v>36.074075480314931</v>
      </c>
      <c r="S45" s="82">
        <v>2448096</v>
      </c>
      <c r="T45" s="82">
        <v>6822</v>
      </c>
      <c r="U45" s="82">
        <v>0</v>
      </c>
      <c r="V45" s="82">
        <v>2441274</v>
      </c>
      <c r="W45" s="82">
        <v>0</v>
      </c>
      <c r="X45" s="82">
        <v>163977</v>
      </c>
      <c r="Y45" s="82">
        <v>2605251</v>
      </c>
      <c r="Z45" s="82">
        <v>532174</v>
      </c>
      <c r="AA45" s="82">
        <v>0</v>
      </c>
      <c r="AB45" s="82">
        <v>33837</v>
      </c>
      <c r="AC45" s="82">
        <v>566011</v>
      </c>
      <c r="AD45" s="83">
        <v>3171262</v>
      </c>
      <c r="AE45" s="86"/>
      <c r="AF45" s="85">
        <v>464</v>
      </c>
      <c r="AG45" s="86">
        <v>34.409999999999997</v>
      </c>
      <c r="AH45" s="86">
        <v>0.56407548031492771</v>
      </c>
      <c r="AI45" s="84">
        <v>6822</v>
      </c>
      <c r="AJ45" s="84">
        <v>0</v>
      </c>
      <c r="AK45" s="84">
        <v>529</v>
      </c>
      <c r="AL45" s="87">
        <v>7351</v>
      </c>
      <c r="AM45" s="86"/>
      <c r="AN45" s="129">
        <v>35.510000000000005</v>
      </c>
      <c r="AO45" s="84">
        <v>525352</v>
      </c>
      <c r="AP45" s="84">
        <v>0</v>
      </c>
      <c r="AQ45" s="84">
        <v>33308</v>
      </c>
      <c r="AR45" s="87">
        <v>558660</v>
      </c>
      <c r="AT45" s="1"/>
      <c r="AU45" s="1"/>
      <c r="AV45" s="1"/>
      <c r="AW45" s="1"/>
      <c r="AX45" s="1"/>
      <c r="AY45" s="1"/>
      <c r="AZ45" s="1"/>
      <c r="BA45" s="88">
        <v>464</v>
      </c>
      <c r="BB45" s="89"/>
      <c r="BC45" s="89"/>
      <c r="BD45" s="89"/>
      <c r="BE45" s="89"/>
      <c r="BF45" s="90">
        <f t="shared" si="2"/>
        <v>0</v>
      </c>
      <c r="BG45" s="89"/>
      <c r="BH45" s="89"/>
      <c r="BI45" s="89"/>
      <c r="BJ45" s="90">
        <f t="shared" si="3"/>
        <v>0</v>
      </c>
      <c r="BK45" s="91">
        <f t="shared" si="4"/>
        <v>0</v>
      </c>
      <c r="BM45" s="88">
        <v>464</v>
      </c>
      <c r="BN45" s="92"/>
      <c r="BO45" s="93"/>
      <c r="BP45" s="93"/>
      <c r="BQ45" s="93"/>
      <c r="BR45" s="90">
        <f t="shared" si="10"/>
        <v>0</v>
      </c>
    </row>
    <row r="46" spans="1:70" x14ac:dyDescent="0.2">
      <c r="A46" s="71">
        <v>466</v>
      </c>
      <c r="B46" s="72" t="s">
        <v>84</v>
      </c>
      <c r="C46" s="73">
        <v>180</v>
      </c>
      <c r="D46" s="74" t="str">
        <f t="shared" si="5"/>
        <v/>
      </c>
      <c r="E46" s="74">
        <f t="shared" si="6"/>
        <v>0</v>
      </c>
      <c r="F46" s="74">
        <f t="shared" si="7"/>
        <v>1.8666810221693233</v>
      </c>
      <c r="G46" s="75">
        <f t="shared" si="8"/>
        <v>168.32000000000002</v>
      </c>
      <c r="H46" s="76"/>
      <c r="I46" s="77">
        <f t="shared" si="0"/>
        <v>4394781</v>
      </c>
      <c r="J46" s="78">
        <f t="shared" si="11"/>
        <v>0</v>
      </c>
      <c r="K46" s="78">
        <f t="shared" si="11"/>
        <v>157882</v>
      </c>
      <c r="L46" s="79">
        <f t="shared" si="9"/>
        <v>4552663</v>
      </c>
      <c r="M46" s="78"/>
      <c r="N46" s="80">
        <v>466</v>
      </c>
      <c r="O46" s="81">
        <v>168.32000000000002</v>
      </c>
      <c r="P46" s="81">
        <v>0</v>
      </c>
      <c r="Q46" s="81">
        <v>0</v>
      </c>
      <c r="R46" s="81">
        <v>1.8666810221693233</v>
      </c>
      <c r="S46" s="82">
        <v>4394781</v>
      </c>
      <c r="T46" s="82">
        <v>56702</v>
      </c>
      <c r="U46" s="82">
        <v>0</v>
      </c>
      <c r="V46" s="82">
        <v>4338079</v>
      </c>
      <c r="W46" s="82">
        <v>0</v>
      </c>
      <c r="X46" s="82">
        <v>156139</v>
      </c>
      <c r="Y46" s="82">
        <v>4494218</v>
      </c>
      <c r="Z46" s="82">
        <v>56702</v>
      </c>
      <c r="AA46" s="82">
        <v>0</v>
      </c>
      <c r="AB46" s="82">
        <v>1743</v>
      </c>
      <c r="AC46" s="82">
        <v>58445</v>
      </c>
      <c r="AD46" s="83">
        <v>4552663</v>
      </c>
      <c r="AE46" s="86"/>
      <c r="AF46" s="85">
        <v>466</v>
      </c>
      <c r="AG46" s="86">
        <v>52.879999999999995</v>
      </c>
      <c r="AH46" s="86">
        <v>1.8666810221693233</v>
      </c>
      <c r="AI46" s="84">
        <v>56702</v>
      </c>
      <c r="AJ46" s="84">
        <v>0</v>
      </c>
      <c r="AK46" s="84">
        <v>1743</v>
      </c>
      <c r="AL46" s="87">
        <v>58445</v>
      </c>
      <c r="AM46" s="86"/>
      <c r="AN46" s="129">
        <v>0</v>
      </c>
      <c r="AO46" s="84">
        <v>0</v>
      </c>
      <c r="AP46" s="84">
        <v>0</v>
      </c>
      <c r="AQ46" s="84">
        <v>0</v>
      </c>
      <c r="AR46" s="87">
        <v>0</v>
      </c>
      <c r="AT46" s="1"/>
      <c r="AU46" s="1"/>
      <c r="AV46" s="1"/>
      <c r="AW46" s="1"/>
      <c r="AX46" s="1"/>
      <c r="AY46" s="1"/>
      <c r="AZ46" s="1"/>
      <c r="BA46" s="88">
        <v>466</v>
      </c>
      <c r="BB46" s="89"/>
      <c r="BC46" s="89"/>
      <c r="BD46" s="89"/>
      <c r="BE46" s="89"/>
      <c r="BF46" s="90">
        <f t="shared" si="2"/>
        <v>0</v>
      </c>
      <c r="BG46" s="89"/>
      <c r="BH46" s="89"/>
      <c r="BI46" s="89"/>
      <c r="BJ46" s="90">
        <f t="shared" si="3"/>
        <v>0</v>
      </c>
      <c r="BK46" s="91">
        <f t="shared" si="4"/>
        <v>0</v>
      </c>
      <c r="BM46" s="88">
        <v>466</v>
      </c>
      <c r="BN46" s="92"/>
      <c r="BO46" s="93"/>
      <c r="BP46" s="93"/>
      <c r="BQ46" s="93"/>
      <c r="BR46" s="90">
        <f t="shared" si="10"/>
        <v>0</v>
      </c>
    </row>
    <row r="47" spans="1:70" x14ac:dyDescent="0.2">
      <c r="A47" s="71">
        <v>469</v>
      </c>
      <c r="B47" s="72" t="s">
        <v>85</v>
      </c>
      <c r="C47" s="73">
        <v>1230</v>
      </c>
      <c r="D47" s="74" t="str">
        <f t="shared" si="5"/>
        <v/>
      </c>
      <c r="E47" s="74">
        <f t="shared" si="6"/>
        <v>19.97</v>
      </c>
      <c r="F47" s="74">
        <f t="shared" si="7"/>
        <v>1.7175281249620755</v>
      </c>
      <c r="G47" s="75">
        <f t="shared" si="8"/>
        <v>1223.5100000000011</v>
      </c>
      <c r="H47" s="76"/>
      <c r="I47" s="77">
        <f t="shared" si="0"/>
        <v>24677787</v>
      </c>
      <c r="J47" s="78">
        <f t="shared" si="11"/>
        <v>0</v>
      </c>
      <c r="K47" s="78">
        <f t="shared" si="11"/>
        <v>1147654</v>
      </c>
      <c r="L47" s="79">
        <f t="shared" si="9"/>
        <v>25825441</v>
      </c>
      <c r="M47" s="78"/>
      <c r="N47" s="80">
        <v>469</v>
      </c>
      <c r="O47" s="81">
        <v>1223.5100000000011</v>
      </c>
      <c r="P47" s="81">
        <v>0</v>
      </c>
      <c r="Q47" s="81">
        <v>19.97</v>
      </c>
      <c r="R47" s="81">
        <v>3.7175281249620755</v>
      </c>
      <c r="S47" s="82">
        <v>24637237</v>
      </c>
      <c r="T47" s="82">
        <v>29472</v>
      </c>
      <c r="U47" s="82">
        <v>0</v>
      </c>
      <c r="V47" s="82">
        <v>24607765</v>
      </c>
      <c r="W47" s="82">
        <v>0</v>
      </c>
      <c r="X47" s="82">
        <v>1144166</v>
      </c>
      <c r="Y47" s="82">
        <v>25751931</v>
      </c>
      <c r="Z47" s="82">
        <v>70022</v>
      </c>
      <c r="AA47" s="82">
        <v>0</v>
      </c>
      <c r="AB47" s="82">
        <v>3488</v>
      </c>
      <c r="AC47" s="82">
        <v>73510</v>
      </c>
      <c r="AD47" s="83">
        <v>25825441</v>
      </c>
      <c r="AE47" s="86"/>
      <c r="AF47" s="85">
        <v>469</v>
      </c>
      <c r="AG47" s="86">
        <v>1</v>
      </c>
      <c r="AH47" s="86">
        <v>1.7175281249620755</v>
      </c>
      <c r="AI47" s="84">
        <v>29472</v>
      </c>
      <c r="AJ47" s="84">
        <v>0</v>
      </c>
      <c r="AK47" s="84">
        <v>1612</v>
      </c>
      <c r="AL47" s="87">
        <v>31084</v>
      </c>
      <c r="AM47" s="86"/>
      <c r="AN47" s="129">
        <v>2</v>
      </c>
      <c r="AO47" s="84">
        <v>40550</v>
      </c>
      <c r="AP47" s="84">
        <v>0</v>
      </c>
      <c r="AQ47" s="84">
        <v>1876</v>
      </c>
      <c r="AR47" s="87">
        <v>42426</v>
      </c>
      <c r="AT47" s="1"/>
      <c r="AU47" s="1"/>
      <c r="AV47" s="1"/>
      <c r="AW47" s="1"/>
      <c r="AX47" s="1"/>
      <c r="AY47" s="1"/>
      <c r="AZ47" s="1"/>
      <c r="BA47" s="88">
        <v>469</v>
      </c>
      <c r="BB47" s="89"/>
      <c r="BC47" s="89"/>
      <c r="BD47" s="89"/>
      <c r="BE47" s="89"/>
      <c r="BF47" s="90">
        <f t="shared" si="2"/>
        <v>0</v>
      </c>
      <c r="BG47" s="89"/>
      <c r="BH47" s="89"/>
      <c r="BI47" s="89"/>
      <c r="BJ47" s="90">
        <f t="shared" si="3"/>
        <v>0</v>
      </c>
      <c r="BK47" s="91">
        <f t="shared" si="4"/>
        <v>0</v>
      </c>
      <c r="BM47" s="88">
        <v>469</v>
      </c>
      <c r="BN47" s="92"/>
      <c r="BO47" s="93"/>
      <c r="BP47" s="93"/>
      <c r="BQ47" s="93"/>
      <c r="BR47" s="90">
        <f t="shared" si="10"/>
        <v>0</v>
      </c>
    </row>
    <row r="48" spans="1:70" x14ac:dyDescent="0.2">
      <c r="A48" s="71">
        <v>470</v>
      </c>
      <c r="B48" s="72" t="s">
        <v>86</v>
      </c>
      <c r="C48" s="73">
        <v>1649</v>
      </c>
      <c r="D48" s="74" t="str">
        <f t="shared" si="5"/>
        <v/>
      </c>
      <c r="E48" s="74">
        <f t="shared" si="6"/>
        <v>41</v>
      </c>
      <c r="F48" s="74">
        <f t="shared" si="7"/>
        <v>5.2095926379036168</v>
      </c>
      <c r="G48" s="75">
        <f t="shared" si="8"/>
        <v>1626.1</v>
      </c>
      <c r="H48" s="76"/>
      <c r="I48" s="77">
        <f t="shared" si="0"/>
        <v>21335758</v>
      </c>
      <c r="J48" s="78">
        <f t="shared" si="11"/>
        <v>34030</v>
      </c>
      <c r="K48" s="78">
        <f t="shared" si="11"/>
        <v>1525286</v>
      </c>
      <c r="L48" s="79">
        <f t="shared" si="9"/>
        <v>22895074</v>
      </c>
      <c r="M48" s="78"/>
      <c r="N48" s="80">
        <v>470</v>
      </c>
      <c r="O48" s="81">
        <v>1626.1</v>
      </c>
      <c r="P48" s="81">
        <v>0</v>
      </c>
      <c r="Q48" s="81">
        <v>41</v>
      </c>
      <c r="R48" s="81">
        <v>8.5895926379036176</v>
      </c>
      <c r="S48" s="82">
        <v>21282318</v>
      </c>
      <c r="T48" s="82">
        <v>61324</v>
      </c>
      <c r="U48" s="82">
        <v>0</v>
      </c>
      <c r="V48" s="82">
        <v>21220994</v>
      </c>
      <c r="W48" s="82">
        <v>33598</v>
      </c>
      <c r="X48" s="82">
        <v>1517259</v>
      </c>
      <c r="Y48" s="82">
        <v>22771851</v>
      </c>
      <c r="Z48" s="82">
        <v>114764</v>
      </c>
      <c r="AA48" s="82">
        <v>432</v>
      </c>
      <c r="AB48" s="82">
        <v>8027</v>
      </c>
      <c r="AC48" s="82">
        <v>123223</v>
      </c>
      <c r="AD48" s="83">
        <v>22895074</v>
      </c>
      <c r="AE48" s="86"/>
      <c r="AF48" s="85">
        <v>470</v>
      </c>
      <c r="AG48" s="86">
        <v>266.92</v>
      </c>
      <c r="AH48" s="86">
        <v>5.2095926379036168</v>
      </c>
      <c r="AI48" s="84">
        <v>61324</v>
      </c>
      <c r="AJ48" s="84">
        <v>432</v>
      </c>
      <c r="AK48" s="84">
        <v>4857</v>
      </c>
      <c r="AL48" s="87">
        <v>66613</v>
      </c>
      <c r="AM48" s="86"/>
      <c r="AN48" s="129">
        <v>3.38</v>
      </c>
      <c r="AO48" s="84">
        <v>53440</v>
      </c>
      <c r="AP48" s="84">
        <v>0</v>
      </c>
      <c r="AQ48" s="84">
        <v>3170</v>
      </c>
      <c r="AR48" s="87">
        <v>56610</v>
      </c>
      <c r="AT48" s="1"/>
      <c r="AU48" s="1"/>
      <c r="AV48" s="1"/>
      <c r="AW48" s="1"/>
      <c r="AX48" s="1"/>
      <c r="AY48" s="1"/>
      <c r="AZ48" s="1"/>
      <c r="BA48" s="88">
        <v>470</v>
      </c>
      <c r="BB48" s="89"/>
      <c r="BC48" s="89"/>
      <c r="BD48" s="89"/>
      <c r="BE48" s="89"/>
      <c r="BF48" s="90">
        <f t="shared" si="2"/>
        <v>0</v>
      </c>
      <c r="BG48" s="89"/>
      <c r="BH48" s="89"/>
      <c r="BI48" s="89"/>
      <c r="BJ48" s="90">
        <f t="shared" si="3"/>
        <v>0</v>
      </c>
      <c r="BK48" s="91">
        <f t="shared" si="4"/>
        <v>0</v>
      </c>
      <c r="BM48" s="88">
        <v>470</v>
      </c>
      <c r="BN48" s="92"/>
      <c r="BO48" s="93"/>
      <c r="BP48" s="93"/>
      <c r="BQ48" s="93"/>
      <c r="BR48" s="90">
        <f t="shared" si="10"/>
        <v>0</v>
      </c>
    </row>
    <row r="49" spans="1:70" x14ac:dyDescent="0.2">
      <c r="A49" s="71">
        <v>474</v>
      </c>
      <c r="B49" s="72" t="s">
        <v>87</v>
      </c>
      <c r="C49" s="73">
        <v>391</v>
      </c>
      <c r="D49" s="74" t="str">
        <f t="shared" si="5"/>
        <v/>
      </c>
      <c r="E49" s="74">
        <f t="shared" si="6"/>
        <v>0</v>
      </c>
      <c r="F49" s="74">
        <f t="shared" si="7"/>
        <v>0</v>
      </c>
      <c r="G49" s="75">
        <f t="shared" si="8"/>
        <v>368.38000000000005</v>
      </c>
      <c r="H49" s="76"/>
      <c r="I49" s="77">
        <f t="shared" si="0"/>
        <v>4702492</v>
      </c>
      <c r="J49" s="78">
        <f t="shared" si="11"/>
        <v>0</v>
      </c>
      <c r="K49" s="78">
        <f t="shared" si="11"/>
        <v>345543</v>
      </c>
      <c r="L49" s="79">
        <f t="shared" si="9"/>
        <v>5048035</v>
      </c>
      <c r="M49" s="78"/>
      <c r="N49" s="80">
        <v>474</v>
      </c>
      <c r="O49" s="81">
        <v>368.38000000000005</v>
      </c>
      <c r="P49" s="81">
        <v>0</v>
      </c>
      <c r="Q49" s="81">
        <v>0</v>
      </c>
      <c r="R49" s="81">
        <v>11</v>
      </c>
      <c r="S49" s="82">
        <v>4552244</v>
      </c>
      <c r="T49" s="82">
        <v>0</v>
      </c>
      <c r="U49" s="82">
        <v>0</v>
      </c>
      <c r="V49" s="82">
        <v>4552244</v>
      </c>
      <c r="W49" s="82">
        <v>0</v>
      </c>
      <c r="X49" s="82">
        <v>335225</v>
      </c>
      <c r="Y49" s="82">
        <v>4887469</v>
      </c>
      <c r="Z49" s="82">
        <v>150248</v>
      </c>
      <c r="AA49" s="82">
        <v>0</v>
      </c>
      <c r="AB49" s="82">
        <v>10318</v>
      </c>
      <c r="AC49" s="82">
        <v>160566</v>
      </c>
      <c r="AD49" s="83">
        <v>5048035</v>
      </c>
      <c r="AE49" s="86"/>
      <c r="AF49" s="85">
        <v>474</v>
      </c>
      <c r="AG49" s="86">
        <v>10.66</v>
      </c>
      <c r="AH49" s="86">
        <v>0</v>
      </c>
      <c r="AI49" s="84">
        <v>0</v>
      </c>
      <c r="AJ49" s="84">
        <v>0</v>
      </c>
      <c r="AK49" s="84">
        <v>0</v>
      </c>
      <c r="AL49" s="87">
        <v>0</v>
      </c>
      <c r="AM49" s="86"/>
      <c r="AN49" s="129">
        <v>11</v>
      </c>
      <c r="AO49" s="84">
        <v>150248</v>
      </c>
      <c r="AP49" s="84">
        <v>0</v>
      </c>
      <c r="AQ49" s="84">
        <v>10318</v>
      </c>
      <c r="AR49" s="87">
        <v>160566</v>
      </c>
      <c r="AT49" s="1"/>
      <c r="AU49" s="1"/>
      <c r="AV49" s="1"/>
      <c r="AW49" s="1"/>
      <c r="AX49" s="1"/>
      <c r="AY49" s="1"/>
      <c r="AZ49" s="1"/>
      <c r="BA49" s="88">
        <v>474</v>
      </c>
      <c r="BB49" s="89"/>
      <c r="BC49" s="89"/>
      <c r="BD49" s="89"/>
      <c r="BE49" s="89"/>
      <c r="BF49" s="90">
        <f t="shared" si="2"/>
        <v>0</v>
      </c>
      <c r="BG49" s="89"/>
      <c r="BH49" s="89"/>
      <c r="BI49" s="89"/>
      <c r="BJ49" s="90">
        <f t="shared" si="3"/>
        <v>0</v>
      </c>
      <c r="BK49" s="91">
        <f t="shared" si="4"/>
        <v>0</v>
      </c>
      <c r="BM49" s="88">
        <v>474</v>
      </c>
      <c r="BN49" s="92"/>
      <c r="BO49" s="93"/>
      <c r="BP49" s="93"/>
      <c r="BQ49" s="93"/>
      <c r="BR49" s="90">
        <f t="shared" si="10"/>
        <v>0</v>
      </c>
    </row>
    <row r="50" spans="1:70" x14ac:dyDescent="0.2">
      <c r="A50" s="71">
        <v>478</v>
      </c>
      <c r="B50" s="72" t="s">
        <v>88</v>
      </c>
      <c r="C50" s="73">
        <v>400</v>
      </c>
      <c r="D50" s="74" t="str">
        <f t="shared" si="5"/>
        <v/>
      </c>
      <c r="E50" s="74">
        <f t="shared" si="6"/>
        <v>0</v>
      </c>
      <c r="F50" s="74">
        <f t="shared" si="7"/>
        <v>0</v>
      </c>
      <c r="G50" s="75">
        <f t="shared" si="8"/>
        <v>394.67000000000007</v>
      </c>
      <c r="H50" s="76"/>
      <c r="I50" s="77">
        <f t="shared" si="0"/>
        <v>5643447</v>
      </c>
      <c r="J50" s="78">
        <f t="shared" si="11"/>
        <v>0</v>
      </c>
      <c r="K50" s="78">
        <f t="shared" si="11"/>
        <v>370202</v>
      </c>
      <c r="L50" s="79">
        <f t="shared" si="9"/>
        <v>6013649</v>
      </c>
      <c r="M50" s="78"/>
      <c r="N50" s="80">
        <v>478</v>
      </c>
      <c r="O50" s="81">
        <v>394.67000000000007</v>
      </c>
      <c r="P50" s="81">
        <v>0</v>
      </c>
      <c r="Q50" s="81">
        <v>0</v>
      </c>
      <c r="R50" s="81">
        <v>15.49</v>
      </c>
      <c r="S50" s="82">
        <v>5436418</v>
      </c>
      <c r="T50" s="82">
        <v>0</v>
      </c>
      <c r="U50" s="82">
        <v>0</v>
      </c>
      <c r="V50" s="82">
        <v>5436418</v>
      </c>
      <c r="W50" s="82">
        <v>0</v>
      </c>
      <c r="X50" s="82">
        <v>355672</v>
      </c>
      <c r="Y50" s="82">
        <v>5792090</v>
      </c>
      <c r="Z50" s="82">
        <v>207029</v>
      </c>
      <c r="AA50" s="82">
        <v>0</v>
      </c>
      <c r="AB50" s="82">
        <v>14530</v>
      </c>
      <c r="AC50" s="82">
        <v>221559</v>
      </c>
      <c r="AD50" s="83">
        <v>6013649</v>
      </c>
      <c r="AE50" s="86"/>
      <c r="AF50" s="85">
        <v>478</v>
      </c>
      <c r="AG50" s="86">
        <v>0</v>
      </c>
      <c r="AH50" s="86">
        <v>0</v>
      </c>
      <c r="AI50" s="84">
        <v>0</v>
      </c>
      <c r="AJ50" s="84">
        <v>0</v>
      </c>
      <c r="AK50" s="84">
        <v>0</v>
      </c>
      <c r="AL50" s="87">
        <v>0</v>
      </c>
      <c r="AM50" s="86"/>
      <c r="AN50" s="129">
        <v>15.49</v>
      </c>
      <c r="AO50" s="84">
        <v>207029</v>
      </c>
      <c r="AP50" s="84">
        <v>0</v>
      </c>
      <c r="AQ50" s="84">
        <v>14530</v>
      </c>
      <c r="AR50" s="87">
        <v>221559</v>
      </c>
      <c r="AT50" s="1"/>
      <c r="AU50" s="1"/>
      <c r="AV50" s="1"/>
      <c r="AW50" s="1"/>
      <c r="AX50" s="1"/>
      <c r="AY50" s="1"/>
      <c r="AZ50" s="1"/>
      <c r="BA50" s="88">
        <v>478</v>
      </c>
      <c r="BB50" s="89"/>
      <c r="BC50" s="89"/>
      <c r="BD50" s="89"/>
      <c r="BE50" s="89"/>
      <c r="BF50" s="90">
        <f t="shared" si="2"/>
        <v>0</v>
      </c>
      <c r="BG50" s="89"/>
      <c r="BH50" s="89"/>
      <c r="BI50" s="89"/>
      <c r="BJ50" s="90">
        <f t="shared" si="3"/>
        <v>0</v>
      </c>
      <c r="BK50" s="91">
        <f t="shared" si="4"/>
        <v>0</v>
      </c>
      <c r="BM50" s="88">
        <v>478</v>
      </c>
      <c r="BN50" s="92"/>
      <c r="BO50" s="93"/>
      <c r="BP50" s="93"/>
      <c r="BQ50" s="93"/>
      <c r="BR50" s="90">
        <f t="shared" si="10"/>
        <v>0</v>
      </c>
    </row>
    <row r="51" spans="1:70" x14ac:dyDescent="0.2">
      <c r="A51" s="71">
        <v>479</v>
      </c>
      <c r="B51" s="72" t="s">
        <v>89</v>
      </c>
      <c r="C51" s="73">
        <v>400</v>
      </c>
      <c r="D51" s="74" t="str">
        <f t="shared" si="5"/>
        <v/>
      </c>
      <c r="E51" s="74">
        <f t="shared" si="6"/>
        <v>0</v>
      </c>
      <c r="F51" s="74">
        <f t="shared" si="7"/>
        <v>0</v>
      </c>
      <c r="G51" s="75">
        <f t="shared" si="8"/>
        <v>396.68000000000006</v>
      </c>
      <c r="H51" s="76"/>
      <c r="I51" s="77">
        <f t="shared" si="0"/>
        <v>5759136</v>
      </c>
      <c r="J51" s="78">
        <f t="shared" si="11"/>
        <v>0</v>
      </c>
      <c r="K51" s="78">
        <f t="shared" si="11"/>
        <v>372086</v>
      </c>
      <c r="L51" s="79">
        <f t="shared" si="9"/>
        <v>6131222</v>
      </c>
      <c r="M51" s="78"/>
      <c r="N51" s="80">
        <v>479</v>
      </c>
      <c r="O51" s="81">
        <v>396.68000000000006</v>
      </c>
      <c r="P51" s="81">
        <v>0</v>
      </c>
      <c r="Q51" s="81">
        <v>0</v>
      </c>
      <c r="R51" s="81">
        <v>24.04</v>
      </c>
      <c r="S51" s="82">
        <v>5397779</v>
      </c>
      <c r="T51" s="82">
        <v>0</v>
      </c>
      <c r="U51" s="82">
        <v>0</v>
      </c>
      <c r="V51" s="82">
        <v>5397779</v>
      </c>
      <c r="W51" s="82">
        <v>0</v>
      </c>
      <c r="X51" s="82">
        <v>349536</v>
      </c>
      <c r="Y51" s="82">
        <v>5747315</v>
      </c>
      <c r="Z51" s="82">
        <v>361357</v>
      </c>
      <c r="AA51" s="82">
        <v>0</v>
      </c>
      <c r="AB51" s="82">
        <v>22550</v>
      </c>
      <c r="AC51" s="82">
        <v>383907</v>
      </c>
      <c r="AD51" s="83">
        <v>6131222</v>
      </c>
      <c r="AE51" s="86"/>
      <c r="AF51" s="85">
        <v>479</v>
      </c>
      <c r="AG51" s="86">
        <v>17.329999999999998</v>
      </c>
      <c r="AH51" s="86">
        <v>0</v>
      </c>
      <c r="AI51" s="84">
        <v>0</v>
      </c>
      <c r="AJ51" s="84">
        <v>0</v>
      </c>
      <c r="AK51" s="84">
        <v>0</v>
      </c>
      <c r="AL51" s="87">
        <v>0</v>
      </c>
      <c r="AM51" s="86"/>
      <c r="AN51" s="129">
        <v>24.04</v>
      </c>
      <c r="AO51" s="84">
        <v>361357</v>
      </c>
      <c r="AP51" s="84">
        <v>0</v>
      </c>
      <c r="AQ51" s="84">
        <v>22550</v>
      </c>
      <c r="AR51" s="87">
        <v>383907</v>
      </c>
      <c r="AT51" s="1"/>
      <c r="AU51" s="1"/>
      <c r="AV51" s="1"/>
      <c r="AW51" s="1"/>
      <c r="AX51" s="1"/>
      <c r="AY51" s="1"/>
      <c r="AZ51" s="1"/>
      <c r="BA51" s="88">
        <v>479</v>
      </c>
      <c r="BB51" s="89"/>
      <c r="BC51" s="89"/>
      <c r="BD51" s="89"/>
      <c r="BE51" s="89"/>
      <c r="BF51" s="90">
        <f t="shared" si="2"/>
        <v>0</v>
      </c>
      <c r="BG51" s="89"/>
      <c r="BH51" s="89"/>
      <c r="BI51" s="89"/>
      <c r="BJ51" s="90">
        <f t="shared" si="3"/>
        <v>0</v>
      </c>
      <c r="BK51" s="91">
        <f t="shared" si="4"/>
        <v>0</v>
      </c>
      <c r="BM51" s="88">
        <v>479</v>
      </c>
      <c r="BN51" s="92"/>
      <c r="BO51" s="93"/>
      <c r="BP51" s="93"/>
      <c r="BQ51" s="93"/>
      <c r="BR51" s="90">
        <f t="shared" si="10"/>
        <v>0</v>
      </c>
    </row>
    <row r="52" spans="1:70" x14ac:dyDescent="0.2">
      <c r="A52" s="71">
        <v>481</v>
      </c>
      <c r="B52" s="72" t="s">
        <v>90</v>
      </c>
      <c r="C52" s="73">
        <v>944</v>
      </c>
      <c r="D52" s="74">
        <f t="shared" si="5"/>
        <v>1.1499999999999821</v>
      </c>
      <c r="E52" s="74">
        <f t="shared" si="6"/>
        <v>0</v>
      </c>
      <c r="F52" s="74">
        <f t="shared" si="7"/>
        <v>4.2885958577056531</v>
      </c>
      <c r="G52" s="75">
        <f t="shared" si="8"/>
        <v>945.15</v>
      </c>
      <c r="H52" s="76"/>
      <c r="I52" s="77">
        <f t="shared" si="0"/>
        <v>17616772</v>
      </c>
      <c r="J52" s="78">
        <f t="shared" si="11"/>
        <v>0</v>
      </c>
      <c r="K52" s="78">
        <f t="shared" si="11"/>
        <v>885600</v>
      </c>
      <c r="L52" s="79">
        <f t="shared" si="9"/>
        <v>18502372</v>
      </c>
      <c r="M52" s="78"/>
      <c r="N52" s="80">
        <v>481</v>
      </c>
      <c r="O52" s="81">
        <v>945.15</v>
      </c>
      <c r="P52" s="81">
        <v>1.1499999999999821</v>
      </c>
      <c r="Q52" s="81">
        <v>0</v>
      </c>
      <c r="R52" s="81">
        <v>6.1663083901079174</v>
      </c>
      <c r="S52" s="82">
        <v>17581338</v>
      </c>
      <c r="T52" s="82">
        <v>66540</v>
      </c>
      <c r="U52" s="82">
        <v>0</v>
      </c>
      <c r="V52" s="82">
        <v>17514798</v>
      </c>
      <c r="W52" s="82">
        <v>0</v>
      </c>
      <c r="X52" s="82">
        <v>879813</v>
      </c>
      <c r="Y52" s="82">
        <v>18394611</v>
      </c>
      <c r="Z52" s="82">
        <v>101974</v>
      </c>
      <c r="AA52" s="82">
        <v>0</v>
      </c>
      <c r="AB52" s="82">
        <v>5787</v>
      </c>
      <c r="AC52" s="82">
        <v>107761</v>
      </c>
      <c r="AD52" s="83">
        <v>18502372</v>
      </c>
      <c r="AE52" s="86"/>
      <c r="AF52" s="85">
        <v>481</v>
      </c>
      <c r="AG52" s="86">
        <v>3</v>
      </c>
      <c r="AH52" s="86">
        <v>4.2885958577056531</v>
      </c>
      <c r="AI52" s="84">
        <v>66540</v>
      </c>
      <c r="AJ52" s="84">
        <v>0</v>
      </c>
      <c r="AK52" s="84">
        <v>4025</v>
      </c>
      <c r="AL52" s="87">
        <v>70565</v>
      </c>
      <c r="AM52" s="86"/>
      <c r="AN52" s="129">
        <v>1.8777125324022641</v>
      </c>
      <c r="AO52" s="84">
        <v>35434</v>
      </c>
      <c r="AP52" s="84">
        <v>0</v>
      </c>
      <c r="AQ52" s="84">
        <v>1762</v>
      </c>
      <c r="AR52" s="87">
        <v>37196</v>
      </c>
      <c r="AT52" s="1"/>
      <c r="AU52" s="1"/>
      <c r="AV52" s="1"/>
      <c r="AW52" s="1"/>
      <c r="AX52" s="1"/>
      <c r="AY52" s="1"/>
      <c r="AZ52" s="1"/>
      <c r="BA52" s="88">
        <v>481</v>
      </c>
      <c r="BB52" s="89"/>
      <c r="BC52" s="89"/>
      <c r="BD52" s="89"/>
      <c r="BE52" s="89"/>
      <c r="BF52" s="90">
        <f t="shared" si="2"/>
        <v>0</v>
      </c>
      <c r="BG52" s="89"/>
      <c r="BH52" s="89"/>
      <c r="BI52" s="89"/>
      <c r="BJ52" s="90">
        <f t="shared" si="3"/>
        <v>0</v>
      </c>
      <c r="BK52" s="91">
        <f t="shared" si="4"/>
        <v>0</v>
      </c>
      <c r="BM52" s="88">
        <v>481</v>
      </c>
      <c r="BN52" s="92"/>
      <c r="BO52" s="93"/>
      <c r="BP52" s="93"/>
      <c r="BQ52" s="93"/>
      <c r="BR52" s="90">
        <f t="shared" si="10"/>
        <v>0</v>
      </c>
    </row>
    <row r="53" spans="1:70" x14ac:dyDescent="0.2">
      <c r="A53" s="71">
        <v>482</v>
      </c>
      <c r="B53" s="72" t="s">
        <v>91</v>
      </c>
      <c r="C53" s="73">
        <v>288</v>
      </c>
      <c r="D53" s="74" t="str">
        <f t="shared" si="5"/>
        <v/>
      </c>
      <c r="E53" s="74">
        <f t="shared" si="6"/>
        <v>0</v>
      </c>
      <c r="F53" s="74">
        <f t="shared" si="7"/>
        <v>0</v>
      </c>
      <c r="G53" s="75">
        <f t="shared" si="8"/>
        <v>287.86</v>
      </c>
      <c r="H53" s="76"/>
      <c r="I53" s="77">
        <f t="shared" si="0"/>
        <v>4234302</v>
      </c>
      <c r="J53" s="78">
        <f t="shared" si="11"/>
        <v>0</v>
      </c>
      <c r="K53" s="78">
        <f t="shared" si="11"/>
        <v>270017</v>
      </c>
      <c r="L53" s="79">
        <f t="shared" si="9"/>
        <v>4504319</v>
      </c>
      <c r="M53" s="78"/>
      <c r="N53" s="80">
        <v>482</v>
      </c>
      <c r="O53" s="81">
        <v>287.86</v>
      </c>
      <c r="P53" s="81">
        <v>0</v>
      </c>
      <c r="Q53" s="81">
        <v>0</v>
      </c>
      <c r="R53" s="81">
        <v>1.7</v>
      </c>
      <c r="S53" s="82">
        <v>4208974</v>
      </c>
      <c r="T53" s="82">
        <v>0</v>
      </c>
      <c r="U53" s="82">
        <v>0</v>
      </c>
      <c r="V53" s="82">
        <v>4208974</v>
      </c>
      <c r="W53" s="82">
        <v>0</v>
      </c>
      <c r="X53" s="82">
        <v>268422</v>
      </c>
      <c r="Y53" s="82">
        <v>4477396</v>
      </c>
      <c r="Z53" s="82">
        <v>25328</v>
      </c>
      <c r="AA53" s="82">
        <v>0</v>
      </c>
      <c r="AB53" s="82">
        <v>1595</v>
      </c>
      <c r="AC53" s="82">
        <v>26923</v>
      </c>
      <c r="AD53" s="83">
        <v>4504319</v>
      </c>
      <c r="AE53" s="86"/>
      <c r="AF53" s="85">
        <v>482</v>
      </c>
      <c r="AG53" s="86">
        <v>0</v>
      </c>
      <c r="AH53" s="86">
        <v>0</v>
      </c>
      <c r="AI53" s="84">
        <v>0</v>
      </c>
      <c r="AJ53" s="84">
        <v>0</v>
      </c>
      <c r="AK53" s="84">
        <v>0</v>
      </c>
      <c r="AL53" s="87">
        <v>0</v>
      </c>
      <c r="AM53" s="86"/>
      <c r="AN53" s="129">
        <v>1.7</v>
      </c>
      <c r="AO53" s="84">
        <v>25328</v>
      </c>
      <c r="AP53" s="84">
        <v>0</v>
      </c>
      <c r="AQ53" s="84">
        <v>1595</v>
      </c>
      <c r="AR53" s="87">
        <v>26923</v>
      </c>
      <c r="AT53" s="1"/>
      <c r="AU53" s="1"/>
      <c r="AV53" s="1"/>
      <c r="AW53" s="1"/>
      <c r="AX53" s="1"/>
      <c r="AY53" s="1"/>
      <c r="AZ53" s="1"/>
      <c r="BA53" s="88">
        <v>482</v>
      </c>
      <c r="BB53" s="89"/>
      <c r="BC53" s="89"/>
      <c r="BD53" s="89"/>
      <c r="BE53" s="89"/>
      <c r="BF53" s="90">
        <f t="shared" si="2"/>
        <v>0</v>
      </c>
      <c r="BG53" s="89"/>
      <c r="BH53" s="89"/>
      <c r="BI53" s="89"/>
      <c r="BJ53" s="90">
        <f t="shared" si="3"/>
        <v>0</v>
      </c>
      <c r="BK53" s="91">
        <f t="shared" si="4"/>
        <v>0</v>
      </c>
      <c r="BM53" s="88">
        <v>482</v>
      </c>
      <c r="BN53" s="92"/>
      <c r="BO53" s="93"/>
      <c r="BP53" s="93"/>
      <c r="BQ53" s="93"/>
      <c r="BR53" s="90">
        <f t="shared" si="10"/>
        <v>0</v>
      </c>
    </row>
    <row r="54" spans="1:70" x14ac:dyDescent="0.2">
      <c r="A54" s="71">
        <v>483</v>
      </c>
      <c r="B54" s="72" t="s">
        <v>92</v>
      </c>
      <c r="C54" s="73">
        <v>700</v>
      </c>
      <c r="D54" s="74" t="str">
        <f t="shared" si="5"/>
        <v/>
      </c>
      <c r="E54" s="74">
        <f t="shared" si="6"/>
        <v>0</v>
      </c>
      <c r="F54" s="74">
        <f t="shared" si="7"/>
        <v>0</v>
      </c>
      <c r="G54" s="75">
        <f t="shared" si="8"/>
        <v>668.10000000000025</v>
      </c>
      <c r="H54" s="76"/>
      <c r="I54" s="77">
        <f t="shared" si="0"/>
        <v>9714621</v>
      </c>
      <c r="J54" s="78">
        <f t="shared" si="11"/>
        <v>0</v>
      </c>
      <c r="K54" s="78">
        <f t="shared" si="11"/>
        <v>626673</v>
      </c>
      <c r="L54" s="79">
        <f t="shared" si="9"/>
        <v>10341294</v>
      </c>
      <c r="M54" s="78"/>
      <c r="N54" s="80">
        <v>483</v>
      </c>
      <c r="O54" s="81">
        <v>668.10000000000025</v>
      </c>
      <c r="P54" s="81">
        <v>0</v>
      </c>
      <c r="Q54" s="81">
        <v>0</v>
      </c>
      <c r="R54" s="81">
        <v>29.759999999999998</v>
      </c>
      <c r="S54" s="82">
        <v>9295618</v>
      </c>
      <c r="T54" s="82">
        <v>0</v>
      </c>
      <c r="U54" s="82">
        <v>0</v>
      </c>
      <c r="V54" s="82">
        <v>9295618</v>
      </c>
      <c r="W54" s="82">
        <v>0</v>
      </c>
      <c r="X54" s="82">
        <v>598758</v>
      </c>
      <c r="Y54" s="82">
        <v>9894376</v>
      </c>
      <c r="Z54" s="82">
        <v>419003</v>
      </c>
      <c r="AA54" s="82">
        <v>0</v>
      </c>
      <c r="AB54" s="82">
        <v>27915</v>
      </c>
      <c r="AC54" s="82">
        <v>446918</v>
      </c>
      <c r="AD54" s="83">
        <v>10341294</v>
      </c>
      <c r="AE54" s="86"/>
      <c r="AF54" s="85">
        <v>483</v>
      </c>
      <c r="AG54" s="86">
        <v>46.42</v>
      </c>
      <c r="AH54" s="86">
        <v>0</v>
      </c>
      <c r="AI54" s="84">
        <v>0</v>
      </c>
      <c r="AJ54" s="84">
        <v>0</v>
      </c>
      <c r="AK54" s="84">
        <v>0</v>
      </c>
      <c r="AL54" s="87">
        <v>0</v>
      </c>
      <c r="AM54" s="86"/>
      <c r="AN54" s="129">
        <v>29.759999999999998</v>
      </c>
      <c r="AO54" s="84">
        <v>419003</v>
      </c>
      <c r="AP54" s="84">
        <v>0</v>
      </c>
      <c r="AQ54" s="84">
        <v>27915</v>
      </c>
      <c r="AR54" s="87">
        <v>446918</v>
      </c>
      <c r="AT54" s="1"/>
      <c r="AU54" s="1"/>
      <c r="AV54" s="1"/>
      <c r="AW54" s="1"/>
      <c r="AX54" s="1"/>
      <c r="AY54" s="1"/>
      <c r="AZ54" s="1"/>
      <c r="BA54" s="88">
        <v>483</v>
      </c>
      <c r="BB54" s="89"/>
      <c r="BC54" s="89"/>
      <c r="BD54" s="89"/>
      <c r="BE54" s="89"/>
      <c r="BF54" s="90">
        <f t="shared" si="2"/>
        <v>0</v>
      </c>
      <c r="BG54" s="89"/>
      <c r="BH54" s="89"/>
      <c r="BI54" s="89"/>
      <c r="BJ54" s="90">
        <f t="shared" si="3"/>
        <v>0</v>
      </c>
      <c r="BK54" s="91">
        <f t="shared" si="4"/>
        <v>0</v>
      </c>
      <c r="BM54" s="88">
        <v>483</v>
      </c>
      <c r="BN54" s="92"/>
      <c r="BO54" s="93"/>
      <c r="BP54" s="93"/>
      <c r="BQ54" s="93"/>
      <c r="BR54" s="90">
        <f t="shared" si="10"/>
        <v>0</v>
      </c>
    </row>
    <row r="55" spans="1:70" x14ac:dyDescent="0.2">
      <c r="A55" s="71">
        <v>484</v>
      </c>
      <c r="B55" s="72" t="s">
        <v>93</v>
      </c>
      <c r="C55" s="73">
        <v>1704</v>
      </c>
      <c r="D55" s="74" t="str">
        <f t="shared" si="5"/>
        <v/>
      </c>
      <c r="E55" s="74">
        <f t="shared" si="6"/>
        <v>0</v>
      </c>
      <c r="F55" s="74">
        <f t="shared" si="7"/>
        <v>0</v>
      </c>
      <c r="G55" s="75">
        <f t="shared" si="8"/>
        <v>1601.06</v>
      </c>
      <c r="H55" s="76"/>
      <c r="I55" s="77">
        <f t="shared" si="0"/>
        <v>32167306</v>
      </c>
      <c r="J55" s="78">
        <f t="shared" si="11"/>
        <v>0</v>
      </c>
      <c r="K55" s="78">
        <f t="shared" si="11"/>
        <v>1501791</v>
      </c>
      <c r="L55" s="79">
        <f t="shared" si="9"/>
        <v>33669097</v>
      </c>
      <c r="M55" s="78"/>
      <c r="N55" s="80">
        <v>484</v>
      </c>
      <c r="O55" s="81">
        <v>1601.06</v>
      </c>
      <c r="P55" s="81">
        <v>0</v>
      </c>
      <c r="Q55" s="81">
        <v>0</v>
      </c>
      <c r="R55" s="81">
        <v>16.73</v>
      </c>
      <c r="S55" s="82">
        <v>31835166</v>
      </c>
      <c r="T55" s="82">
        <v>0</v>
      </c>
      <c r="U55" s="82">
        <v>0</v>
      </c>
      <c r="V55" s="82">
        <v>31835166</v>
      </c>
      <c r="W55" s="82">
        <v>0</v>
      </c>
      <c r="X55" s="82">
        <v>1486098</v>
      </c>
      <c r="Y55" s="82">
        <v>33321264</v>
      </c>
      <c r="Z55" s="82">
        <v>332140</v>
      </c>
      <c r="AA55" s="82">
        <v>0</v>
      </c>
      <c r="AB55" s="82">
        <v>15693</v>
      </c>
      <c r="AC55" s="82">
        <v>347833</v>
      </c>
      <c r="AD55" s="83">
        <v>33669097</v>
      </c>
      <c r="AE55" s="86"/>
      <c r="AF55" s="85">
        <v>484</v>
      </c>
      <c r="AG55" s="86">
        <v>0</v>
      </c>
      <c r="AH55" s="86">
        <v>0</v>
      </c>
      <c r="AI55" s="84">
        <v>0</v>
      </c>
      <c r="AJ55" s="84">
        <v>0</v>
      </c>
      <c r="AK55" s="84">
        <v>0</v>
      </c>
      <c r="AL55" s="87">
        <v>0</v>
      </c>
      <c r="AM55" s="86"/>
      <c r="AN55" s="129">
        <v>16.73</v>
      </c>
      <c r="AO55" s="84">
        <v>332140</v>
      </c>
      <c r="AP55" s="84">
        <v>0</v>
      </c>
      <c r="AQ55" s="84">
        <v>15693</v>
      </c>
      <c r="AR55" s="87">
        <v>347833</v>
      </c>
      <c r="AT55" s="1"/>
      <c r="AU55" s="1"/>
      <c r="AV55" s="1"/>
      <c r="AW55" s="1"/>
      <c r="AX55" s="1"/>
      <c r="AY55" s="1"/>
      <c r="AZ55" s="1"/>
      <c r="BA55" s="88">
        <v>484</v>
      </c>
      <c r="BB55" s="89"/>
      <c r="BC55" s="89"/>
      <c r="BD55" s="89"/>
      <c r="BE55" s="89"/>
      <c r="BF55" s="90">
        <f t="shared" si="2"/>
        <v>0</v>
      </c>
      <c r="BG55" s="89"/>
      <c r="BH55" s="89"/>
      <c r="BI55" s="89"/>
      <c r="BJ55" s="90">
        <f t="shared" si="3"/>
        <v>0</v>
      </c>
      <c r="BK55" s="91">
        <f t="shared" si="4"/>
        <v>0</v>
      </c>
      <c r="BM55" s="88">
        <v>484</v>
      </c>
      <c r="BN55" s="92"/>
      <c r="BO55" s="93"/>
      <c r="BP55" s="93"/>
      <c r="BQ55" s="93"/>
      <c r="BR55" s="90">
        <f t="shared" si="10"/>
        <v>0</v>
      </c>
    </row>
    <row r="56" spans="1:70" x14ac:dyDescent="0.2">
      <c r="A56" s="71">
        <v>485</v>
      </c>
      <c r="B56" s="72" t="s">
        <v>94</v>
      </c>
      <c r="C56" s="73">
        <v>480</v>
      </c>
      <c r="D56" s="74">
        <f t="shared" si="5"/>
        <v>13.150000000000031</v>
      </c>
      <c r="E56" s="74">
        <f t="shared" si="6"/>
        <v>0</v>
      </c>
      <c r="F56" s="74">
        <f t="shared" si="7"/>
        <v>16.931667865613068</v>
      </c>
      <c r="G56" s="75">
        <f t="shared" si="8"/>
        <v>493.15</v>
      </c>
      <c r="H56" s="76"/>
      <c r="I56" s="77">
        <f t="shared" si="0"/>
        <v>7337630</v>
      </c>
      <c r="J56" s="78">
        <f t="shared" si="11"/>
        <v>0</v>
      </c>
      <c r="K56" s="78">
        <f t="shared" si="11"/>
        <v>450246</v>
      </c>
      <c r="L56" s="79">
        <f t="shared" si="9"/>
        <v>7787876</v>
      </c>
      <c r="M56" s="78"/>
      <c r="N56" s="80">
        <v>485</v>
      </c>
      <c r="O56" s="81">
        <v>493.15</v>
      </c>
      <c r="P56" s="81">
        <v>13.150000000000031</v>
      </c>
      <c r="Q56" s="81">
        <v>0</v>
      </c>
      <c r="R56" s="81">
        <v>21.798341291548383</v>
      </c>
      <c r="S56" s="82">
        <v>7263209</v>
      </c>
      <c r="T56" s="82">
        <v>261528</v>
      </c>
      <c r="U56" s="82">
        <v>0</v>
      </c>
      <c r="V56" s="82">
        <v>7001681</v>
      </c>
      <c r="W56" s="82">
        <v>0</v>
      </c>
      <c r="X56" s="82">
        <v>429769</v>
      </c>
      <c r="Y56" s="82">
        <v>7431450</v>
      </c>
      <c r="Z56" s="82">
        <v>335949</v>
      </c>
      <c r="AA56" s="82">
        <v>0</v>
      </c>
      <c r="AB56" s="82">
        <v>20477</v>
      </c>
      <c r="AC56" s="82">
        <v>356426</v>
      </c>
      <c r="AD56" s="83">
        <v>7787876</v>
      </c>
      <c r="AE56" s="86"/>
      <c r="AF56" s="85">
        <v>485</v>
      </c>
      <c r="AG56" s="86">
        <v>151</v>
      </c>
      <c r="AH56" s="86">
        <v>16.931667865613068</v>
      </c>
      <c r="AI56" s="84">
        <v>261528</v>
      </c>
      <c r="AJ56" s="84">
        <v>0</v>
      </c>
      <c r="AK56" s="84">
        <v>15912</v>
      </c>
      <c r="AL56" s="87">
        <v>277440</v>
      </c>
      <c r="AM56" s="86"/>
      <c r="AN56" s="129">
        <v>4.8666734259353133</v>
      </c>
      <c r="AO56" s="84">
        <v>74421</v>
      </c>
      <c r="AP56" s="84">
        <v>0</v>
      </c>
      <c r="AQ56" s="84">
        <v>4565</v>
      </c>
      <c r="AR56" s="87">
        <v>78986</v>
      </c>
      <c r="AT56" s="1"/>
      <c r="AU56" s="1"/>
      <c r="AV56" s="1"/>
      <c r="AW56" s="1"/>
      <c r="AX56" s="1"/>
      <c r="AY56" s="1"/>
      <c r="AZ56" s="1"/>
      <c r="BA56" s="88">
        <v>485</v>
      </c>
      <c r="BB56" s="89"/>
      <c r="BC56" s="89"/>
      <c r="BD56" s="89"/>
      <c r="BE56" s="89"/>
      <c r="BF56" s="90">
        <f t="shared" si="2"/>
        <v>0</v>
      </c>
      <c r="BG56" s="89"/>
      <c r="BH56" s="89"/>
      <c r="BI56" s="89"/>
      <c r="BJ56" s="90">
        <f t="shared" si="3"/>
        <v>0</v>
      </c>
      <c r="BK56" s="91">
        <f t="shared" si="4"/>
        <v>0</v>
      </c>
      <c r="BM56" s="88">
        <v>485</v>
      </c>
      <c r="BN56" s="92"/>
      <c r="BO56" s="93"/>
      <c r="BP56" s="93"/>
      <c r="BQ56" s="93"/>
      <c r="BR56" s="90">
        <f t="shared" si="10"/>
        <v>0</v>
      </c>
    </row>
    <row r="57" spans="1:70" x14ac:dyDescent="0.2">
      <c r="A57" s="71">
        <v>486</v>
      </c>
      <c r="B57" s="72" t="s">
        <v>95</v>
      </c>
      <c r="C57" s="73">
        <v>666</v>
      </c>
      <c r="D57" s="74">
        <f t="shared" si="5"/>
        <v>2.5500000000001797</v>
      </c>
      <c r="E57" s="74">
        <f t="shared" si="6"/>
        <v>0</v>
      </c>
      <c r="F57" s="74">
        <f t="shared" si="7"/>
        <v>0</v>
      </c>
      <c r="G57" s="75">
        <f t="shared" si="8"/>
        <v>668.55000000000018</v>
      </c>
      <c r="H57" s="76"/>
      <c r="I57" s="77">
        <f t="shared" si="0"/>
        <v>8976622</v>
      </c>
      <c r="J57" s="78">
        <f t="shared" si="11"/>
        <v>0</v>
      </c>
      <c r="K57" s="78">
        <f t="shared" si="11"/>
        <v>624450</v>
      </c>
      <c r="L57" s="79">
        <f t="shared" si="9"/>
        <v>9601072</v>
      </c>
      <c r="M57" s="78"/>
      <c r="N57" s="80">
        <v>486</v>
      </c>
      <c r="O57" s="81">
        <v>668.55000000000018</v>
      </c>
      <c r="P57" s="81">
        <v>2.5500000000001797</v>
      </c>
      <c r="Q57" s="81">
        <v>0</v>
      </c>
      <c r="R57" s="81">
        <v>0</v>
      </c>
      <c r="S57" s="82">
        <v>8976622</v>
      </c>
      <c r="T57" s="82">
        <v>0</v>
      </c>
      <c r="U57" s="82">
        <v>0</v>
      </c>
      <c r="V57" s="82">
        <v>8976622</v>
      </c>
      <c r="W57" s="82">
        <v>0</v>
      </c>
      <c r="X57" s="82">
        <v>624450</v>
      </c>
      <c r="Y57" s="82">
        <v>9601072</v>
      </c>
      <c r="Z57" s="82">
        <v>0</v>
      </c>
      <c r="AA57" s="82">
        <v>0</v>
      </c>
      <c r="AB57" s="82">
        <v>0</v>
      </c>
      <c r="AC57" s="82">
        <v>0</v>
      </c>
      <c r="AD57" s="83">
        <v>9601072</v>
      </c>
      <c r="AE57" s="86"/>
      <c r="AF57" s="85">
        <v>486</v>
      </c>
      <c r="AG57" s="86">
        <v>0</v>
      </c>
      <c r="AH57" s="86">
        <v>0</v>
      </c>
      <c r="AI57" s="84">
        <v>0</v>
      </c>
      <c r="AJ57" s="84">
        <v>0</v>
      </c>
      <c r="AK57" s="84">
        <v>0</v>
      </c>
      <c r="AL57" s="87">
        <v>0</v>
      </c>
      <c r="AM57" s="86"/>
      <c r="AN57" s="129">
        <v>0</v>
      </c>
      <c r="AO57" s="84">
        <v>0</v>
      </c>
      <c r="AP57" s="84">
        <v>0</v>
      </c>
      <c r="AQ57" s="84">
        <v>0</v>
      </c>
      <c r="AR57" s="87">
        <v>0</v>
      </c>
      <c r="AT57" s="1"/>
      <c r="AU57" s="1"/>
      <c r="AV57" s="1"/>
      <c r="AW57" s="1"/>
      <c r="AX57" s="1"/>
      <c r="AY57" s="1"/>
      <c r="AZ57" s="1"/>
      <c r="BA57" s="88">
        <v>486</v>
      </c>
      <c r="BB57" s="89"/>
      <c r="BC57" s="89"/>
      <c r="BD57" s="89"/>
      <c r="BE57" s="89"/>
      <c r="BF57" s="90">
        <f t="shared" si="2"/>
        <v>0</v>
      </c>
      <c r="BG57" s="89"/>
      <c r="BH57" s="89"/>
      <c r="BI57" s="89"/>
      <c r="BJ57" s="90">
        <f t="shared" si="3"/>
        <v>0</v>
      </c>
      <c r="BK57" s="91">
        <f t="shared" si="4"/>
        <v>0</v>
      </c>
      <c r="BM57" s="88">
        <v>486</v>
      </c>
      <c r="BN57" s="92"/>
      <c r="BO57" s="93"/>
      <c r="BP57" s="93"/>
      <c r="BQ57" s="93"/>
      <c r="BR57" s="90">
        <f t="shared" si="10"/>
        <v>0</v>
      </c>
    </row>
    <row r="58" spans="1:70" x14ac:dyDescent="0.2">
      <c r="A58" s="71">
        <v>487</v>
      </c>
      <c r="B58" s="72" t="s">
        <v>96</v>
      </c>
      <c r="C58" s="73">
        <v>1147</v>
      </c>
      <c r="D58" s="74" t="str">
        <f t="shared" si="5"/>
        <v/>
      </c>
      <c r="E58" s="74">
        <f t="shared" si="6"/>
        <v>0</v>
      </c>
      <c r="F58" s="74">
        <f t="shared" si="7"/>
        <v>5.4589752692893772</v>
      </c>
      <c r="G58" s="75">
        <f t="shared" si="8"/>
        <v>1106.26</v>
      </c>
      <c r="H58" s="76"/>
      <c r="I58" s="77">
        <f t="shared" si="0"/>
        <v>20491852</v>
      </c>
      <c r="J58" s="78">
        <f t="shared" si="11"/>
        <v>0</v>
      </c>
      <c r="K58" s="78">
        <f t="shared" si="11"/>
        <v>1037677</v>
      </c>
      <c r="L58" s="79">
        <f t="shared" si="9"/>
        <v>21529529</v>
      </c>
      <c r="M58" s="78"/>
      <c r="N58" s="80">
        <v>487</v>
      </c>
      <c r="O58" s="81">
        <v>1106.26</v>
      </c>
      <c r="P58" s="81">
        <v>0</v>
      </c>
      <c r="Q58" s="81">
        <v>0</v>
      </c>
      <c r="R58" s="81">
        <v>14.418975269289378</v>
      </c>
      <c r="S58" s="82">
        <v>20343605</v>
      </c>
      <c r="T58" s="82">
        <v>84537</v>
      </c>
      <c r="U58" s="82">
        <v>0</v>
      </c>
      <c r="V58" s="82">
        <v>20259068</v>
      </c>
      <c r="W58" s="82">
        <v>0</v>
      </c>
      <c r="X58" s="82">
        <v>1024156</v>
      </c>
      <c r="Y58" s="82">
        <v>21283224</v>
      </c>
      <c r="Z58" s="82">
        <v>232784</v>
      </c>
      <c r="AA58" s="82">
        <v>0</v>
      </c>
      <c r="AB58" s="82">
        <v>13521</v>
      </c>
      <c r="AC58" s="82">
        <v>246305</v>
      </c>
      <c r="AD58" s="83">
        <v>21529529</v>
      </c>
      <c r="AE58" s="86"/>
      <c r="AF58" s="85">
        <v>487</v>
      </c>
      <c r="AG58" s="86">
        <v>117.87</v>
      </c>
      <c r="AH58" s="86">
        <v>5.4589752692893772</v>
      </c>
      <c r="AI58" s="84">
        <v>84537</v>
      </c>
      <c r="AJ58" s="84">
        <v>0</v>
      </c>
      <c r="AK58" s="84">
        <v>5116</v>
      </c>
      <c r="AL58" s="87">
        <v>89653</v>
      </c>
      <c r="AM58" s="86"/>
      <c r="AN58" s="129">
        <v>8.9600000000000009</v>
      </c>
      <c r="AO58" s="84">
        <v>148247</v>
      </c>
      <c r="AP58" s="84">
        <v>0</v>
      </c>
      <c r="AQ58" s="84">
        <v>8405</v>
      </c>
      <c r="AR58" s="87">
        <v>156652</v>
      </c>
      <c r="AT58" s="1"/>
      <c r="AU58" s="1"/>
      <c r="AV58" s="1"/>
      <c r="AW58" s="1"/>
      <c r="AX58" s="1"/>
      <c r="AY58" s="1"/>
      <c r="AZ58" s="1"/>
      <c r="BA58" s="88">
        <v>487</v>
      </c>
      <c r="BB58" s="89"/>
      <c r="BC58" s="89"/>
      <c r="BD58" s="89"/>
      <c r="BE58" s="89"/>
      <c r="BF58" s="90">
        <f t="shared" si="2"/>
        <v>0</v>
      </c>
      <c r="BG58" s="89"/>
      <c r="BH58" s="89"/>
      <c r="BI58" s="89"/>
      <c r="BJ58" s="90">
        <f t="shared" si="3"/>
        <v>0</v>
      </c>
      <c r="BK58" s="91">
        <f t="shared" si="4"/>
        <v>0</v>
      </c>
      <c r="BM58" s="88">
        <v>487</v>
      </c>
      <c r="BN58" s="92"/>
      <c r="BO58" s="93"/>
      <c r="BP58" s="93"/>
      <c r="BQ58" s="93"/>
      <c r="BR58" s="90">
        <f t="shared" si="10"/>
        <v>0</v>
      </c>
    </row>
    <row r="59" spans="1:70" x14ac:dyDescent="0.2">
      <c r="A59" s="71">
        <v>488</v>
      </c>
      <c r="B59" s="72" t="s">
        <v>97</v>
      </c>
      <c r="C59" s="73">
        <v>1075</v>
      </c>
      <c r="D59" s="74" t="str">
        <f t="shared" si="5"/>
        <v/>
      </c>
      <c r="E59" s="74">
        <f t="shared" si="6"/>
        <v>0</v>
      </c>
      <c r="F59" s="74">
        <f t="shared" si="7"/>
        <v>116.4569945130535</v>
      </c>
      <c r="G59" s="75">
        <f t="shared" si="8"/>
        <v>1008.0600000000006</v>
      </c>
      <c r="H59" s="76"/>
      <c r="I59" s="77">
        <f t="shared" si="0"/>
        <v>14655046</v>
      </c>
      <c r="J59" s="78">
        <f t="shared" si="11"/>
        <v>0</v>
      </c>
      <c r="K59" s="78">
        <f t="shared" si="11"/>
        <v>945555</v>
      </c>
      <c r="L59" s="79">
        <f t="shared" si="9"/>
        <v>15600601</v>
      </c>
      <c r="M59" s="78"/>
      <c r="N59" s="80">
        <v>488</v>
      </c>
      <c r="O59" s="81">
        <v>1008.0600000000006</v>
      </c>
      <c r="P59" s="81">
        <v>0</v>
      </c>
      <c r="Q59" s="81">
        <v>0</v>
      </c>
      <c r="R59" s="81">
        <v>131.8969945130535</v>
      </c>
      <c r="S59" s="82">
        <v>14426798</v>
      </c>
      <c r="T59" s="82">
        <v>1872773</v>
      </c>
      <c r="U59" s="82">
        <v>0</v>
      </c>
      <c r="V59" s="82">
        <v>12554025</v>
      </c>
      <c r="W59" s="82">
        <v>0</v>
      </c>
      <c r="X59" s="82">
        <v>821778</v>
      </c>
      <c r="Y59" s="82">
        <v>13375803</v>
      </c>
      <c r="Z59" s="82">
        <v>2101021</v>
      </c>
      <c r="AA59" s="82">
        <v>0</v>
      </c>
      <c r="AB59" s="82">
        <v>123777</v>
      </c>
      <c r="AC59" s="82">
        <v>2224798</v>
      </c>
      <c r="AD59" s="83">
        <v>15600601</v>
      </c>
      <c r="AE59" s="86"/>
      <c r="AF59" s="85">
        <v>488</v>
      </c>
      <c r="AG59" s="86">
        <v>123.44</v>
      </c>
      <c r="AH59" s="86">
        <v>116.4569945130535</v>
      </c>
      <c r="AI59" s="84">
        <v>1872773</v>
      </c>
      <c r="AJ59" s="84">
        <v>0</v>
      </c>
      <c r="AK59" s="84">
        <v>109293</v>
      </c>
      <c r="AL59" s="87">
        <v>1982066</v>
      </c>
      <c r="AM59" s="86"/>
      <c r="AN59" s="129">
        <v>15.440000000000001</v>
      </c>
      <c r="AO59" s="84">
        <v>228248</v>
      </c>
      <c r="AP59" s="84">
        <v>0</v>
      </c>
      <c r="AQ59" s="84">
        <v>14484</v>
      </c>
      <c r="AR59" s="87">
        <v>242732</v>
      </c>
      <c r="AT59" s="1"/>
      <c r="AU59" s="1"/>
      <c r="AV59" s="1"/>
      <c r="AW59" s="1"/>
      <c r="AX59" s="1"/>
      <c r="AY59" s="1"/>
      <c r="AZ59" s="1"/>
      <c r="BA59" s="88">
        <v>488</v>
      </c>
      <c r="BB59" s="89"/>
      <c r="BC59" s="89"/>
      <c r="BD59" s="89"/>
      <c r="BE59" s="89"/>
      <c r="BF59" s="90">
        <f t="shared" si="2"/>
        <v>0</v>
      </c>
      <c r="BG59" s="89"/>
      <c r="BH59" s="89"/>
      <c r="BI59" s="89"/>
      <c r="BJ59" s="90">
        <f t="shared" si="3"/>
        <v>0</v>
      </c>
      <c r="BK59" s="91">
        <f t="shared" si="4"/>
        <v>0</v>
      </c>
      <c r="BM59" s="88">
        <v>488</v>
      </c>
      <c r="BN59" s="92"/>
      <c r="BO59" s="93"/>
      <c r="BP59" s="93"/>
      <c r="BQ59" s="93"/>
      <c r="BR59" s="90">
        <f t="shared" si="10"/>
        <v>0</v>
      </c>
    </row>
    <row r="60" spans="1:70" x14ac:dyDescent="0.2">
      <c r="A60" s="71">
        <v>489</v>
      </c>
      <c r="B60" s="72" t="s">
        <v>98</v>
      </c>
      <c r="C60" s="73">
        <v>850</v>
      </c>
      <c r="D60" s="74">
        <f t="shared" si="5"/>
        <v>1.4600000000000342</v>
      </c>
      <c r="E60" s="74">
        <f t="shared" si="6"/>
        <v>0</v>
      </c>
      <c r="F60" s="74">
        <f t="shared" si="7"/>
        <v>0</v>
      </c>
      <c r="G60" s="75">
        <f t="shared" si="8"/>
        <v>851.46</v>
      </c>
      <c r="H60" s="76"/>
      <c r="I60" s="77">
        <f t="shared" si="0"/>
        <v>14564055</v>
      </c>
      <c r="J60" s="78">
        <f t="shared" si="11"/>
        <v>0</v>
      </c>
      <c r="K60" s="78">
        <f t="shared" si="11"/>
        <v>796977</v>
      </c>
      <c r="L60" s="79">
        <f t="shared" si="9"/>
        <v>15361032</v>
      </c>
      <c r="M60" s="78"/>
      <c r="N60" s="80">
        <v>489</v>
      </c>
      <c r="O60" s="81">
        <v>851.46</v>
      </c>
      <c r="P60" s="81">
        <v>1.4600000000000342</v>
      </c>
      <c r="Q60" s="81">
        <v>0</v>
      </c>
      <c r="R60" s="81">
        <v>30.467667300871447</v>
      </c>
      <c r="S60" s="82">
        <v>14054601</v>
      </c>
      <c r="T60" s="82">
        <v>0</v>
      </c>
      <c r="U60" s="82">
        <v>0</v>
      </c>
      <c r="V60" s="82">
        <v>14054601</v>
      </c>
      <c r="W60" s="82">
        <v>0</v>
      </c>
      <c r="X60" s="82">
        <v>768409</v>
      </c>
      <c r="Y60" s="82">
        <v>14823010</v>
      </c>
      <c r="Z60" s="82">
        <v>509454</v>
      </c>
      <c r="AA60" s="82">
        <v>0</v>
      </c>
      <c r="AB60" s="82">
        <v>28568</v>
      </c>
      <c r="AC60" s="82">
        <v>538022</v>
      </c>
      <c r="AD60" s="83">
        <v>15361032</v>
      </c>
      <c r="AE60" s="86"/>
      <c r="AF60" s="85">
        <v>489</v>
      </c>
      <c r="AG60" s="86">
        <v>1</v>
      </c>
      <c r="AH60" s="86">
        <v>0</v>
      </c>
      <c r="AI60" s="84">
        <v>0</v>
      </c>
      <c r="AJ60" s="84">
        <v>0</v>
      </c>
      <c r="AK60" s="84">
        <v>0</v>
      </c>
      <c r="AL60" s="87">
        <v>0</v>
      </c>
      <c r="AM60" s="86"/>
      <c r="AN60" s="129">
        <v>30.467667300871447</v>
      </c>
      <c r="AO60" s="84">
        <v>509454</v>
      </c>
      <c r="AP60" s="84">
        <v>0</v>
      </c>
      <c r="AQ60" s="84">
        <v>28568</v>
      </c>
      <c r="AR60" s="87">
        <v>538022</v>
      </c>
      <c r="AT60" s="1"/>
      <c r="AU60" s="1"/>
      <c r="AV60" s="1"/>
      <c r="AW60" s="1"/>
      <c r="AX60" s="1"/>
      <c r="AY60" s="1"/>
      <c r="AZ60" s="1"/>
      <c r="BA60" s="88">
        <v>489</v>
      </c>
      <c r="BB60" s="89"/>
      <c r="BC60" s="89"/>
      <c r="BD60" s="89"/>
      <c r="BE60" s="89"/>
      <c r="BF60" s="90">
        <f t="shared" si="2"/>
        <v>0</v>
      </c>
      <c r="BG60" s="89"/>
      <c r="BH60" s="89"/>
      <c r="BI60" s="89"/>
      <c r="BJ60" s="90">
        <f t="shared" si="3"/>
        <v>0</v>
      </c>
      <c r="BK60" s="91">
        <f t="shared" si="4"/>
        <v>0</v>
      </c>
      <c r="BM60" s="88">
        <v>489</v>
      </c>
      <c r="BN60" s="92"/>
      <c r="BO60" s="93"/>
      <c r="BP60" s="93"/>
      <c r="BQ60" s="93"/>
      <c r="BR60" s="90">
        <f t="shared" si="10"/>
        <v>0</v>
      </c>
    </row>
    <row r="61" spans="1:70" x14ac:dyDescent="0.2">
      <c r="A61" s="71">
        <v>491</v>
      </c>
      <c r="B61" s="72" t="s">
        <v>99</v>
      </c>
      <c r="C61" s="73">
        <v>1358</v>
      </c>
      <c r="D61" s="74" t="str">
        <f t="shared" si="5"/>
        <v/>
      </c>
      <c r="E61" s="74">
        <f t="shared" si="6"/>
        <v>0</v>
      </c>
      <c r="F61" s="74">
        <f t="shared" si="7"/>
        <v>0</v>
      </c>
      <c r="G61" s="75">
        <f t="shared" si="8"/>
        <v>1296.08</v>
      </c>
      <c r="H61" s="76"/>
      <c r="I61" s="77">
        <f t="shared" si="0"/>
        <v>16136953</v>
      </c>
      <c r="J61" s="78">
        <f t="shared" si="11"/>
        <v>0</v>
      </c>
      <c r="K61" s="78">
        <f t="shared" si="11"/>
        <v>1215720</v>
      </c>
      <c r="L61" s="79">
        <f t="shared" si="9"/>
        <v>17352673</v>
      </c>
      <c r="M61" s="78"/>
      <c r="N61" s="80">
        <v>491</v>
      </c>
      <c r="O61" s="81">
        <v>1296.08</v>
      </c>
      <c r="P61" s="81">
        <v>0</v>
      </c>
      <c r="Q61" s="81">
        <v>0</v>
      </c>
      <c r="R61" s="81">
        <v>1.87</v>
      </c>
      <c r="S61" s="82">
        <v>16113836</v>
      </c>
      <c r="T61" s="82">
        <v>0</v>
      </c>
      <c r="U61" s="82">
        <v>0</v>
      </c>
      <c r="V61" s="82">
        <v>16113836</v>
      </c>
      <c r="W61" s="82">
        <v>0</v>
      </c>
      <c r="X61" s="82">
        <v>1213966</v>
      </c>
      <c r="Y61" s="82">
        <v>17327802</v>
      </c>
      <c r="Z61" s="82">
        <v>23117</v>
      </c>
      <c r="AA61" s="82">
        <v>0</v>
      </c>
      <c r="AB61" s="82">
        <v>1754</v>
      </c>
      <c r="AC61" s="82">
        <v>24871</v>
      </c>
      <c r="AD61" s="83">
        <v>17352673</v>
      </c>
      <c r="AE61" s="86"/>
      <c r="AF61" s="85">
        <v>491</v>
      </c>
      <c r="AG61" s="86">
        <v>0</v>
      </c>
      <c r="AH61" s="86">
        <v>0</v>
      </c>
      <c r="AI61" s="84">
        <v>0</v>
      </c>
      <c r="AJ61" s="84">
        <v>0</v>
      </c>
      <c r="AK61" s="84">
        <v>0</v>
      </c>
      <c r="AL61" s="87">
        <v>0</v>
      </c>
      <c r="AM61" s="86"/>
      <c r="AN61" s="129">
        <v>1.87</v>
      </c>
      <c r="AO61" s="84">
        <v>23117</v>
      </c>
      <c r="AP61" s="84">
        <v>0</v>
      </c>
      <c r="AQ61" s="84">
        <v>1754</v>
      </c>
      <c r="AR61" s="87">
        <v>24871</v>
      </c>
      <c r="AT61" s="1"/>
      <c r="AU61" s="1"/>
      <c r="AV61" s="1"/>
      <c r="AW61" s="1"/>
      <c r="AX61" s="1"/>
      <c r="AY61" s="1"/>
      <c r="AZ61" s="1"/>
      <c r="BA61" s="88">
        <v>491</v>
      </c>
      <c r="BB61" s="89"/>
      <c r="BC61" s="89"/>
      <c r="BD61" s="89"/>
      <c r="BE61" s="89"/>
      <c r="BF61" s="90">
        <f t="shared" si="2"/>
        <v>0</v>
      </c>
      <c r="BG61" s="89"/>
      <c r="BH61" s="89"/>
      <c r="BI61" s="89"/>
      <c r="BJ61" s="90">
        <f t="shared" si="3"/>
        <v>0</v>
      </c>
      <c r="BK61" s="91">
        <f t="shared" si="4"/>
        <v>0</v>
      </c>
      <c r="BM61" s="88">
        <v>491</v>
      </c>
      <c r="BN61" s="92"/>
      <c r="BO61" s="93"/>
      <c r="BP61" s="93"/>
      <c r="BQ61" s="93"/>
      <c r="BR61" s="90">
        <f t="shared" si="10"/>
        <v>0</v>
      </c>
    </row>
    <row r="62" spans="1:70" x14ac:dyDescent="0.2">
      <c r="A62" s="71">
        <v>492</v>
      </c>
      <c r="B62" s="72" t="s">
        <v>100</v>
      </c>
      <c r="C62" s="73">
        <v>360</v>
      </c>
      <c r="D62" s="74">
        <f t="shared" si="5"/>
        <v>2.6100000000000252</v>
      </c>
      <c r="E62" s="74">
        <f t="shared" si="6"/>
        <v>0</v>
      </c>
      <c r="F62" s="74">
        <f t="shared" si="7"/>
        <v>0</v>
      </c>
      <c r="G62" s="75">
        <f t="shared" si="8"/>
        <v>362.61</v>
      </c>
      <c r="H62" s="76"/>
      <c r="I62" s="77">
        <f t="shared" si="0"/>
        <v>5138579</v>
      </c>
      <c r="J62" s="78">
        <f t="shared" si="11"/>
        <v>0</v>
      </c>
      <c r="K62" s="78">
        <f t="shared" si="11"/>
        <v>337590</v>
      </c>
      <c r="L62" s="79">
        <f t="shared" si="9"/>
        <v>5476169</v>
      </c>
      <c r="M62" s="78"/>
      <c r="N62" s="80">
        <v>492</v>
      </c>
      <c r="O62" s="81">
        <v>362.61</v>
      </c>
      <c r="P62" s="81">
        <v>2.6100000000000252</v>
      </c>
      <c r="Q62" s="81">
        <v>0</v>
      </c>
      <c r="R62" s="81">
        <v>0</v>
      </c>
      <c r="S62" s="82">
        <v>5138579</v>
      </c>
      <c r="T62" s="82">
        <v>0</v>
      </c>
      <c r="U62" s="82">
        <v>0</v>
      </c>
      <c r="V62" s="82">
        <v>5138579</v>
      </c>
      <c r="W62" s="82">
        <v>0</v>
      </c>
      <c r="X62" s="82">
        <v>337590</v>
      </c>
      <c r="Y62" s="82">
        <v>5476169</v>
      </c>
      <c r="Z62" s="82">
        <v>0</v>
      </c>
      <c r="AA62" s="82">
        <v>0</v>
      </c>
      <c r="AB62" s="82">
        <v>0</v>
      </c>
      <c r="AC62" s="82">
        <v>0</v>
      </c>
      <c r="AD62" s="83">
        <v>5476169</v>
      </c>
      <c r="AE62" s="86"/>
      <c r="AF62" s="85">
        <v>492</v>
      </c>
      <c r="AG62" s="86">
        <v>0</v>
      </c>
      <c r="AH62" s="86">
        <v>0</v>
      </c>
      <c r="AI62" s="84">
        <v>0</v>
      </c>
      <c r="AJ62" s="84">
        <v>0</v>
      </c>
      <c r="AK62" s="84">
        <v>0</v>
      </c>
      <c r="AL62" s="87">
        <v>0</v>
      </c>
      <c r="AM62" s="86"/>
      <c r="AN62" s="129">
        <v>0</v>
      </c>
      <c r="AO62" s="84">
        <v>0</v>
      </c>
      <c r="AP62" s="84">
        <v>0</v>
      </c>
      <c r="AQ62" s="84">
        <v>0</v>
      </c>
      <c r="AR62" s="87">
        <v>0</v>
      </c>
      <c r="AT62" s="1"/>
      <c r="AU62" s="1"/>
      <c r="AV62" s="1"/>
      <c r="AW62" s="1"/>
      <c r="AX62" s="1"/>
      <c r="AY62" s="1"/>
      <c r="AZ62" s="1"/>
      <c r="BA62" s="88">
        <v>492</v>
      </c>
      <c r="BB62" s="89"/>
      <c r="BC62" s="89"/>
      <c r="BD62" s="89"/>
      <c r="BE62" s="89"/>
      <c r="BF62" s="90">
        <f t="shared" si="2"/>
        <v>0</v>
      </c>
      <c r="BG62" s="89"/>
      <c r="BH62" s="89"/>
      <c r="BI62" s="89"/>
      <c r="BJ62" s="90">
        <f t="shared" si="3"/>
        <v>0</v>
      </c>
      <c r="BK62" s="91">
        <f t="shared" si="4"/>
        <v>0</v>
      </c>
      <c r="BM62" s="88">
        <v>492</v>
      </c>
      <c r="BN62" s="92"/>
      <c r="BO62" s="93"/>
      <c r="BP62" s="93"/>
      <c r="BQ62" s="93"/>
      <c r="BR62" s="90">
        <f t="shared" si="10"/>
        <v>0</v>
      </c>
    </row>
    <row r="63" spans="1:70" x14ac:dyDescent="0.2">
      <c r="A63" s="71">
        <v>493</v>
      </c>
      <c r="B63" s="72" t="s">
        <v>116</v>
      </c>
      <c r="C63" s="73">
        <v>215</v>
      </c>
      <c r="D63" s="74" t="str">
        <f t="shared" si="5"/>
        <v/>
      </c>
      <c r="E63" s="74">
        <f t="shared" si="6"/>
        <v>0</v>
      </c>
      <c r="F63" s="74">
        <f t="shared" si="7"/>
        <v>0</v>
      </c>
      <c r="G63" s="75">
        <f t="shared" si="8"/>
        <v>208.59</v>
      </c>
      <c r="H63" s="76"/>
      <c r="I63" s="77">
        <f t="shared" si="0"/>
        <v>3593939</v>
      </c>
      <c r="J63" s="78">
        <f t="shared" si="11"/>
        <v>0</v>
      </c>
      <c r="K63" s="78">
        <f t="shared" si="11"/>
        <v>195656</v>
      </c>
      <c r="L63" s="79">
        <f t="shared" si="9"/>
        <v>3789595</v>
      </c>
      <c r="M63" s="78"/>
      <c r="N63" s="80">
        <v>493</v>
      </c>
      <c r="O63" s="81">
        <v>208.59</v>
      </c>
      <c r="P63" s="81">
        <v>0</v>
      </c>
      <c r="Q63" s="81">
        <v>0</v>
      </c>
      <c r="R63" s="81">
        <v>0</v>
      </c>
      <c r="S63" s="82">
        <v>3593939</v>
      </c>
      <c r="T63" s="82">
        <v>0</v>
      </c>
      <c r="U63" s="82">
        <v>0</v>
      </c>
      <c r="V63" s="82">
        <v>3593939</v>
      </c>
      <c r="W63" s="82">
        <v>0</v>
      </c>
      <c r="X63" s="82">
        <v>195656</v>
      </c>
      <c r="Y63" s="82">
        <v>3789595</v>
      </c>
      <c r="Z63" s="82">
        <v>0</v>
      </c>
      <c r="AA63" s="82">
        <v>0</v>
      </c>
      <c r="AB63" s="82">
        <v>0</v>
      </c>
      <c r="AC63" s="82">
        <v>0</v>
      </c>
      <c r="AD63" s="83">
        <v>3789595</v>
      </c>
      <c r="AE63" s="86"/>
      <c r="AF63" s="85">
        <v>493</v>
      </c>
      <c r="AG63" s="86">
        <v>0</v>
      </c>
      <c r="AH63" s="86">
        <v>0</v>
      </c>
      <c r="AI63" s="84">
        <v>0</v>
      </c>
      <c r="AJ63" s="84">
        <v>0</v>
      </c>
      <c r="AK63" s="84">
        <v>0</v>
      </c>
      <c r="AL63" s="87">
        <v>0</v>
      </c>
      <c r="AM63" s="86"/>
      <c r="AN63" s="129">
        <v>0</v>
      </c>
      <c r="AO63" s="84">
        <v>0</v>
      </c>
      <c r="AP63" s="84">
        <v>0</v>
      </c>
      <c r="AQ63" s="84">
        <v>0</v>
      </c>
      <c r="AR63" s="87">
        <v>0</v>
      </c>
      <c r="AT63" s="1"/>
      <c r="AU63" s="1"/>
      <c r="AV63" s="1"/>
      <c r="AW63" s="1"/>
      <c r="AX63" s="1"/>
      <c r="AY63" s="1"/>
      <c r="AZ63" s="1"/>
      <c r="BA63" s="88">
        <v>493</v>
      </c>
      <c r="BB63" s="89"/>
      <c r="BC63" s="89"/>
      <c r="BD63" s="89"/>
      <c r="BE63" s="89"/>
      <c r="BF63" s="90">
        <f t="shared" si="2"/>
        <v>0</v>
      </c>
      <c r="BG63" s="89"/>
      <c r="BH63" s="89"/>
      <c r="BI63" s="89"/>
      <c r="BJ63" s="90">
        <f t="shared" si="3"/>
        <v>0</v>
      </c>
      <c r="BK63" s="91">
        <f t="shared" si="4"/>
        <v>0</v>
      </c>
      <c r="BM63" s="88">
        <v>493</v>
      </c>
      <c r="BN63" s="92"/>
      <c r="BO63" s="93"/>
      <c r="BP63" s="93"/>
      <c r="BQ63" s="93"/>
      <c r="BR63" s="90">
        <f t="shared" si="10"/>
        <v>0</v>
      </c>
    </row>
    <row r="64" spans="1:70" x14ac:dyDescent="0.2">
      <c r="A64" s="71">
        <v>494</v>
      </c>
      <c r="B64" s="72" t="s">
        <v>101</v>
      </c>
      <c r="C64" s="73">
        <v>780</v>
      </c>
      <c r="D64" s="74">
        <f t="shared" si="5"/>
        <v>11.610000000000014</v>
      </c>
      <c r="E64" s="74">
        <f t="shared" si="6"/>
        <v>0</v>
      </c>
      <c r="F64" s="74">
        <f t="shared" si="7"/>
        <v>0.85633995249350903</v>
      </c>
      <c r="G64" s="75">
        <f t="shared" si="8"/>
        <v>791.61</v>
      </c>
      <c r="H64" s="76"/>
      <c r="I64" s="77">
        <f t="shared" si="0"/>
        <v>10543530</v>
      </c>
      <c r="J64" s="78">
        <f t="shared" si="11"/>
        <v>0</v>
      </c>
      <c r="K64" s="78">
        <f t="shared" si="11"/>
        <v>731449</v>
      </c>
      <c r="L64" s="79">
        <f t="shared" si="9"/>
        <v>11274979</v>
      </c>
      <c r="M64" s="78"/>
      <c r="N64" s="80">
        <v>494</v>
      </c>
      <c r="O64" s="81">
        <v>791.61</v>
      </c>
      <c r="P64" s="81">
        <v>11.610000000000014</v>
      </c>
      <c r="Q64" s="81">
        <v>0</v>
      </c>
      <c r="R64" s="81">
        <v>3.812341013622095</v>
      </c>
      <c r="S64" s="82">
        <v>10504362</v>
      </c>
      <c r="T64" s="82">
        <v>11670</v>
      </c>
      <c r="U64" s="82">
        <v>0</v>
      </c>
      <c r="V64" s="82">
        <v>10492692</v>
      </c>
      <c r="W64" s="82">
        <v>0</v>
      </c>
      <c r="X64" s="82">
        <v>727867</v>
      </c>
      <c r="Y64" s="82">
        <v>11220559</v>
      </c>
      <c r="Z64" s="82">
        <v>50838</v>
      </c>
      <c r="AA64" s="82">
        <v>0</v>
      </c>
      <c r="AB64" s="82">
        <v>3582</v>
      </c>
      <c r="AC64" s="82">
        <v>54420</v>
      </c>
      <c r="AD64" s="83">
        <v>11274979</v>
      </c>
      <c r="AE64" s="86"/>
      <c r="AF64" s="85">
        <v>494</v>
      </c>
      <c r="AG64" s="86">
        <v>335.57</v>
      </c>
      <c r="AH64" s="86">
        <v>0.85633995249350903</v>
      </c>
      <c r="AI64" s="84">
        <v>11670</v>
      </c>
      <c r="AJ64" s="84">
        <v>0</v>
      </c>
      <c r="AK64" s="84">
        <v>810</v>
      </c>
      <c r="AL64" s="87">
        <v>12480</v>
      </c>
      <c r="AM64" s="86"/>
      <c r="AN64" s="129">
        <v>2.9560010611285858</v>
      </c>
      <c r="AO64" s="84">
        <v>39168</v>
      </c>
      <c r="AP64" s="84">
        <v>0</v>
      </c>
      <c r="AQ64" s="84">
        <v>2772</v>
      </c>
      <c r="AR64" s="87">
        <v>41940</v>
      </c>
      <c r="AT64" s="1"/>
      <c r="AU64" s="1"/>
      <c r="AV64" s="1"/>
      <c r="AW64" s="1"/>
      <c r="AX64" s="1"/>
      <c r="AY64" s="1"/>
      <c r="AZ64" s="1"/>
      <c r="BA64" s="88">
        <v>494</v>
      </c>
      <c r="BB64" s="89"/>
      <c r="BC64" s="89"/>
      <c r="BD64" s="89"/>
      <c r="BE64" s="89"/>
      <c r="BF64" s="90">
        <f t="shared" si="2"/>
        <v>0</v>
      </c>
      <c r="BG64" s="89"/>
      <c r="BH64" s="89"/>
      <c r="BI64" s="89"/>
      <c r="BJ64" s="90">
        <f t="shared" si="3"/>
        <v>0</v>
      </c>
      <c r="BK64" s="91">
        <f t="shared" si="4"/>
        <v>0</v>
      </c>
      <c r="BM64" s="88">
        <v>494</v>
      </c>
      <c r="BN64" s="92"/>
      <c r="BO64" s="93"/>
      <c r="BP64" s="93"/>
      <c r="BQ64" s="93"/>
      <c r="BR64" s="90">
        <f t="shared" si="10"/>
        <v>0</v>
      </c>
    </row>
    <row r="65" spans="1:70" x14ac:dyDescent="0.2">
      <c r="A65" s="71">
        <v>496</v>
      </c>
      <c r="B65" s="72" t="s">
        <v>102</v>
      </c>
      <c r="C65" s="73">
        <v>500</v>
      </c>
      <c r="D65" s="74">
        <f t="shared" si="5"/>
        <v>0.43999999999994344</v>
      </c>
      <c r="E65" s="74">
        <f t="shared" si="6"/>
        <v>254.19</v>
      </c>
      <c r="F65" s="74">
        <f t="shared" si="7"/>
        <v>0</v>
      </c>
      <c r="G65" s="75">
        <f t="shared" si="8"/>
        <v>500.43999999999994</v>
      </c>
      <c r="H65" s="76"/>
      <c r="I65" s="77">
        <f t="shared" si="0"/>
        <v>6554217</v>
      </c>
      <c r="J65" s="78">
        <f t="shared" si="11"/>
        <v>228523</v>
      </c>
      <c r="K65" s="78">
        <f t="shared" si="11"/>
        <v>468922</v>
      </c>
      <c r="L65" s="79">
        <f t="shared" si="9"/>
        <v>7251662</v>
      </c>
      <c r="M65" s="78"/>
      <c r="N65" s="80">
        <v>496</v>
      </c>
      <c r="O65" s="81">
        <v>500.43999999999994</v>
      </c>
      <c r="P65" s="81">
        <v>0.43999999999994344</v>
      </c>
      <c r="Q65" s="81">
        <v>254.19</v>
      </c>
      <c r="R65" s="81">
        <v>0.99912077371912733</v>
      </c>
      <c r="S65" s="82">
        <v>6541127</v>
      </c>
      <c r="T65" s="82">
        <v>0</v>
      </c>
      <c r="U65" s="82">
        <v>0</v>
      </c>
      <c r="V65" s="82">
        <v>6541127</v>
      </c>
      <c r="W65" s="82">
        <v>227624</v>
      </c>
      <c r="X65" s="82">
        <v>467985</v>
      </c>
      <c r="Y65" s="82">
        <v>7236736</v>
      </c>
      <c r="Z65" s="82">
        <v>13090</v>
      </c>
      <c r="AA65" s="82">
        <v>899</v>
      </c>
      <c r="AB65" s="82">
        <v>937</v>
      </c>
      <c r="AC65" s="82">
        <v>14926</v>
      </c>
      <c r="AD65" s="83">
        <v>7251662</v>
      </c>
      <c r="AE65" s="86"/>
      <c r="AF65" s="85">
        <v>496</v>
      </c>
      <c r="AG65" s="86">
        <v>0</v>
      </c>
      <c r="AH65" s="86">
        <v>0</v>
      </c>
      <c r="AI65" s="84">
        <v>0</v>
      </c>
      <c r="AJ65" s="84">
        <v>0</v>
      </c>
      <c r="AK65" s="84">
        <v>0</v>
      </c>
      <c r="AL65" s="87">
        <v>0</v>
      </c>
      <c r="AM65" s="86"/>
      <c r="AN65" s="129">
        <v>0.99912077371912733</v>
      </c>
      <c r="AO65" s="84">
        <v>13090</v>
      </c>
      <c r="AP65" s="84">
        <v>899</v>
      </c>
      <c r="AQ65" s="84">
        <v>937</v>
      </c>
      <c r="AR65" s="87">
        <v>14926</v>
      </c>
      <c r="AT65" s="1"/>
      <c r="AU65" s="1"/>
      <c r="AV65" s="1"/>
      <c r="AW65" s="1"/>
      <c r="AX65" s="1"/>
      <c r="AY65" s="1"/>
      <c r="AZ65" s="1"/>
      <c r="BA65" s="88">
        <v>496</v>
      </c>
      <c r="BB65" s="89"/>
      <c r="BC65" s="89"/>
      <c r="BD65" s="89"/>
      <c r="BE65" s="89"/>
      <c r="BF65" s="90">
        <f t="shared" si="2"/>
        <v>0</v>
      </c>
      <c r="BG65" s="89"/>
      <c r="BH65" s="89"/>
      <c r="BI65" s="89"/>
      <c r="BJ65" s="90">
        <f t="shared" si="3"/>
        <v>0</v>
      </c>
      <c r="BK65" s="91">
        <f t="shared" si="4"/>
        <v>0</v>
      </c>
      <c r="BM65" s="88">
        <v>496</v>
      </c>
      <c r="BN65" s="92"/>
      <c r="BO65" s="93"/>
      <c r="BP65" s="93"/>
      <c r="BQ65" s="93"/>
      <c r="BR65" s="90">
        <f t="shared" si="10"/>
        <v>0</v>
      </c>
    </row>
    <row r="66" spans="1:70" x14ac:dyDescent="0.2">
      <c r="A66" s="71">
        <v>497</v>
      </c>
      <c r="B66" s="72" t="s">
        <v>103</v>
      </c>
      <c r="C66" s="73">
        <v>584</v>
      </c>
      <c r="D66" s="74" t="str">
        <f t="shared" si="5"/>
        <v/>
      </c>
      <c r="E66" s="74">
        <f t="shared" si="6"/>
        <v>0</v>
      </c>
      <c r="F66" s="74">
        <f t="shared" si="7"/>
        <v>0</v>
      </c>
      <c r="G66" s="75">
        <f t="shared" si="8"/>
        <v>558.88</v>
      </c>
      <c r="H66" s="76"/>
      <c r="I66" s="77">
        <f t="shared" si="0"/>
        <v>8143115</v>
      </c>
      <c r="J66" s="78">
        <f t="shared" si="11"/>
        <v>0</v>
      </c>
      <c r="K66" s="78">
        <f t="shared" si="11"/>
        <v>524229</v>
      </c>
      <c r="L66" s="79">
        <f t="shared" si="9"/>
        <v>8667344</v>
      </c>
      <c r="M66" s="78"/>
      <c r="N66" s="80">
        <v>497</v>
      </c>
      <c r="O66" s="81">
        <v>558.88</v>
      </c>
      <c r="P66" s="81">
        <v>0</v>
      </c>
      <c r="Q66" s="81">
        <v>0</v>
      </c>
      <c r="R66" s="81">
        <v>6.43</v>
      </c>
      <c r="S66" s="82">
        <v>8066092</v>
      </c>
      <c r="T66" s="82">
        <v>0</v>
      </c>
      <c r="U66" s="82">
        <v>0</v>
      </c>
      <c r="V66" s="82">
        <v>8066092</v>
      </c>
      <c r="W66" s="82">
        <v>0</v>
      </c>
      <c r="X66" s="82">
        <v>518198</v>
      </c>
      <c r="Y66" s="82">
        <v>8584290</v>
      </c>
      <c r="Z66" s="82">
        <v>77023</v>
      </c>
      <c r="AA66" s="82">
        <v>0</v>
      </c>
      <c r="AB66" s="82">
        <v>6031</v>
      </c>
      <c r="AC66" s="82">
        <v>83054</v>
      </c>
      <c r="AD66" s="83">
        <v>8667344</v>
      </c>
      <c r="AE66" s="86"/>
      <c r="AF66" s="85">
        <v>497</v>
      </c>
      <c r="AG66" s="86">
        <v>10.399999999999999</v>
      </c>
      <c r="AH66" s="86">
        <v>0</v>
      </c>
      <c r="AI66" s="84">
        <v>0</v>
      </c>
      <c r="AJ66" s="84">
        <v>0</v>
      </c>
      <c r="AK66" s="84">
        <v>0</v>
      </c>
      <c r="AL66" s="87">
        <v>0</v>
      </c>
      <c r="AM66" s="86"/>
      <c r="AN66" s="129">
        <v>6.43</v>
      </c>
      <c r="AO66" s="84">
        <v>77023</v>
      </c>
      <c r="AP66" s="84">
        <v>0</v>
      </c>
      <c r="AQ66" s="84">
        <v>6031</v>
      </c>
      <c r="AR66" s="87">
        <v>83054</v>
      </c>
      <c r="AT66" s="1"/>
      <c r="AU66" s="1"/>
      <c r="AV66" s="1"/>
      <c r="AW66" s="1"/>
      <c r="AX66" s="1"/>
      <c r="AY66" s="1"/>
      <c r="AZ66" s="1"/>
      <c r="BA66" s="88">
        <v>497</v>
      </c>
      <c r="BB66" s="89"/>
      <c r="BC66" s="89"/>
      <c r="BD66" s="89"/>
      <c r="BE66" s="89"/>
      <c r="BF66" s="90">
        <f t="shared" si="2"/>
        <v>0</v>
      </c>
      <c r="BG66" s="89"/>
      <c r="BH66" s="89"/>
      <c r="BI66" s="89"/>
      <c r="BJ66" s="90">
        <f t="shared" si="3"/>
        <v>0</v>
      </c>
      <c r="BK66" s="91">
        <f t="shared" si="4"/>
        <v>0</v>
      </c>
      <c r="BM66" s="88">
        <v>497</v>
      </c>
      <c r="BN66" s="92"/>
      <c r="BO66" s="93"/>
      <c r="BP66" s="93"/>
      <c r="BQ66" s="93"/>
      <c r="BR66" s="90">
        <f t="shared" si="10"/>
        <v>0</v>
      </c>
    </row>
    <row r="67" spans="1:70" x14ac:dyDescent="0.2">
      <c r="A67" s="71">
        <v>498</v>
      </c>
      <c r="B67" s="72" t="s">
        <v>104</v>
      </c>
      <c r="C67" s="73">
        <v>405</v>
      </c>
      <c r="D67" s="74">
        <f t="shared" si="5"/>
        <v>5.9400000000000182</v>
      </c>
      <c r="E67" s="74">
        <f t="shared" si="6"/>
        <v>151.04000000000002</v>
      </c>
      <c r="F67" s="74">
        <f t="shared" si="7"/>
        <v>0</v>
      </c>
      <c r="G67" s="75">
        <f t="shared" si="8"/>
        <v>410.94</v>
      </c>
      <c r="H67" s="76"/>
      <c r="I67" s="77">
        <f t="shared" si="0"/>
        <v>5633142</v>
      </c>
      <c r="J67" s="78">
        <f t="shared" si="11"/>
        <v>231691</v>
      </c>
      <c r="K67" s="78">
        <f t="shared" si="11"/>
        <v>379718</v>
      </c>
      <c r="L67" s="79">
        <f t="shared" si="9"/>
        <v>6244551</v>
      </c>
      <c r="M67" s="78"/>
      <c r="N67" s="80">
        <v>498</v>
      </c>
      <c r="O67" s="81">
        <v>410.94</v>
      </c>
      <c r="P67" s="81">
        <v>5.9400000000000182</v>
      </c>
      <c r="Q67" s="81">
        <v>151.04000000000002</v>
      </c>
      <c r="R67" s="81">
        <v>0</v>
      </c>
      <c r="S67" s="82">
        <v>5633142</v>
      </c>
      <c r="T67" s="82">
        <v>0</v>
      </c>
      <c r="U67" s="82">
        <v>0</v>
      </c>
      <c r="V67" s="82">
        <v>5633142</v>
      </c>
      <c r="W67" s="82">
        <v>231691</v>
      </c>
      <c r="X67" s="82">
        <v>379718</v>
      </c>
      <c r="Y67" s="82">
        <v>6244551</v>
      </c>
      <c r="Z67" s="82">
        <v>0</v>
      </c>
      <c r="AA67" s="82">
        <v>0</v>
      </c>
      <c r="AB67" s="82">
        <v>0</v>
      </c>
      <c r="AC67" s="82">
        <v>0</v>
      </c>
      <c r="AD67" s="83">
        <v>6244551</v>
      </c>
      <c r="AE67" s="86"/>
      <c r="AF67" s="85">
        <v>498</v>
      </c>
      <c r="AG67" s="86">
        <v>0</v>
      </c>
      <c r="AH67" s="86">
        <v>0</v>
      </c>
      <c r="AI67" s="84">
        <v>0</v>
      </c>
      <c r="AJ67" s="84">
        <v>0</v>
      </c>
      <c r="AK67" s="84">
        <v>0</v>
      </c>
      <c r="AL67" s="87">
        <v>0</v>
      </c>
      <c r="AM67" s="86"/>
      <c r="AN67" s="129">
        <v>0</v>
      </c>
      <c r="AO67" s="84">
        <v>0</v>
      </c>
      <c r="AP67" s="84">
        <v>0</v>
      </c>
      <c r="AQ67" s="84">
        <v>0</v>
      </c>
      <c r="AR67" s="87">
        <v>0</v>
      </c>
      <c r="AT67" s="1"/>
      <c r="AU67" s="1"/>
      <c r="AV67" s="1"/>
      <c r="AW67" s="1"/>
      <c r="AX67" s="1"/>
      <c r="AY67" s="1"/>
      <c r="AZ67" s="1"/>
      <c r="BA67" s="88">
        <v>498</v>
      </c>
      <c r="BB67" s="89"/>
      <c r="BC67" s="89"/>
      <c r="BD67" s="89"/>
      <c r="BE67" s="89"/>
      <c r="BF67" s="90">
        <f t="shared" si="2"/>
        <v>0</v>
      </c>
      <c r="BG67" s="89"/>
      <c r="BH67" s="89"/>
      <c r="BI67" s="89"/>
      <c r="BJ67" s="90">
        <f t="shared" si="3"/>
        <v>0</v>
      </c>
      <c r="BK67" s="91">
        <f t="shared" si="4"/>
        <v>0</v>
      </c>
      <c r="BM67" s="88">
        <v>498</v>
      </c>
      <c r="BN67" s="92"/>
      <c r="BO67" s="93"/>
      <c r="BP67" s="93"/>
      <c r="BQ67" s="93"/>
      <c r="BR67" s="90">
        <f t="shared" si="10"/>
        <v>0</v>
      </c>
    </row>
    <row r="68" spans="1:70" x14ac:dyDescent="0.2">
      <c r="A68" s="71">
        <v>499</v>
      </c>
      <c r="B68" s="72" t="s">
        <v>105</v>
      </c>
      <c r="C68" s="73">
        <v>560</v>
      </c>
      <c r="D68" s="74" t="str">
        <f t="shared" si="5"/>
        <v/>
      </c>
      <c r="E68" s="74">
        <f t="shared" si="6"/>
        <v>0</v>
      </c>
      <c r="F68" s="74">
        <f t="shared" si="7"/>
        <v>0</v>
      </c>
      <c r="G68" s="75">
        <f t="shared" si="8"/>
        <v>537.01</v>
      </c>
      <c r="H68" s="76"/>
      <c r="I68" s="77">
        <f t="shared" si="0"/>
        <v>6962877</v>
      </c>
      <c r="J68" s="78">
        <f t="shared" si="11"/>
        <v>0</v>
      </c>
      <c r="K68" s="78">
        <f t="shared" si="11"/>
        <v>503718</v>
      </c>
      <c r="L68" s="79">
        <f t="shared" si="9"/>
        <v>7466595</v>
      </c>
      <c r="M68" s="78"/>
      <c r="N68" s="80">
        <v>499</v>
      </c>
      <c r="O68" s="81">
        <v>537.01</v>
      </c>
      <c r="P68" s="81">
        <v>0</v>
      </c>
      <c r="Q68" s="81">
        <v>0</v>
      </c>
      <c r="R68" s="81">
        <v>4</v>
      </c>
      <c r="S68" s="82">
        <v>6911506</v>
      </c>
      <c r="T68" s="82">
        <v>0</v>
      </c>
      <c r="U68" s="82">
        <v>0</v>
      </c>
      <c r="V68" s="82">
        <v>6911506</v>
      </c>
      <c r="W68" s="82">
        <v>0</v>
      </c>
      <c r="X68" s="82">
        <v>499966</v>
      </c>
      <c r="Y68" s="82">
        <v>7411472</v>
      </c>
      <c r="Z68" s="82">
        <v>51371</v>
      </c>
      <c r="AA68" s="82">
        <v>0</v>
      </c>
      <c r="AB68" s="82">
        <v>3752</v>
      </c>
      <c r="AC68" s="82">
        <v>55123</v>
      </c>
      <c r="AD68" s="83">
        <v>7466595</v>
      </c>
      <c r="AE68" s="86"/>
      <c r="AF68" s="85">
        <v>499</v>
      </c>
      <c r="AG68" s="86">
        <v>57.15</v>
      </c>
      <c r="AH68" s="86">
        <v>0</v>
      </c>
      <c r="AI68" s="84">
        <v>0</v>
      </c>
      <c r="AJ68" s="84">
        <v>0</v>
      </c>
      <c r="AK68" s="84">
        <v>0</v>
      </c>
      <c r="AL68" s="87">
        <v>0</v>
      </c>
      <c r="AM68" s="86"/>
      <c r="AN68" s="129">
        <v>4</v>
      </c>
      <c r="AO68" s="84">
        <v>51371</v>
      </c>
      <c r="AP68" s="84">
        <v>0</v>
      </c>
      <c r="AQ68" s="84">
        <v>3752</v>
      </c>
      <c r="AR68" s="87">
        <v>55123</v>
      </c>
      <c r="AT68" s="1"/>
      <c r="AU68" s="1"/>
      <c r="AV68" s="1"/>
      <c r="AW68" s="1"/>
      <c r="AX68" s="1"/>
      <c r="AY68" s="1"/>
      <c r="AZ68" s="1"/>
      <c r="BA68" s="88">
        <v>499</v>
      </c>
      <c r="BB68" s="89"/>
      <c r="BC68" s="89"/>
      <c r="BD68" s="89"/>
      <c r="BE68" s="89"/>
      <c r="BF68" s="90">
        <f t="shared" si="2"/>
        <v>0</v>
      </c>
      <c r="BG68" s="89"/>
      <c r="BH68" s="89"/>
      <c r="BI68" s="89"/>
      <c r="BJ68" s="90">
        <f t="shared" si="3"/>
        <v>0</v>
      </c>
      <c r="BK68" s="91">
        <f t="shared" si="4"/>
        <v>0</v>
      </c>
      <c r="BM68" s="88">
        <v>499</v>
      </c>
      <c r="BN68" s="92"/>
      <c r="BO68" s="93"/>
      <c r="BP68" s="93"/>
      <c r="BQ68" s="93"/>
      <c r="BR68" s="90">
        <f t="shared" si="10"/>
        <v>0</v>
      </c>
    </row>
    <row r="69" spans="1:70" x14ac:dyDescent="0.2">
      <c r="A69" s="71">
        <v>3501</v>
      </c>
      <c r="B69" s="72" t="s">
        <v>106</v>
      </c>
      <c r="C69" s="73">
        <v>290</v>
      </c>
      <c r="D69" s="74" t="str">
        <f t="shared" si="5"/>
        <v/>
      </c>
      <c r="E69" s="74">
        <f t="shared" si="6"/>
        <v>0</v>
      </c>
      <c r="F69" s="74">
        <f t="shared" si="7"/>
        <v>0</v>
      </c>
      <c r="G69" s="75">
        <f t="shared" si="8"/>
        <v>261.19</v>
      </c>
      <c r="H69" s="76"/>
      <c r="I69" s="77">
        <f t="shared" si="0"/>
        <v>4082208</v>
      </c>
      <c r="J69" s="78">
        <f t="shared" si="11"/>
        <v>0</v>
      </c>
      <c r="K69" s="78">
        <f t="shared" si="11"/>
        <v>244998</v>
      </c>
      <c r="L69" s="79">
        <f t="shared" si="9"/>
        <v>4327206</v>
      </c>
      <c r="M69" s="78"/>
      <c r="N69" s="80">
        <v>3501</v>
      </c>
      <c r="O69" s="81">
        <v>261.19</v>
      </c>
      <c r="P69" s="81">
        <v>0</v>
      </c>
      <c r="Q69" s="81">
        <v>0</v>
      </c>
      <c r="R69" s="81">
        <v>2</v>
      </c>
      <c r="S69" s="82">
        <v>4050848</v>
      </c>
      <c r="T69" s="82">
        <v>0</v>
      </c>
      <c r="U69" s="82">
        <v>0</v>
      </c>
      <c r="V69" s="82">
        <v>4050848</v>
      </c>
      <c r="W69" s="82">
        <v>0</v>
      </c>
      <c r="X69" s="82">
        <v>243122</v>
      </c>
      <c r="Y69" s="82">
        <v>4293970</v>
      </c>
      <c r="Z69" s="82">
        <v>31360</v>
      </c>
      <c r="AA69" s="82">
        <v>0</v>
      </c>
      <c r="AB69" s="82">
        <v>1876</v>
      </c>
      <c r="AC69" s="82">
        <v>33236</v>
      </c>
      <c r="AD69" s="83">
        <v>4327206</v>
      </c>
      <c r="AE69" s="86"/>
      <c r="AF69" s="85">
        <v>3501</v>
      </c>
      <c r="AG69" s="86">
        <v>0</v>
      </c>
      <c r="AH69" s="86">
        <v>0</v>
      </c>
      <c r="AI69" s="84">
        <v>0</v>
      </c>
      <c r="AJ69" s="84">
        <v>0</v>
      </c>
      <c r="AK69" s="84">
        <v>0</v>
      </c>
      <c r="AL69" s="87">
        <v>0</v>
      </c>
      <c r="AM69" s="86"/>
      <c r="AN69" s="129">
        <v>2</v>
      </c>
      <c r="AO69" s="84">
        <v>31360</v>
      </c>
      <c r="AP69" s="84">
        <v>0</v>
      </c>
      <c r="AQ69" s="84">
        <v>1876</v>
      </c>
      <c r="AR69" s="87">
        <v>33236</v>
      </c>
      <c r="AT69" s="1"/>
      <c r="AU69" s="1"/>
      <c r="AV69" s="1"/>
      <c r="AW69" s="1"/>
      <c r="AX69" s="1"/>
      <c r="AY69" s="1"/>
      <c r="AZ69" s="1"/>
      <c r="BA69" s="88">
        <v>3501</v>
      </c>
      <c r="BB69" s="89"/>
      <c r="BC69" s="89"/>
      <c r="BD69" s="89"/>
      <c r="BE69" s="89"/>
      <c r="BF69" s="90">
        <f t="shared" si="2"/>
        <v>0</v>
      </c>
      <c r="BG69" s="89"/>
      <c r="BH69" s="89"/>
      <c r="BI69" s="89"/>
      <c r="BJ69" s="90">
        <f t="shared" si="3"/>
        <v>0</v>
      </c>
      <c r="BK69" s="91">
        <f t="shared" si="4"/>
        <v>0</v>
      </c>
      <c r="BM69" s="88">
        <v>3501</v>
      </c>
      <c r="BN69" s="92"/>
      <c r="BO69" s="93"/>
      <c r="BP69" s="93"/>
      <c r="BQ69" s="93"/>
      <c r="BR69" s="90">
        <f t="shared" si="10"/>
        <v>0</v>
      </c>
    </row>
    <row r="70" spans="1:70" x14ac:dyDescent="0.2">
      <c r="A70" s="71">
        <v>3502</v>
      </c>
      <c r="B70" s="72" t="s">
        <v>107</v>
      </c>
      <c r="C70" s="73">
        <v>497</v>
      </c>
      <c r="D70" s="74" t="str">
        <f t="shared" si="5"/>
        <v/>
      </c>
      <c r="E70" s="74">
        <f t="shared" si="6"/>
        <v>0</v>
      </c>
      <c r="F70" s="74">
        <f t="shared" si="7"/>
        <v>0</v>
      </c>
      <c r="G70" s="75">
        <f t="shared" si="8"/>
        <v>474.3</v>
      </c>
      <c r="H70" s="76"/>
      <c r="I70" s="77">
        <f t="shared" si="0"/>
        <v>6754254</v>
      </c>
      <c r="J70" s="78">
        <f t="shared" si="11"/>
        <v>0</v>
      </c>
      <c r="K70" s="78">
        <f t="shared" si="11"/>
        <v>444891</v>
      </c>
      <c r="L70" s="79">
        <f t="shared" si="9"/>
        <v>7199145</v>
      </c>
      <c r="M70" s="78"/>
      <c r="N70" s="80">
        <v>3502</v>
      </c>
      <c r="O70" s="81">
        <v>474.3</v>
      </c>
      <c r="P70" s="81">
        <v>0</v>
      </c>
      <c r="Q70" s="81">
        <v>0</v>
      </c>
      <c r="R70" s="81">
        <v>0</v>
      </c>
      <c r="S70" s="82">
        <v>6754254</v>
      </c>
      <c r="T70" s="82">
        <v>0</v>
      </c>
      <c r="U70" s="82">
        <v>0</v>
      </c>
      <c r="V70" s="82">
        <v>6754254</v>
      </c>
      <c r="W70" s="82">
        <v>0</v>
      </c>
      <c r="X70" s="82">
        <v>444891</v>
      </c>
      <c r="Y70" s="82">
        <v>7199145</v>
      </c>
      <c r="Z70" s="82">
        <v>0</v>
      </c>
      <c r="AA70" s="82">
        <v>0</v>
      </c>
      <c r="AB70" s="82">
        <v>0</v>
      </c>
      <c r="AC70" s="82">
        <v>0</v>
      </c>
      <c r="AD70" s="83">
        <v>7199145</v>
      </c>
      <c r="AE70" s="86"/>
      <c r="AF70" s="85">
        <v>3502</v>
      </c>
      <c r="AG70" s="86">
        <v>24.990000000000002</v>
      </c>
      <c r="AH70" s="86">
        <v>0</v>
      </c>
      <c r="AI70" s="84">
        <v>0</v>
      </c>
      <c r="AJ70" s="84">
        <v>0</v>
      </c>
      <c r="AK70" s="84">
        <v>0</v>
      </c>
      <c r="AL70" s="87">
        <v>0</v>
      </c>
      <c r="AM70" s="86"/>
      <c r="AN70" s="129">
        <v>0</v>
      </c>
      <c r="AO70" s="84">
        <v>0</v>
      </c>
      <c r="AP70" s="84">
        <v>0</v>
      </c>
      <c r="AQ70" s="84">
        <v>0</v>
      </c>
      <c r="AR70" s="87">
        <v>0</v>
      </c>
      <c r="AT70" s="1"/>
      <c r="AU70" s="1"/>
      <c r="AV70" s="1"/>
      <c r="AW70" s="1"/>
      <c r="AX70" s="1"/>
      <c r="AY70" s="1"/>
      <c r="AZ70" s="1"/>
      <c r="BA70" s="88">
        <v>3502</v>
      </c>
      <c r="BB70" s="89"/>
      <c r="BC70" s="89"/>
      <c r="BD70" s="89"/>
      <c r="BE70" s="89"/>
      <c r="BF70" s="90">
        <f t="shared" si="2"/>
        <v>0</v>
      </c>
      <c r="BG70" s="89"/>
      <c r="BH70" s="89"/>
      <c r="BI70" s="89"/>
      <c r="BJ70" s="90">
        <f t="shared" si="3"/>
        <v>0</v>
      </c>
      <c r="BK70" s="91">
        <f t="shared" si="4"/>
        <v>0</v>
      </c>
      <c r="BM70" s="88">
        <v>3502</v>
      </c>
      <c r="BN70" s="92"/>
      <c r="BO70" s="93"/>
      <c r="BP70" s="93"/>
      <c r="BQ70" s="93"/>
      <c r="BR70" s="90">
        <f t="shared" si="10"/>
        <v>0</v>
      </c>
    </row>
    <row r="71" spans="1:70" x14ac:dyDescent="0.2">
      <c r="A71" s="71">
        <v>3503</v>
      </c>
      <c r="B71" s="72" t="s">
        <v>108</v>
      </c>
      <c r="C71" s="73">
        <v>1024</v>
      </c>
      <c r="D71" s="74" t="str">
        <f t="shared" si="5"/>
        <v/>
      </c>
      <c r="E71" s="74">
        <f t="shared" si="6"/>
        <v>0</v>
      </c>
      <c r="F71" s="74">
        <f t="shared" si="7"/>
        <v>0</v>
      </c>
      <c r="G71" s="75">
        <f t="shared" si="8"/>
        <v>1019.3100000000004</v>
      </c>
      <c r="H71" s="76"/>
      <c r="I71" s="77">
        <f t="shared" si="0"/>
        <v>12850531</v>
      </c>
      <c r="J71" s="78">
        <f t="shared" si="11"/>
        <v>0</v>
      </c>
      <c r="K71" s="78">
        <f t="shared" si="11"/>
        <v>956112</v>
      </c>
      <c r="L71" s="79">
        <f t="shared" si="9"/>
        <v>13806643</v>
      </c>
      <c r="M71" s="78"/>
      <c r="N71" s="80">
        <v>3503</v>
      </c>
      <c r="O71" s="81">
        <v>1019.3100000000004</v>
      </c>
      <c r="P71" s="81">
        <v>0</v>
      </c>
      <c r="Q71" s="81">
        <v>0</v>
      </c>
      <c r="R71" s="81">
        <v>3.77</v>
      </c>
      <c r="S71" s="82">
        <v>12805479</v>
      </c>
      <c r="T71" s="82">
        <v>0</v>
      </c>
      <c r="U71" s="82">
        <v>0</v>
      </c>
      <c r="V71" s="82">
        <v>12805479</v>
      </c>
      <c r="W71" s="82">
        <v>0</v>
      </c>
      <c r="X71" s="82">
        <v>952575</v>
      </c>
      <c r="Y71" s="82">
        <v>13758054</v>
      </c>
      <c r="Z71" s="82">
        <v>45052</v>
      </c>
      <c r="AA71" s="82">
        <v>0</v>
      </c>
      <c r="AB71" s="82">
        <v>3537</v>
      </c>
      <c r="AC71" s="82">
        <v>48589</v>
      </c>
      <c r="AD71" s="83">
        <v>13806643</v>
      </c>
      <c r="AE71" s="86"/>
      <c r="AF71" s="85">
        <v>3503</v>
      </c>
      <c r="AG71" s="86">
        <v>0</v>
      </c>
      <c r="AH71" s="86">
        <v>0</v>
      </c>
      <c r="AI71" s="84">
        <v>0</v>
      </c>
      <c r="AJ71" s="84">
        <v>0</v>
      </c>
      <c r="AK71" s="84">
        <v>0</v>
      </c>
      <c r="AL71" s="87">
        <v>0</v>
      </c>
      <c r="AM71" s="86"/>
      <c r="AN71" s="129">
        <v>3.77</v>
      </c>
      <c r="AO71" s="84">
        <v>45052</v>
      </c>
      <c r="AP71" s="84">
        <v>0</v>
      </c>
      <c r="AQ71" s="84">
        <v>3537</v>
      </c>
      <c r="AR71" s="87">
        <v>48589</v>
      </c>
      <c r="AT71" s="1"/>
      <c r="AU71" s="1"/>
      <c r="AV71" s="1"/>
      <c r="AW71" s="1"/>
      <c r="AX71" s="1"/>
      <c r="AY71" s="1"/>
      <c r="AZ71" s="1"/>
      <c r="BA71" s="88">
        <v>3503</v>
      </c>
      <c r="BB71" s="89"/>
      <c r="BC71" s="89"/>
      <c r="BD71" s="89"/>
      <c r="BE71" s="89"/>
      <c r="BF71" s="90">
        <f t="shared" si="2"/>
        <v>0</v>
      </c>
      <c r="BG71" s="89"/>
      <c r="BH71" s="89"/>
      <c r="BI71" s="89"/>
      <c r="BJ71" s="90">
        <f t="shared" si="3"/>
        <v>0</v>
      </c>
      <c r="BK71" s="91">
        <f t="shared" si="4"/>
        <v>0</v>
      </c>
      <c r="BM71" s="88">
        <v>3503</v>
      </c>
      <c r="BN71" s="92"/>
      <c r="BO71" s="93"/>
      <c r="BP71" s="93"/>
      <c r="BQ71" s="93"/>
      <c r="BR71" s="90">
        <f t="shared" si="10"/>
        <v>0</v>
      </c>
    </row>
    <row r="72" spans="1:70" x14ac:dyDescent="0.2">
      <c r="A72" s="71">
        <v>3506</v>
      </c>
      <c r="B72" s="72" t="s">
        <v>109</v>
      </c>
      <c r="C72" s="73">
        <v>360</v>
      </c>
      <c r="D72" s="74">
        <f t="shared" si="5"/>
        <v>1.0800000000001539</v>
      </c>
      <c r="E72" s="74">
        <f t="shared" si="6"/>
        <v>0</v>
      </c>
      <c r="F72" s="74">
        <f t="shared" si="7"/>
        <v>0.49100917701969182</v>
      </c>
      <c r="G72" s="75">
        <f t="shared" si="8"/>
        <v>361.08000000000015</v>
      </c>
      <c r="H72" s="76"/>
      <c r="I72" s="77">
        <f t="shared" si="0"/>
        <v>5039980</v>
      </c>
      <c r="J72" s="78">
        <f t="shared" si="11"/>
        <v>0</v>
      </c>
      <c r="K72" s="78">
        <f t="shared" si="11"/>
        <v>337610</v>
      </c>
      <c r="L72" s="79">
        <f t="shared" si="9"/>
        <v>5377590</v>
      </c>
      <c r="M72" s="78"/>
      <c r="N72" s="80">
        <v>3506</v>
      </c>
      <c r="O72" s="81">
        <v>361.08000000000015</v>
      </c>
      <c r="P72" s="81">
        <v>1.0800000000001539</v>
      </c>
      <c r="Q72" s="81">
        <v>0</v>
      </c>
      <c r="R72" s="81">
        <v>20.241756933749485</v>
      </c>
      <c r="S72" s="82">
        <v>4763013</v>
      </c>
      <c r="T72" s="82">
        <v>6188</v>
      </c>
      <c r="U72" s="82">
        <v>0</v>
      </c>
      <c r="V72" s="82">
        <v>4756825</v>
      </c>
      <c r="W72" s="82">
        <v>0</v>
      </c>
      <c r="X72" s="82">
        <v>318628</v>
      </c>
      <c r="Y72" s="82">
        <v>5075453</v>
      </c>
      <c r="Z72" s="82">
        <v>283155</v>
      </c>
      <c r="AA72" s="82">
        <v>0</v>
      </c>
      <c r="AB72" s="82">
        <v>18982</v>
      </c>
      <c r="AC72" s="82">
        <v>302137</v>
      </c>
      <c r="AD72" s="83">
        <v>5377590</v>
      </c>
      <c r="AE72" s="86"/>
      <c r="AF72" s="85">
        <v>3506</v>
      </c>
      <c r="AG72" s="86">
        <v>86.55</v>
      </c>
      <c r="AH72" s="86">
        <v>0.49100917701969182</v>
      </c>
      <c r="AI72" s="84">
        <v>6188</v>
      </c>
      <c r="AJ72" s="84">
        <v>0</v>
      </c>
      <c r="AK72" s="84">
        <v>459</v>
      </c>
      <c r="AL72" s="87">
        <v>6647</v>
      </c>
      <c r="AM72" s="86"/>
      <c r="AN72" s="129">
        <v>19.750747756729794</v>
      </c>
      <c r="AO72" s="84">
        <v>276967</v>
      </c>
      <c r="AP72" s="84">
        <v>0</v>
      </c>
      <c r="AQ72" s="84">
        <v>18523</v>
      </c>
      <c r="AR72" s="87">
        <v>295490</v>
      </c>
      <c r="AT72" s="1"/>
      <c r="AU72" s="1"/>
      <c r="AV72" s="1"/>
      <c r="AW72" s="1"/>
      <c r="AX72" s="1"/>
      <c r="AY72" s="1"/>
      <c r="AZ72" s="1"/>
      <c r="BA72" s="88">
        <v>3506</v>
      </c>
      <c r="BB72" s="89"/>
      <c r="BC72" s="89"/>
      <c r="BD72" s="89"/>
      <c r="BE72" s="89"/>
      <c r="BF72" s="90">
        <f t="shared" si="2"/>
        <v>0</v>
      </c>
      <c r="BG72" s="89"/>
      <c r="BH72" s="89"/>
      <c r="BI72" s="89"/>
      <c r="BJ72" s="90">
        <f t="shared" si="3"/>
        <v>0</v>
      </c>
      <c r="BK72" s="91">
        <f t="shared" si="4"/>
        <v>0</v>
      </c>
      <c r="BM72" s="88">
        <v>3506</v>
      </c>
      <c r="BN72" s="92"/>
      <c r="BO72" s="93"/>
      <c r="BP72" s="93"/>
      <c r="BQ72" s="93"/>
      <c r="BR72" s="90">
        <f t="shared" si="10"/>
        <v>0</v>
      </c>
    </row>
    <row r="73" spans="1:70" x14ac:dyDescent="0.2">
      <c r="A73" s="71">
        <v>3508</v>
      </c>
      <c r="B73" s="72" t="s">
        <v>117</v>
      </c>
      <c r="C73" s="73">
        <v>213</v>
      </c>
      <c r="D73" s="74" t="str">
        <f t="shared" si="5"/>
        <v/>
      </c>
      <c r="E73" s="74">
        <f t="shared" si="6"/>
        <v>0</v>
      </c>
      <c r="F73" s="74">
        <f t="shared" si="7"/>
        <v>0</v>
      </c>
      <c r="G73" s="75">
        <f t="shared" si="8"/>
        <v>199.33999999999997</v>
      </c>
      <c r="H73" s="76"/>
      <c r="I73" s="77">
        <f t="shared" si="0"/>
        <v>3223193</v>
      </c>
      <c r="J73" s="78">
        <f t="shared" si="11"/>
        <v>0</v>
      </c>
      <c r="K73" s="78">
        <f t="shared" si="11"/>
        <v>186982</v>
      </c>
      <c r="L73" s="79">
        <f t="shared" si="9"/>
        <v>3410175</v>
      </c>
      <c r="M73" s="78"/>
      <c r="N73" s="80">
        <v>3508</v>
      </c>
      <c r="O73" s="81">
        <v>199.33999999999997</v>
      </c>
      <c r="P73" s="81">
        <v>0</v>
      </c>
      <c r="Q73" s="81">
        <v>0</v>
      </c>
      <c r="R73" s="81">
        <v>0.94</v>
      </c>
      <c r="S73" s="82">
        <v>3207997</v>
      </c>
      <c r="T73" s="82">
        <v>0</v>
      </c>
      <c r="U73" s="82">
        <v>0</v>
      </c>
      <c r="V73" s="82">
        <v>3207997</v>
      </c>
      <c r="W73" s="82">
        <v>0</v>
      </c>
      <c r="X73" s="82">
        <v>186100</v>
      </c>
      <c r="Y73" s="82">
        <v>3394097</v>
      </c>
      <c r="Z73" s="82">
        <v>15196</v>
      </c>
      <c r="AA73" s="82">
        <v>0</v>
      </c>
      <c r="AB73" s="82">
        <v>882</v>
      </c>
      <c r="AC73" s="82">
        <v>16078</v>
      </c>
      <c r="AD73" s="83">
        <v>3410175</v>
      </c>
      <c r="AE73" s="86"/>
      <c r="AF73" s="85">
        <v>3508</v>
      </c>
      <c r="AG73" s="86">
        <v>0</v>
      </c>
      <c r="AH73" s="86">
        <v>0</v>
      </c>
      <c r="AI73" s="84">
        <v>0</v>
      </c>
      <c r="AJ73" s="84">
        <v>0</v>
      </c>
      <c r="AK73" s="84">
        <v>0</v>
      </c>
      <c r="AL73" s="87">
        <v>0</v>
      </c>
      <c r="AM73" s="86"/>
      <c r="AN73" s="129">
        <v>0.94</v>
      </c>
      <c r="AO73" s="84">
        <v>15196</v>
      </c>
      <c r="AP73" s="84">
        <v>0</v>
      </c>
      <c r="AQ73" s="84">
        <v>882</v>
      </c>
      <c r="AR73" s="87">
        <v>16078</v>
      </c>
      <c r="AT73" s="1"/>
      <c r="AU73" s="1"/>
      <c r="AV73" s="1"/>
      <c r="AW73" s="1"/>
      <c r="AX73" s="1"/>
      <c r="AY73" s="1"/>
      <c r="AZ73" s="1"/>
      <c r="BA73" s="88">
        <v>3508</v>
      </c>
      <c r="BB73" s="89"/>
      <c r="BC73" s="89"/>
      <c r="BD73" s="89"/>
      <c r="BE73" s="89"/>
      <c r="BF73" s="90">
        <f t="shared" si="2"/>
        <v>0</v>
      </c>
      <c r="BG73" s="89"/>
      <c r="BH73" s="89"/>
      <c r="BI73" s="89"/>
      <c r="BJ73" s="90">
        <f t="shared" si="3"/>
        <v>0</v>
      </c>
      <c r="BK73" s="91">
        <f t="shared" si="4"/>
        <v>0</v>
      </c>
      <c r="BM73" s="88">
        <v>3508</v>
      </c>
      <c r="BN73" s="92"/>
      <c r="BO73" s="93"/>
      <c r="BP73" s="93"/>
      <c r="BQ73" s="93"/>
      <c r="BR73" s="90">
        <f t="shared" si="10"/>
        <v>0</v>
      </c>
    </row>
    <row r="74" spans="1:70" x14ac:dyDescent="0.2">
      <c r="A74" s="71">
        <v>3509</v>
      </c>
      <c r="B74" s="72" t="s">
        <v>110</v>
      </c>
      <c r="C74" s="73">
        <v>609</v>
      </c>
      <c r="D74" s="74" t="str">
        <f t="shared" si="5"/>
        <v/>
      </c>
      <c r="E74" s="74">
        <f t="shared" si="6"/>
        <v>0</v>
      </c>
      <c r="F74" s="74">
        <f t="shared" si="7"/>
        <v>0</v>
      </c>
      <c r="G74" s="75">
        <f t="shared" si="8"/>
        <v>568.81000000000006</v>
      </c>
      <c r="H74" s="76"/>
      <c r="I74" s="77">
        <f t="shared" ref="I74:I81" si="12">S74-T74-U74+Z74+BC74+BG74</f>
        <v>7633161</v>
      </c>
      <c r="J74" s="78">
        <f t="shared" ref="J74:K81" si="13">W74+AA74+BD74+BH74</f>
        <v>0</v>
      </c>
      <c r="K74" s="78">
        <f t="shared" si="13"/>
        <v>533542</v>
      </c>
      <c r="L74" s="79">
        <f t="shared" si="9"/>
        <v>8166703</v>
      </c>
      <c r="M74" s="78"/>
      <c r="N74" s="80">
        <v>3509</v>
      </c>
      <c r="O74" s="81">
        <v>568.81000000000006</v>
      </c>
      <c r="P74" s="81">
        <v>0</v>
      </c>
      <c r="Q74" s="81">
        <v>0</v>
      </c>
      <c r="R74" s="81">
        <v>4.4800000000000004</v>
      </c>
      <c r="S74" s="82">
        <v>7568836</v>
      </c>
      <c r="T74" s="82">
        <v>0</v>
      </c>
      <c r="U74" s="82">
        <v>0</v>
      </c>
      <c r="V74" s="82">
        <v>7568836</v>
      </c>
      <c r="W74" s="82">
        <v>0</v>
      </c>
      <c r="X74" s="82">
        <v>529340</v>
      </c>
      <c r="Y74" s="82">
        <v>8098176</v>
      </c>
      <c r="Z74" s="82">
        <v>64325</v>
      </c>
      <c r="AA74" s="82">
        <v>0</v>
      </c>
      <c r="AB74" s="82">
        <v>4202</v>
      </c>
      <c r="AC74" s="82">
        <v>68527</v>
      </c>
      <c r="AD74" s="83">
        <v>8166703</v>
      </c>
      <c r="AE74" s="86"/>
      <c r="AF74" s="85">
        <v>3509</v>
      </c>
      <c r="AG74" s="86">
        <v>0</v>
      </c>
      <c r="AH74" s="86">
        <v>0</v>
      </c>
      <c r="AI74" s="84">
        <v>0</v>
      </c>
      <c r="AJ74" s="84">
        <v>0</v>
      </c>
      <c r="AK74" s="84">
        <v>0</v>
      </c>
      <c r="AL74" s="87">
        <v>0</v>
      </c>
      <c r="AM74" s="86"/>
      <c r="AN74" s="129">
        <v>4.4800000000000004</v>
      </c>
      <c r="AO74" s="84">
        <v>64325</v>
      </c>
      <c r="AP74" s="84">
        <v>0</v>
      </c>
      <c r="AQ74" s="84">
        <v>4202</v>
      </c>
      <c r="AR74" s="87">
        <v>68527</v>
      </c>
      <c r="AT74" s="1"/>
      <c r="AU74" s="1"/>
      <c r="AV74" s="1"/>
      <c r="AW74" s="1"/>
      <c r="AX74" s="1"/>
      <c r="AY74" s="1"/>
      <c r="AZ74" s="1"/>
      <c r="BA74" s="88">
        <v>3509</v>
      </c>
      <c r="BB74" s="89"/>
      <c r="BC74" s="89"/>
      <c r="BD74" s="89"/>
      <c r="BE74" s="89"/>
      <c r="BF74" s="90">
        <f t="shared" ref="BF74:BF80" si="14">SUM(BC74:BE74)</f>
        <v>0</v>
      </c>
      <c r="BG74" s="89"/>
      <c r="BH74" s="89"/>
      <c r="BI74" s="89"/>
      <c r="BJ74" s="90">
        <f t="shared" ref="BJ74:BJ81" si="15">SUM(BG74:BI74)</f>
        <v>0</v>
      </c>
      <c r="BK74" s="91">
        <f t="shared" ref="BK74:BK81" si="16">BF74+BJ74</f>
        <v>0</v>
      </c>
      <c r="BM74" s="88">
        <v>3509</v>
      </c>
      <c r="BN74" s="92"/>
      <c r="BO74" s="93"/>
      <c r="BP74" s="93"/>
      <c r="BQ74" s="93"/>
      <c r="BR74" s="90">
        <f t="shared" si="10"/>
        <v>0</v>
      </c>
    </row>
    <row r="75" spans="1:70" x14ac:dyDescent="0.2">
      <c r="A75" s="71">
        <v>3510</v>
      </c>
      <c r="B75" s="72" t="s">
        <v>111</v>
      </c>
      <c r="C75" s="73">
        <v>378</v>
      </c>
      <c r="D75" s="74">
        <f t="shared" ref="D75:D81" si="17">IF(P75=0,"",P75)</f>
        <v>1.510000000000056</v>
      </c>
      <c r="E75" s="74">
        <f t="shared" ref="E75:E81" si="18">Q75</f>
        <v>0</v>
      </c>
      <c r="F75" s="74">
        <f t="shared" ref="F75:F81" si="19">AH75</f>
        <v>0</v>
      </c>
      <c r="G75" s="75">
        <f t="shared" ref="G75:G81" si="20">O75</f>
        <v>379.51000000000005</v>
      </c>
      <c r="H75" s="76"/>
      <c r="I75" s="77">
        <f t="shared" si="12"/>
        <v>5206605</v>
      </c>
      <c r="J75" s="78">
        <f t="shared" si="13"/>
        <v>0</v>
      </c>
      <c r="K75" s="78">
        <f t="shared" si="13"/>
        <v>354466</v>
      </c>
      <c r="L75" s="79">
        <f t="shared" ref="L75:L81" si="21">SUM(I75:K75)</f>
        <v>5561071</v>
      </c>
      <c r="M75" s="78"/>
      <c r="N75" s="80">
        <v>3510</v>
      </c>
      <c r="O75" s="81">
        <v>379.51000000000005</v>
      </c>
      <c r="P75" s="81">
        <v>1.510000000000056</v>
      </c>
      <c r="Q75" s="81">
        <v>0</v>
      </c>
      <c r="R75" s="81">
        <v>0</v>
      </c>
      <c r="S75" s="82">
        <v>5206605</v>
      </c>
      <c r="T75" s="82">
        <v>0</v>
      </c>
      <c r="U75" s="82">
        <v>0</v>
      </c>
      <c r="V75" s="82">
        <v>5206605</v>
      </c>
      <c r="W75" s="82">
        <v>0</v>
      </c>
      <c r="X75" s="82">
        <v>354466</v>
      </c>
      <c r="Y75" s="82">
        <v>5561071</v>
      </c>
      <c r="Z75" s="82">
        <v>0</v>
      </c>
      <c r="AA75" s="82">
        <v>0</v>
      </c>
      <c r="AB75" s="82">
        <v>0</v>
      </c>
      <c r="AC75" s="82">
        <v>0</v>
      </c>
      <c r="AD75" s="83">
        <v>5561071</v>
      </c>
      <c r="AE75" s="86"/>
      <c r="AF75" s="85">
        <v>3510</v>
      </c>
      <c r="AG75" s="86">
        <v>3</v>
      </c>
      <c r="AH75" s="86">
        <v>0</v>
      </c>
      <c r="AI75" s="84">
        <v>0</v>
      </c>
      <c r="AJ75" s="84">
        <v>0</v>
      </c>
      <c r="AK75" s="84">
        <v>0</v>
      </c>
      <c r="AL75" s="87">
        <v>0</v>
      </c>
      <c r="AM75" s="86"/>
      <c r="AN75" s="129">
        <v>0</v>
      </c>
      <c r="AO75" s="84">
        <v>0</v>
      </c>
      <c r="AP75" s="84">
        <v>0</v>
      </c>
      <c r="AQ75" s="84">
        <v>0</v>
      </c>
      <c r="AR75" s="87">
        <v>0</v>
      </c>
      <c r="AT75" s="1"/>
      <c r="AU75" s="1"/>
      <c r="AV75" s="1"/>
      <c r="AW75" s="1"/>
      <c r="AX75" s="1"/>
      <c r="AY75" s="1"/>
      <c r="AZ75" s="1"/>
      <c r="BA75" s="88">
        <v>3510</v>
      </c>
      <c r="BB75" s="89"/>
      <c r="BC75" s="89"/>
      <c r="BD75" s="89"/>
      <c r="BE75" s="89"/>
      <c r="BF75" s="90">
        <f t="shared" si="14"/>
        <v>0</v>
      </c>
      <c r="BG75" s="89"/>
      <c r="BH75" s="89"/>
      <c r="BI75" s="89"/>
      <c r="BJ75" s="90">
        <f t="shared" si="15"/>
        <v>0</v>
      </c>
      <c r="BK75" s="91">
        <f t="shared" si="16"/>
        <v>0</v>
      </c>
      <c r="BM75" s="88">
        <v>3510</v>
      </c>
      <c r="BN75" s="92"/>
      <c r="BO75" s="93"/>
      <c r="BP75" s="93"/>
      <c r="BQ75" s="93"/>
      <c r="BR75" s="90">
        <f t="shared" ref="BR75:BR81" si="22">SUM(BO75:BQ75)</f>
        <v>0</v>
      </c>
    </row>
    <row r="76" spans="1:70" x14ac:dyDescent="0.2">
      <c r="A76" s="71">
        <v>3513</v>
      </c>
      <c r="B76" s="72" t="s">
        <v>112</v>
      </c>
      <c r="C76" s="73">
        <v>735</v>
      </c>
      <c r="D76" s="74">
        <f t="shared" si="17"/>
        <v>5.3600000000000119</v>
      </c>
      <c r="E76" s="74">
        <f t="shared" si="18"/>
        <v>0</v>
      </c>
      <c r="F76" s="74">
        <f t="shared" si="19"/>
        <v>11.083109051010746</v>
      </c>
      <c r="G76" s="75">
        <f t="shared" si="20"/>
        <v>740.36</v>
      </c>
      <c r="H76" s="76"/>
      <c r="I76" s="77">
        <f t="shared" si="12"/>
        <v>9751769</v>
      </c>
      <c r="J76" s="78">
        <f t="shared" si="13"/>
        <v>0</v>
      </c>
      <c r="K76" s="78">
        <f t="shared" si="13"/>
        <v>689289</v>
      </c>
      <c r="L76" s="79">
        <f t="shared" si="21"/>
        <v>10441058</v>
      </c>
      <c r="M76" s="78"/>
      <c r="N76" s="80">
        <v>3513</v>
      </c>
      <c r="O76" s="81">
        <v>740.36</v>
      </c>
      <c r="P76" s="81">
        <v>5.3600000000000119</v>
      </c>
      <c r="Q76" s="81">
        <v>0</v>
      </c>
      <c r="R76" s="81">
        <v>16.046910444927221</v>
      </c>
      <c r="S76" s="82">
        <v>9689140</v>
      </c>
      <c r="T76" s="82">
        <v>181259</v>
      </c>
      <c r="U76" s="82">
        <v>0</v>
      </c>
      <c r="V76" s="82">
        <v>9507881</v>
      </c>
      <c r="W76" s="82">
        <v>0</v>
      </c>
      <c r="X76" s="82">
        <v>674234</v>
      </c>
      <c r="Y76" s="82">
        <v>10182115</v>
      </c>
      <c r="Z76" s="82">
        <v>243888</v>
      </c>
      <c r="AA76" s="82">
        <v>0</v>
      </c>
      <c r="AB76" s="82">
        <v>15055</v>
      </c>
      <c r="AC76" s="82">
        <v>258943</v>
      </c>
      <c r="AD76" s="83">
        <v>10441058</v>
      </c>
      <c r="AE76" s="86"/>
      <c r="AF76" s="85">
        <v>3513</v>
      </c>
      <c r="AG76" s="86">
        <v>83.17</v>
      </c>
      <c r="AH76" s="86">
        <v>11.083109051010746</v>
      </c>
      <c r="AI76" s="84">
        <v>181259</v>
      </c>
      <c r="AJ76" s="84">
        <v>0</v>
      </c>
      <c r="AK76" s="84">
        <v>10400</v>
      </c>
      <c r="AL76" s="87">
        <v>191659</v>
      </c>
      <c r="AM76" s="86"/>
      <c r="AN76" s="129">
        <v>4.9638013939164729</v>
      </c>
      <c r="AO76" s="84">
        <v>62629</v>
      </c>
      <c r="AP76" s="84">
        <v>0</v>
      </c>
      <c r="AQ76" s="84">
        <v>4655</v>
      </c>
      <c r="AR76" s="87">
        <v>67284</v>
      </c>
      <c r="AT76" s="1"/>
      <c r="AU76" s="1"/>
      <c r="AV76" s="1"/>
      <c r="AW76" s="1"/>
      <c r="AX76" s="1"/>
      <c r="AY76" s="1"/>
      <c r="AZ76" s="1"/>
      <c r="BA76" s="88">
        <v>3513</v>
      </c>
      <c r="BB76" s="89"/>
      <c r="BC76" s="89"/>
      <c r="BD76" s="89"/>
      <c r="BE76" s="89"/>
      <c r="BF76" s="90">
        <f t="shared" si="14"/>
        <v>0</v>
      </c>
      <c r="BG76" s="89"/>
      <c r="BH76" s="89"/>
      <c r="BI76" s="89"/>
      <c r="BJ76" s="90">
        <f t="shared" si="15"/>
        <v>0</v>
      </c>
      <c r="BK76" s="91">
        <f t="shared" si="16"/>
        <v>0</v>
      </c>
      <c r="BM76" s="88">
        <v>3513</v>
      </c>
      <c r="BN76" s="92"/>
      <c r="BO76" s="93"/>
      <c r="BP76" s="93"/>
      <c r="BQ76" s="93"/>
      <c r="BR76" s="90">
        <f t="shared" si="22"/>
        <v>0</v>
      </c>
    </row>
    <row r="77" spans="1:70" x14ac:dyDescent="0.2">
      <c r="A77" s="71">
        <v>3514</v>
      </c>
      <c r="B77" s="72" t="s">
        <v>113</v>
      </c>
      <c r="C77" s="73">
        <v>270</v>
      </c>
      <c r="D77" s="74" t="str">
        <f t="shared" si="17"/>
        <v/>
      </c>
      <c r="E77" s="74">
        <f t="shared" si="18"/>
        <v>0</v>
      </c>
      <c r="F77" s="74">
        <f t="shared" si="19"/>
        <v>0</v>
      </c>
      <c r="G77" s="75">
        <f t="shared" si="20"/>
        <v>255.37999999999997</v>
      </c>
      <c r="H77" s="76"/>
      <c r="I77" s="77">
        <f t="shared" si="12"/>
        <v>3679821</v>
      </c>
      <c r="J77" s="78">
        <f t="shared" si="13"/>
        <v>0</v>
      </c>
      <c r="K77" s="78">
        <f t="shared" si="13"/>
        <v>239547</v>
      </c>
      <c r="L77" s="79">
        <f t="shared" si="21"/>
        <v>3919368</v>
      </c>
      <c r="M77" s="78"/>
      <c r="N77" s="80">
        <v>3514</v>
      </c>
      <c r="O77" s="81">
        <v>255.37999999999997</v>
      </c>
      <c r="P77" s="81">
        <v>0</v>
      </c>
      <c r="Q77" s="81">
        <v>0</v>
      </c>
      <c r="R77" s="81">
        <v>0</v>
      </c>
      <c r="S77" s="82">
        <v>3679821</v>
      </c>
      <c r="T77" s="82">
        <v>0</v>
      </c>
      <c r="U77" s="82">
        <v>0</v>
      </c>
      <c r="V77" s="82">
        <v>3679821</v>
      </c>
      <c r="W77" s="82">
        <v>0</v>
      </c>
      <c r="X77" s="82">
        <v>239547</v>
      </c>
      <c r="Y77" s="82">
        <v>3919368</v>
      </c>
      <c r="Z77" s="82">
        <v>0</v>
      </c>
      <c r="AA77" s="82">
        <v>0</v>
      </c>
      <c r="AB77" s="82">
        <v>0</v>
      </c>
      <c r="AC77" s="82">
        <v>0</v>
      </c>
      <c r="AD77" s="83">
        <v>3919368</v>
      </c>
      <c r="AE77" s="86"/>
      <c r="AF77" s="85">
        <v>3514</v>
      </c>
      <c r="AG77" s="86">
        <v>29</v>
      </c>
      <c r="AH77" s="86">
        <v>0</v>
      </c>
      <c r="AI77" s="84">
        <v>0</v>
      </c>
      <c r="AJ77" s="84">
        <v>0</v>
      </c>
      <c r="AK77" s="84">
        <v>0</v>
      </c>
      <c r="AL77" s="87">
        <v>0</v>
      </c>
      <c r="AM77" s="86"/>
      <c r="AN77" s="129">
        <v>0</v>
      </c>
      <c r="AO77" s="84">
        <v>0</v>
      </c>
      <c r="AP77" s="84">
        <v>0</v>
      </c>
      <c r="AQ77" s="84">
        <v>0</v>
      </c>
      <c r="AR77" s="87">
        <v>0</v>
      </c>
      <c r="AT77" s="1"/>
      <c r="AU77" s="1"/>
      <c r="AV77" s="1"/>
      <c r="AW77" s="1"/>
      <c r="AX77" s="1"/>
      <c r="AY77" s="1"/>
      <c r="AZ77" s="1"/>
      <c r="BA77" s="88">
        <v>3514</v>
      </c>
      <c r="BB77" s="89"/>
      <c r="BC77" s="89"/>
      <c r="BD77" s="89"/>
      <c r="BE77" s="89"/>
      <c r="BF77" s="90">
        <f t="shared" si="14"/>
        <v>0</v>
      </c>
      <c r="BG77" s="89"/>
      <c r="BH77" s="89"/>
      <c r="BI77" s="89"/>
      <c r="BJ77" s="90">
        <f t="shared" si="15"/>
        <v>0</v>
      </c>
      <c r="BK77" s="91">
        <f t="shared" si="16"/>
        <v>0</v>
      </c>
      <c r="BM77" s="88">
        <v>3514</v>
      </c>
      <c r="BN77" s="92"/>
      <c r="BO77" s="93"/>
      <c r="BP77" s="93"/>
      <c r="BQ77" s="93"/>
      <c r="BR77" s="90">
        <f t="shared" si="22"/>
        <v>0</v>
      </c>
    </row>
    <row r="78" spans="1:70" x14ac:dyDescent="0.2">
      <c r="A78" s="71">
        <v>3515</v>
      </c>
      <c r="B78" s="72" t="s">
        <v>118</v>
      </c>
      <c r="C78" s="73">
        <v>280</v>
      </c>
      <c r="D78" s="74" t="str">
        <f t="shared" si="17"/>
        <v/>
      </c>
      <c r="E78" s="74">
        <f t="shared" si="18"/>
        <v>0</v>
      </c>
      <c r="F78" s="74">
        <f t="shared" si="19"/>
        <v>0</v>
      </c>
      <c r="G78" s="75">
        <f t="shared" si="20"/>
        <v>279.37</v>
      </c>
      <c r="H78" s="76"/>
      <c r="I78" s="77">
        <f t="shared" si="12"/>
        <v>3634813</v>
      </c>
      <c r="J78" s="78">
        <f t="shared" si="13"/>
        <v>0</v>
      </c>
      <c r="K78" s="78">
        <f t="shared" si="13"/>
        <v>262049</v>
      </c>
      <c r="L78" s="79">
        <f t="shared" si="21"/>
        <v>3896862</v>
      </c>
      <c r="M78" s="78"/>
      <c r="N78" s="80">
        <v>3515</v>
      </c>
      <c r="O78" s="81">
        <v>279.37</v>
      </c>
      <c r="P78" s="81">
        <v>0</v>
      </c>
      <c r="Q78" s="81">
        <v>0</v>
      </c>
      <c r="R78" s="81">
        <v>0</v>
      </c>
      <c r="S78" s="82">
        <v>3634813</v>
      </c>
      <c r="T78" s="82">
        <v>0</v>
      </c>
      <c r="U78" s="82">
        <v>0</v>
      </c>
      <c r="V78" s="82">
        <v>3634813</v>
      </c>
      <c r="W78" s="82">
        <v>0</v>
      </c>
      <c r="X78" s="82">
        <v>262049</v>
      </c>
      <c r="Y78" s="82">
        <v>3896862</v>
      </c>
      <c r="Z78" s="82">
        <v>0</v>
      </c>
      <c r="AA78" s="82">
        <v>0</v>
      </c>
      <c r="AB78" s="82">
        <v>0</v>
      </c>
      <c r="AC78" s="82">
        <v>0</v>
      </c>
      <c r="AD78" s="83">
        <v>3896862</v>
      </c>
      <c r="AE78" s="86"/>
      <c r="AF78" s="85">
        <v>3515</v>
      </c>
      <c r="AG78" s="86">
        <v>1</v>
      </c>
      <c r="AH78" s="86">
        <v>0</v>
      </c>
      <c r="AI78" s="84">
        <v>0</v>
      </c>
      <c r="AJ78" s="84">
        <v>0</v>
      </c>
      <c r="AK78" s="84">
        <v>0</v>
      </c>
      <c r="AL78" s="87">
        <v>0</v>
      </c>
      <c r="AM78" s="86"/>
      <c r="AN78" s="129">
        <v>0</v>
      </c>
      <c r="AO78" s="84">
        <v>0</v>
      </c>
      <c r="AP78" s="84">
        <v>0</v>
      </c>
      <c r="AQ78" s="84">
        <v>0</v>
      </c>
      <c r="AR78" s="87">
        <v>0</v>
      </c>
      <c r="AT78" s="1"/>
      <c r="AU78" s="1"/>
      <c r="AV78" s="1"/>
      <c r="AW78" s="1"/>
      <c r="AX78" s="1"/>
      <c r="AY78" s="1"/>
      <c r="AZ78" s="1"/>
      <c r="BA78" s="88">
        <v>3515</v>
      </c>
      <c r="BB78" s="89"/>
      <c r="BC78" s="89"/>
      <c r="BD78" s="89"/>
      <c r="BE78" s="89"/>
      <c r="BF78" s="90">
        <f t="shared" si="14"/>
        <v>0</v>
      </c>
      <c r="BG78" s="89"/>
      <c r="BH78" s="89"/>
      <c r="BI78" s="89"/>
      <c r="BJ78" s="90">
        <f t="shared" si="15"/>
        <v>0</v>
      </c>
      <c r="BK78" s="91">
        <f t="shared" si="16"/>
        <v>0</v>
      </c>
      <c r="BM78" s="88">
        <v>3515</v>
      </c>
      <c r="BN78" s="92"/>
      <c r="BO78" s="93"/>
      <c r="BP78" s="93"/>
      <c r="BQ78" s="93"/>
      <c r="BR78" s="90">
        <f t="shared" si="22"/>
        <v>0</v>
      </c>
    </row>
    <row r="79" spans="1:70" x14ac:dyDescent="0.2">
      <c r="A79" s="71">
        <v>3516</v>
      </c>
      <c r="B79" s="72" t="s">
        <v>114</v>
      </c>
      <c r="C79" s="73">
        <v>335</v>
      </c>
      <c r="D79" s="74" t="str">
        <f t="shared" si="17"/>
        <v/>
      </c>
      <c r="E79" s="74">
        <f t="shared" si="18"/>
        <v>31.859999999999996</v>
      </c>
      <c r="F79" s="74">
        <f t="shared" si="19"/>
        <v>0</v>
      </c>
      <c r="G79" s="75">
        <f t="shared" si="20"/>
        <v>320.35000000000002</v>
      </c>
      <c r="H79" s="76"/>
      <c r="I79" s="77">
        <f t="shared" si="12"/>
        <v>4275348</v>
      </c>
      <c r="J79" s="78">
        <f t="shared" si="13"/>
        <v>0</v>
      </c>
      <c r="K79" s="78">
        <f t="shared" si="13"/>
        <v>300488</v>
      </c>
      <c r="L79" s="79">
        <f t="shared" si="21"/>
        <v>4575836</v>
      </c>
      <c r="M79" s="78"/>
      <c r="N79" s="80">
        <v>3516</v>
      </c>
      <c r="O79" s="81">
        <v>320.35000000000002</v>
      </c>
      <c r="P79" s="81">
        <v>0</v>
      </c>
      <c r="Q79" s="81">
        <v>31.859999999999996</v>
      </c>
      <c r="R79" s="81">
        <v>6</v>
      </c>
      <c r="S79" s="82">
        <v>4195282</v>
      </c>
      <c r="T79" s="82">
        <v>0</v>
      </c>
      <c r="U79" s="82">
        <v>0</v>
      </c>
      <c r="V79" s="82">
        <v>4195282</v>
      </c>
      <c r="W79" s="82">
        <v>0</v>
      </c>
      <c r="X79" s="82">
        <v>294860</v>
      </c>
      <c r="Y79" s="82">
        <v>4490142</v>
      </c>
      <c r="Z79" s="82">
        <v>80066</v>
      </c>
      <c r="AA79" s="82">
        <v>0</v>
      </c>
      <c r="AB79" s="82">
        <v>5628</v>
      </c>
      <c r="AC79" s="82">
        <v>85694</v>
      </c>
      <c r="AD79" s="83">
        <v>4575836</v>
      </c>
      <c r="AF79" s="85">
        <v>3516</v>
      </c>
      <c r="AG79" s="86">
        <v>0</v>
      </c>
      <c r="AH79" s="86">
        <v>0</v>
      </c>
      <c r="AI79" s="84">
        <v>0</v>
      </c>
      <c r="AJ79" s="84">
        <v>0</v>
      </c>
      <c r="AK79" s="84">
        <v>0</v>
      </c>
      <c r="AL79" s="87">
        <v>0</v>
      </c>
      <c r="AN79" s="129">
        <v>6</v>
      </c>
      <c r="AO79" s="84">
        <v>80066</v>
      </c>
      <c r="AP79" s="84">
        <v>0</v>
      </c>
      <c r="AQ79" s="84">
        <v>5628</v>
      </c>
      <c r="AR79" s="87">
        <v>85694</v>
      </c>
      <c r="AT79" s="1"/>
      <c r="AU79" s="1"/>
      <c r="AV79" s="1"/>
      <c r="AW79" s="1"/>
      <c r="AX79" s="1"/>
      <c r="AY79" s="1"/>
      <c r="AZ79" s="1"/>
      <c r="BA79" s="88">
        <v>3516</v>
      </c>
      <c r="BB79" s="89"/>
      <c r="BC79" s="89"/>
      <c r="BD79" s="89"/>
      <c r="BE79" s="89"/>
      <c r="BF79" s="90">
        <f t="shared" si="14"/>
        <v>0</v>
      </c>
      <c r="BG79" s="89"/>
      <c r="BH79" s="89"/>
      <c r="BI79" s="89"/>
      <c r="BJ79" s="90">
        <f t="shared" si="15"/>
        <v>0</v>
      </c>
      <c r="BK79" s="91">
        <f t="shared" si="16"/>
        <v>0</v>
      </c>
      <c r="BM79" s="88">
        <v>3516</v>
      </c>
      <c r="BN79" s="92"/>
      <c r="BO79" s="89"/>
      <c r="BP79" s="89"/>
      <c r="BQ79" s="89"/>
      <c r="BR79" s="90">
        <f t="shared" si="22"/>
        <v>0</v>
      </c>
    </row>
    <row r="80" spans="1:70" x14ac:dyDescent="0.2">
      <c r="A80" s="71">
        <v>3517</v>
      </c>
      <c r="B80" s="72" t="s">
        <v>115</v>
      </c>
      <c r="C80" s="73">
        <v>190</v>
      </c>
      <c r="D80" s="74">
        <f t="shared" si="17"/>
        <v>7.2100000000000035</v>
      </c>
      <c r="E80" s="74">
        <f t="shared" si="18"/>
        <v>0</v>
      </c>
      <c r="F80" s="74">
        <f t="shared" si="19"/>
        <v>0</v>
      </c>
      <c r="G80" s="75">
        <f t="shared" si="20"/>
        <v>197.21000000000004</v>
      </c>
      <c r="H80" s="76"/>
      <c r="I80" s="77">
        <f t="shared" si="12"/>
        <v>3412296</v>
      </c>
      <c r="J80" s="78">
        <f t="shared" si="13"/>
        <v>0</v>
      </c>
      <c r="K80" s="78">
        <f t="shared" si="13"/>
        <v>178267</v>
      </c>
      <c r="L80" s="79">
        <f t="shared" si="21"/>
        <v>3590563</v>
      </c>
      <c r="M80" s="78"/>
      <c r="N80" s="80">
        <v>3517</v>
      </c>
      <c r="O80" s="81">
        <v>197.21000000000004</v>
      </c>
      <c r="P80" s="81">
        <v>7.2100000000000035</v>
      </c>
      <c r="Q80" s="81">
        <v>0</v>
      </c>
      <c r="R80" s="81">
        <v>0.96343998783023155</v>
      </c>
      <c r="S80" s="82">
        <v>3399898</v>
      </c>
      <c r="T80" s="82">
        <v>0</v>
      </c>
      <c r="U80" s="82">
        <v>0</v>
      </c>
      <c r="V80" s="82">
        <v>3399898</v>
      </c>
      <c r="W80" s="82">
        <v>0</v>
      </c>
      <c r="X80" s="82">
        <v>177363</v>
      </c>
      <c r="Y80" s="82">
        <v>3577261</v>
      </c>
      <c r="Z80" s="82">
        <v>12398</v>
      </c>
      <c r="AA80" s="82">
        <v>0</v>
      </c>
      <c r="AB80" s="82">
        <v>904</v>
      </c>
      <c r="AC80" s="82">
        <v>13302</v>
      </c>
      <c r="AD80" s="83">
        <v>3590563</v>
      </c>
      <c r="AF80" s="85">
        <v>3517</v>
      </c>
      <c r="AG80" s="86">
        <v>0</v>
      </c>
      <c r="AH80" s="86">
        <v>0</v>
      </c>
      <c r="AI80" s="84">
        <v>0</v>
      </c>
      <c r="AJ80" s="84">
        <v>0</v>
      </c>
      <c r="AK80" s="84">
        <v>0</v>
      </c>
      <c r="AL80" s="87">
        <v>0</v>
      </c>
      <c r="AN80" s="129">
        <v>0.96343998783023155</v>
      </c>
      <c r="AO80" s="84">
        <v>12398</v>
      </c>
      <c r="AP80" s="84">
        <v>0</v>
      </c>
      <c r="AQ80" s="84">
        <v>904</v>
      </c>
      <c r="AR80" s="87">
        <v>13302</v>
      </c>
      <c r="AT80" s="1"/>
      <c r="AU80" s="1"/>
      <c r="AV80" s="1"/>
      <c r="AW80" s="1"/>
      <c r="AX80" s="1"/>
      <c r="AY80" s="1"/>
      <c r="AZ80" s="1"/>
      <c r="BA80" s="88">
        <v>3517</v>
      </c>
      <c r="BB80" s="89"/>
      <c r="BC80" s="89"/>
      <c r="BD80" s="89"/>
      <c r="BE80" s="89"/>
      <c r="BF80" s="90">
        <f t="shared" si="14"/>
        <v>0</v>
      </c>
      <c r="BG80" s="89"/>
      <c r="BH80" s="89"/>
      <c r="BI80" s="89"/>
      <c r="BJ80" s="90">
        <f t="shared" si="15"/>
        <v>0</v>
      </c>
      <c r="BK80" s="91">
        <f t="shared" si="16"/>
        <v>0</v>
      </c>
      <c r="BM80" s="88">
        <v>3517</v>
      </c>
      <c r="BN80" s="92"/>
      <c r="BO80" s="89"/>
      <c r="BP80" s="89"/>
      <c r="BQ80" s="89"/>
      <c r="BR80" s="90">
        <f t="shared" si="22"/>
        <v>0</v>
      </c>
    </row>
    <row r="81" spans="1:70" x14ac:dyDescent="0.2">
      <c r="A81" s="71">
        <v>3518</v>
      </c>
      <c r="B81" s="72" t="s">
        <v>119</v>
      </c>
      <c r="C81" s="73">
        <v>180</v>
      </c>
      <c r="D81" s="74" t="str">
        <f t="shared" si="17"/>
        <v/>
      </c>
      <c r="E81" s="74">
        <f t="shared" si="18"/>
        <v>0</v>
      </c>
      <c r="F81" s="74">
        <f t="shared" si="19"/>
        <v>0</v>
      </c>
      <c r="G81" s="75">
        <f t="shared" si="20"/>
        <v>153.58000000000001</v>
      </c>
      <c r="H81" s="76"/>
      <c r="I81" s="77">
        <f t="shared" si="12"/>
        <v>2448437</v>
      </c>
      <c r="J81" s="78">
        <f t="shared" si="13"/>
        <v>0</v>
      </c>
      <c r="K81" s="78">
        <f t="shared" si="13"/>
        <v>144056</v>
      </c>
      <c r="L81" s="79">
        <f t="shared" si="21"/>
        <v>2592493</v>
      </c>
      <c r="M81" s="78"/>
      <c r="N81" s="80">
        <v>3518</v>
      </c>
      <c r="O81" s="81">
        <v>153.58000000000001</v>
      </c>
      <c r="P81" s="81">
        <v>0</v>
      </c>
      <c r="Q81" s="81">
        <v>0</v>
      </c>
      <c r="R81" s="81">
        <v>0.19</v>
      </c>
      <c r="S81" s="82">
        <v>2445377</v>
      </c>
      <c r="T81" s="82">
        <v>0</v>
      </c>
      <c r="U81" s="82">
        <v>0</v>
      </c>
      <c r="V81" s="82">
        <v>2445377</v>
      </c>
      <c r="W81" s="82">
        <v>0</v>
      </c>
      <c r="X81" s="82">
        <v>143878</v>
      </c>
      <c r="Y81" s="82">
        <v>2589255</v>
      </c>
      <c r="Z81" s="82">
        <v>3060</v>
      </c>
      <c r="AA81" s="82">
        <v>0</v>
      </c>
      <c r="AB81" s="82">
        <v>178</v>
      </c>
      <c r="AC81" s="82">
        <v>3238</v>
      </c>
      <c r="AD81" s="83">
        <v>2592493</v>
      </c>
      <c r="AF81" s="85">
        <v>3518</v>
      </c>
      <c r="AG81" s="86">
        <v>0</v>
      </c>
      <c r="AH81" s="86">
        <v>0</v>
      </c>
      <c r="AI81" s="84">
        <v>0</v>
      </c>
      <c r="AJ81" s="84">
        <v>0</v>
      </c>
      <c r="AK81" s="84">
        <v>0</v>
      </c>
      <c r="AL81" s="87">
        <v>0</v>
      </c>
      <c r="AN81" s="129">
        <v>0.19</v>
      </c>
      <c r="AO81" s="84">
        <v>3060</v>
      </c>
      <c r="AP81" s="84">
        <v>0</v>
      </c>
      <c r="AQ81" s="84">
        <v>178</v>
      </c>
      <c r="AR81" s="87">
        <v>3238</v>
      </c>
      <c r="AT81" s="1"/>
      <c r="AU81" s="1"/>
      <c r="AV81" s="1"/>
      <c r="AW81" s="1"/>
      <c r="AX81" s="1"/>
      <c r="AY81" s="1"/>
      <c r="AZ81" s="1"/>
      <c r="BA81" s="88">
        <v>3518</v>
      </c>
      <c r="BB81" s="89"/>
      <c r="BC81" s="89"/>
      <c r="BD81" s="89"/>
      <c r="BE81" s="89"/>
      <c r="BF81" s="90"/>
      <c r="BG81" s="89"/>
      <c r="BH81" s="89"/>
      <c r="BI81" s="89"/>
      <c r="BJ81" s="90">
        <f t="shared" si="15"/>
        <v>0</v>
      </c>
      <c r="BK81" s="91">
        <f t="shared" si="16"/>
        <v>0</v>
      </c>
      <c r="BM81" s="88">
        <v>3518</v>
      </c>
      <c r="BN81" s="92"/>
      <c r="BO81" s="89"/>
      <c r="BP81" s="89"/>
      <c r="BQ81" s="89"/>
      <c r="BR81" s="90">
        <f t="shared" si="22"/>
        <v>0</v>
      </c>
    </row>
    <row r="82" spans="1:70" ht="6.6" customHeight="1" thickBot="1" x14ac:dyDescent="0.25">
      <c r="A82" s="71"/>
      <c r="B82" s="72"/>
      <c r="C82" s="73"/>
      <c r="D82" s="74"/>
      <c r="E82" s="74"/>
      <c r="F82" s="74"/>
      <c r="G82" s="75"/>
      <c r="H82" s="76"/>
      <c r="I82" s="77"/>
      <c r="J82" s="78"/>
      <c r="K82" s="78"/>
      <c r="L82" s="79"/>
      <c r="M82" s="78"/>
      <c r="N82" s="80"/>
      <c r="O82" s="81"/>
      <c r="P82" s="81"/>
      <c r="Q82" s="81"/>
      <c r="R82" s="81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3"/>
      <c r="AF82" s="94"/>
      <c r="AG82" s="86"/>
      <c r="AH82" s="86"/>
      <c r="AI82" s="86"/>
      <c r="AJ82" s="86"/>
      <c r="AK82" s="86"/>
      <c r="AL82" s="87"/>
      <c r="AN82" s="124"/>
      <c r="AO82" s="125"/>
      <c r="AP82" s="125"/>
      <c r="AQ82" s="125"/>
      <c r="AR82" s="126"/>
      <c r="AT82" s="1"/>
      <c r="AU82" s="1"/>
      <c r="AV82" s="1"/>
      <c r="AW82" s="1"/>
      <c r="AX82" s="1"/>
      <c r="AY82" s="1"/>
      <c r="AZ82" s="1"/>
      <c r="BA82" s="88"/>
      <c r="BB82" s="89"/>
      <c r="BC82" s="89"/>
      <c r="BD82" s="89"/>
      <c r="BE82" s="89"/>
      <c r="BF82" s="90"/>
      <c r="BG82" s="89"/>
      <c r="BH82" s="89"/>
      <c r="BI82" s="89"/>
      <c r="BJ82" s="90"/>
      <c r="BK82" s="91"/>
      <c r="BM82" s="88"/>
      <c r="BN82" s="92"/>
      <c r="BO82" s="89"/>
      <c r="BP82" s="89"/>
      <c r="BQ82" s="89"/>
      <c r="BR82" s="90"/>
    </row>
    <row r="83" spans="1:70" s="153" customFormat="1" ht="15" x14ac:dyDescent="0.25">
      <c r="A83" s="130">
        <v>9999</v>
      </c>
      <c r="B83" s="131" t="s">
        <v>45</v>
      </c>
      <c r="C83" s="132">
        <f>SUM(C10:C81)</f>
        <v>46498</v>
      </c>
      <c r="D83" s="133">
        <f>SUM(D10:D81)</f>
        <v>235.91000000000105</v>
      </c>
      <c r="E83" s="133">
        <f>SUM(E10:E81)</f>
        <v>2615.0400000000004</v>
      </c>
      <c r="F83" s="133">
        <f>SUM(F10:F81)</f>
        <v>187.70045360632031</v>
      </c>
      <c r="G83" s="134">
        <f>SUM(G10:G81)</f>
        <v>45929.180000000015</v>
      </c>
      <c r="H83" s="135"/>
      <c r="I83" s="136">
        <f>SUM(I10:I81)</f>
        <v>701181817</v>
      </c>
      <c r="J83" s="137">
        <f>SUM(J10:J81)</f>
        <v>2595363</v>
      </c>
      <c r="K83" s="137">
        <f>SUM(K10:K81)</f>
        <v>42859218</v>
      </c>
      <c r="L83" s="138">
        <f>SUM(L10:L81)</f>
        <v>746636398</v>
      </c>
      <c r="M83" s="139"/>
      <c r="N83" s="140">
        <v>9999</v>
      </c>
      <c r="O83" s="141">
        <f t="shared" ref="O83:AD83" si="23">SUM(O10:O81)</f>
        <v>45929.180000000015</v>
      </c>
      <c r="P83" s="141">
        <f t="shared" si="23"/>
        <v>235.91000000000105</v>
      </c>
      <c r="Q83" s="141">
        <f t="shared" si="23"/>
        <v>2615.0400000000004</v>
      </c>
      <c r="R83" s="141">
        <f t="shared" si="23"/>
        <v>617.4715892027084</v>
      </c>
      <c r="S83" s="142">
        <f t="shared" si="23"/>
        <v>694572846</v>
      </c>
      <c r="T83" s="142">
        <f t="shared" si="23"/>
        <v>2992877</v>
      </c>
      <c r="U83" s="142">
        <f t="shared" si="23"/>
        <v>0</v>
      </c>
      <c r="V83" s="142">
        <f t="shared" si="23"/>
        <v>691579969</v>
      </c>
      <c r="W83" s="142">
        <f t="shared" si="23"/>
        <v>2592781</v>
      </c>
      <c r="X83" s="142">
        <f t="shared" si="23"/>
        <v>42279994</v>
      </c>
      <c r="Y83" s="142">
        <f t="shared" si="23"/>
        <v>736452744</v>
      </c>
      <c r="Z83" s="142">
        <f t="shared" si="23"/>
        <v>9601848</v>
      </c>
      <c r="AA83" s="142">
        <f t="shared" si="23"/>
        <v>2582</v>
      </c>
      <c r="AB83" s="142">
        <f t="shared" si="23"/>
        <v>579224</v>
      </c>
      <c r="AC83" s="142">
        <f t="shared" si="23"/>
        <v>10183654</v>
      </c>
      <c r="AD83" s="143">
        <f t="shared" si="23"/>
        <v>746636398</v>
      </c>
      <c r="AE83" s="144"/>
      <c r="AF83" s="145">
        <v>9999</v>
      </c>
      <c r="AG83" s="146">
        <f t="shared" ref="AG83:AL83" si="24">SUM(AG10:AG81)</f>
        <v>2356.3200000000006</v>
      </c>
      <c r="AH83" s="146">
        <f t="shared" si="24"/>
        <v>187.70045360632031</v>
      </c>
      <c r="AI83" s="147">
        <f t="shared" si="24"/>
        <v>2992877</v>
      </c>
      <c r="AJ83" s="147">
        <f t="shared" si="24"/>
        <v>432</v>
      </c>
      <c r="AK83" s="147">
        <f t="shared" si="24"/>
        <v>176117</v>
      </c>
      <c r="AL83" s="148">
        <f t="shared" si="24"/>
        <v>3169426</v>
      </c>
      <c r="AM83" s="144"/>
      <c r="AN83" s="149">
        <f t="shared" ref="AN83:AR83" si="25">SUM(AN10:AN81)</f>
        <v>429.77113559638775</v>
      </c>
      <c r="AO83" s="150">
        <f t="shared" si="25"/>
        <v>6608971</v>
      </c>
      <c r="AP83" s="150">
        <f t="shared" si="25"/>
        <v>2150</v>
      </c>
      <c r="AQ83" s="150">
        <f t="shared" si="25"/>
        <v>403107</v>
      </c>
      <c r="AR83" s="151">
        <f t="shared" si="25"/>
        <v>7014228</v>
      </c>
      <c r="AS83" s="152"/>
      <c r="BA83" s="154">
        <v>999</v>
      </c>
      <c r="BB83" s="155">
        <f t="shared" ref="BB83:BK83" si="26">SUM(BB10:BB81)</f>
        <v>0</v>
      </c>
      <c r="BC83" s="156">
        <f t="shared" si="26"/>
        <v>0</v>
      </c>
      <c r="BD83" s="156">
        <f t="shared" si="26"/>
        <v>0</v>
      </c>
      <c r="BE83" s="156">
        <f t="shared" si="26"/>
        <v>0</v>
      </c>
      <c r="BF83" s="156">
        <f t="shared" si="26"/>
        <v>0</v>
      </c>
      <c r="BG83" s="157">
        <f t="shared" si="26"/>
        <v>0</v>
      </c>
      <c r="BH83" s="157">
        <f t="shared" si="26"/>
        <v>0</v>
      </c>
      <c r="BI83" s="157">
        <f t="shared" si="26"/>
        <v>0</v>
      </c>
      <c r="BJ83" s="157">
        <f t="shared" si="26"/>
        <v>0</v>
      </c>
      <c r="BK83" s="158">
        <f t="shared" si="26"/>
        <v>0</v>
      </c>
      <c r="BM83" s="154">
        <v>9999</v>
      </c>
      <c r="BN83" s="159">
        <f>SUM(BN10:BN81)</f>
        <v>0</v>
      </c>
      <c r="BO83" s="156">
        <f>SUM(BO10:BO81)</f>
        <v>0</v>
      </c>
      <c r="BP83" s="156">
        <f>SUM(BP10:BP81)</f>
        <v>0</v>
      </c>
      <c r="BQ83" s="156">
        <f>SUM(BQ10:BQ81)</f>
        <v>0</v>
      </c>
      <c r="BR83" s="157">
        <f>SUM(BR10:BR81)</f>
        <v>0</v>
      </c>
    </row>
    <row r="84" spans="1:70" x14ac:dyDescent="0.2">
      <c r="A84" s="95"/>
      <c r="B84" s="95"/>
      <c r="C84" s="95"/>
      <c r="D84" s="96"/>
      <c r="E84" s="96"/>
      <c r="F84" s="96"/>
      <c r="G84" s="96"/>
      <c r="H84" s="96"/>
      <c r="I84" s="97"/>
      <c r="J84" s="97"/>
      <c r="K84" s="97"/>
      <c r="L84" s="97"/>
      <c r="AN84"/>
    </row>
    <row r="85" spans="1:70" x14ac:dyDescent="0.2">
      <c r="A85" s="95"/>
      <c r="B85" s="95"/>
      <c r="C85" s="95"/>
      <c r="D85" s="96"/>
      <c r="E85" s="96"/>
      <c r="F85" s="96"/>
      <c r="G85" s="96"/>
      <c r="H85" s="96"/>
      <c r="I85" s="96"/>
      <c r="J85" s="96"/>
      <c r="K85" s="98"/>
      <c r="L85" s="99"/>
      <c r="Z85" s="82"/>
      <c r="AE85" s="100"/>
      <c r="AM85" s="100"/>
      <c r="AN85"/>
      <c r="BE85" s="100"/>
      <c r="BH85" s="100"/>
      <c r="BK85" s="100"/>
    </row>
    <row r="86" spans="1:70" x14ac:dyDescent="0.2">
      <c r="A86" s="95"/>
      <c r="B86" s="95"/>
      <c r="C86" s="95"/>
      <c r="D86" s="96"/>
      <c r="E86" s="96"/>
      <c r="F86" s="96"/>
      <c r="G86" s="96"/>
      <c r="H86" s="96"/>
      <c r="I86" s="96"/>
      <c r="J86" s="96"/>
      <c r="K86" s="98"/>
      <c r="L86" s="99"/>
      <c r="BE86" s="100"/>
    </row>
    <row r="87" spans="1:70" s="104" customFormat="1" x14ac:dyDescent="0.2">
      <c r="A87" s="101"/>
      <c r="B87" s="101"/>
      <c r="C87" s="101"/>
      <c r="D87" s="101"/>
      <c r="E87" s="101"/>
      <c r="F87" s="101"/>
      <c r="G87" s="101"/>
      <c r="H87" s="101"/>
      <c r="I87" s="102"/>
      <c r="J87" s="101"/>
      <c r="K87" s="98"/>
      <c r="L87" s="99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4"/>
      <c r="AG87" s="4"/>
      <c r="AH87" s="4"/>
      <c r="AI87" s="4"/>
      <c r="AJ87" s="4"/>
      <c r="AK87" s="4"/>
      <c r="AL87" s="4"/>
      <c r="AM87" s="10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3"/>
      <c r="BR87" s="101"/>
    </row>
    <row r="88" spans="1:70" x14ac:dyDescent="0.2">
      <c r="K88" s="96"/>
      <c r="L88" s="96"/>
    </row>
    <row r="89" spans="1:70" x14ac:dyDescent="0.2">
      <c r="K89" s="96"/>
      <c r="L89" s="96"/>
    </row>
    <row r="462" spans="57:57" x14ac:dyDescent="0.2">
      <c r="BE462" s="105"/>
    </row>
  </sheetData>
  <autoFilter ref="A9:BT81" xr:uid="{DBBC749B-AE21-459C-8B36-72067B9FFAE3}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DESE-231-71924</_dlc_DocId>
    <_dlc_DocIdUrl xmlns="733efe1c-5bbe-4968-87dc-d400e65c879f">
      <Url>https://sharepoint.doemass.org/ese/webteam/cps/_layouts/DocIdRedir.aspx?ID=DESE-231-71924</Url>
      <Description>DESE-231-71924</Description>
    </_dlc_DocIdUrl>
  </documentManagement>
</p:properties>
</file>

<file path=customXml/itemProps1.xml><?xml version="1.0" encoding="utf-8"?>
<ds:datastoreItem xmlns:ds="http://schemas.openxmlformats.org/officeDocument/2006/customXml" ds:itemID="{55105F68-7003-4CD8-BA4C-8B563B00A7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F8639-AE17-4B10-B017-83FC9BD13C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C65F4E1-AEA9-4DED-876B-016054135A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A34584-2226-44F9-8096-7C6D7276E6C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FY21 Charter School FTE &amp; Tuition (Q4)</dc:title>
  <dc:subject/>
  <dc:creator>DESE</dc:creator>
  <cp:lastModifiedBy>Zou, Dong (EOE)</cp:lastModifiedBy>
  <dcterms:created xsi:type="dcterms:W3CDTF">2020-07-27T12:48:09Z</dcterms:created>
  <dcterms:modified xsi:type="dcterms:W3CDTF">2021-06-24T17:18:51Z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24 2021</vt:lpwstr>
  </property>
</Properties>
</file>