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4-06\SCTASK0561764\"/>
    </mc:Choice>
  </mc:AlternateContent>
  <xr:revisionPtr revIDLastSave="0" documentId="13_ncr:1_{C6FF65E4-6290-4904-BE77-D7F8B343C9C7}" xr6:coauthVersionLast="47" xr6:coauthVersionMax="47" xr10:uidLastSave="{00000000-0000-0000-0000-000000000000}"/>
  <bookViews>
    <workbookView xWindow="-120" yWindow="-120" windowWidth="51840" windowHeight="21120" xr2:uid="{3A8059DC-53F6-41BA-9F5A-0E56D43B5F80}"/>
  </bookViews>
  <sheets>
    <sheet name="Summary" sheetId="11" r:id="rId1"/>
    <sheet name="Template A - 1 stud per inv" sheetId="6" r:id="rId2"/>
    <sheet name="Template B - multiple students" sheetId="5" r:id="rId3"/>
    <sheet name="Template C " sheetId="9" r:id="rId4"/>
    <sheet name="Template D - Parents Reimb" sheetId="10" r:id="rId5"/>
    <sheet name="CB-205 multiple students" sheetId="4" r:id="rId6"/>
    <sheet name="CB-205 Laura D." sheetId="8" r:id="rId7"/>
    <sheet name="CB-205 Tyler S.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0" l="1"/>
  <c r="G21" i="10"/>
  <c r="F21" i="10"/>
  <c r="G19" i="10"/>
  <c r="H5" i="10"/>
  <c r="H17" i="10"/>
  <c r="H6" i="10"/>
  <c r="H7" i="10"/>
  <c r="F17" i="10"/>
  <c r="G6" i="10"/>
  <c r="G7" i="10"/>
  <c r="G8" i="10"/>
  <c r="G9" i="10"/>
  <c r="G10" i="10"/>
  <c r="G11" i="10"/>
  <c r="G12" i="10"/>
  <c r="G13" i="10"/>
  <c r="G14" i="10"/>
  <c r="H14" i="10" s="1"/>
  <c r="G15" i="10"/>
  <c r="H15" i="10" s="1"/>
  <c r="G16" i="10"/>
  <c r="G5" i="10"/>
  <c r="D6" i="10"/>
  <c r="E6" i="10"/>
  <c r="D7" i="10"/>
  <c r="E7" i="10"/>
  <c r="D8" i="10"/>
  <c r="E8" i="10"/>
  <c r="D9" i="10"/>
  <c r="E9" i="10"/>
  <c r="H9" i="10" s="1"/>
  <c r="D10" i="10"/>
  <c r="E10" i="10"/>
  <c r="D11" i="10"/>
  <c r="E11" i="10"/>
  <c r="D12" i="10"/>
  <c r="E12" i="10"/>
  <c r="H12" i="10" s="1"/>
  <c r="D13" i="10"/>
  <c r="E13" i="10"/>
  <c r="D14" i="10"/>
  <c r="E14" i="10"/>
  <c r="D15" i="10"/>
  <c r="E15" i="10"/>
  <c r="D16" i="10"/>
  <c r="E16" i="10"/>
  <c r="E5" i="10"/>
  <c r="D5" i="10"/>
  <c r="H11" i="10"/>
  <c r="H10" i="10"/>
  <c r="D20" i="9"/>
  <c r="D18" i="9"/>
  <c r="D5" i="9"/>
  <c r="F5" i="9" s="1"/>
  <c r="D6" i="9"/>
  <c r="D7" i="9"/>
  <c r="D8" i="9"/>
  <c r="F8" i="9" s="1"/>
  <c r="D9" i="9"/>
  <c r="D10" i="9"/>
  <c r="F10" i="9" s="1"/>
  <c r="D11" i="9"/>
  <c r="D12" i="9"/>
  <c r="D13" i="9"/>
  <c r="F13" i="9" s="1"/>
  <c r="D14" i="9"/>
  <c r="D15" i="9"/>
  <c r="D4" i="9"/>
  <c r="E16" i="9"/>
  <c r="E20" i="9" s="1"/>
  <c r="F20" i="9" s="1"/>
  <c r="F15" i="9"/>
  <c r="F14" i="9"/>
  <c r="F12" i="9"/>
  <c r="F11" i="9"/>
  <c r="F9" i="9"/>
  <c r="F7" i="9"/>
  <c r="F6" i="9"/>
  <c r="F4" i="9"/>
  <c r="K20" i="8"/>
  <c r="F18" i="8"/>
  <c r="J14" i="8"/>
  <c r="E14" i="8"/>
  <c r="K13" i="8"/>
  <c r="J13" i="8"/>
  <c r="I13" i="8"/>
  <c r="D13" i="8"/>
  <c r="F13" i="8" s="1"/>
  <c r="K12" i="8"/>
  <c r="J12" i="8"/>
  <c r="I12" i="8"/>
  <c r="F12" i="8"/>
  <c r="D12" i="8"/>
  <c r="J11" i="8"/>
  <c r="I11" i="8"/>
  <c r="K11" i="8" s="1"/>
  <c r="F11" i="8"/>
  <c r="D11" i="8"/>
  <c r="J10" i="8"/>
  <c r="I10" i="8"/>
  <c r="K10" i="8" s="1"/>
  <c r="D10" i="8"/>
  <c r="F10" i="8" s="1"/>
  <c r="J9" i="8"/>
  <c r="K9" i="8" s="1"/>
  <c r="I9" i="8"/>
  <c r="D9" i="8"/>
  <c r="F9" i="8" s="1"/>
  <c r="J8" i="8"/>
  <c r="I8" i="8"/>
  <c r="K8" i="8" s="1"/>
  <c r="D8" i="8"/>
  <c r="F8" i="8" s="1"/>
  <c r="J7" i="8"/>
  <c r="I7" i="8"/>
  <c r="K7" i="8" s="1"/>
  <c r="D7" i="8"/>
  <c r="F7" i="8" s="1"/>
  <c r="J6" i="8"/>
  <c r="I6" i="8"/>
  <c r="K6" i="8" s="1"/>
  <c r="F6" i="8"/>
  <c r="D6" i="8"/>
  <c r="K5" i="8"/>
  <c r="J5" i="8"/>
  <c r="I5" i="8"/>
  <c r="D5" i="8"/>
  <c r="F5" i="8" s="1"/>
  <c r="K4" i="8"/>
  <c r="K14" i="8" s="1"/>
  <c r="I16" i="8" s="1"/>
  <c r="J4" i="8"/>
  <c r="I4" i="8"/>
  <c r="F4" i="8"/>
  <c r="D4" i="8"/>
  <c r="J29" i="4"/>
  <c r="K29" i="4"/>
  <c r="H30" i="4"/>
  <c r="BX13" i="4"/>
  <c r="AD11" i="4"/>
  <c r="AD12" i="4"/>
  <c r="AD13" i="4"/>
  <c r="AD14" i="4"/>
  <c r="AD15" i="4"/>
  <c r="AD16" i="4"/>
  <c r="AD17" i="4"/>
  <c r="AD18" i="4"/>
  <c r="W11" i="4"/>
  <c r="Z11" i="4" s="1"/>
  <c r="W12" i="4"/>
  <c r="Z12" i="4" s="1"/>
  <c r="W13" i="4"/>
  <c r="W14" i="4"/>
  <c r="W15" i="4"/>
  <c r="P9" i="4"/>
  <c r="S9" i="4" s="1"/>
  <c r="P10" i="4"/>
  <c r="P11" i="4"/>
  <c r="S11" i="4" s="1"/>
  <c r="P12" i="4"/>
  <c r="S12" i="4" s="1"/>
  <c r="P13" i="4"/>
  <c r="S13" i="4" s="1"/>
  <c r="P14" i="4"/>
  <c r="P15" i="4"/>
  <c r="S15" i="4" s="1"/>
  <c r="P16" i="4"/>
  <c r="P17" i="4"/>
  <c r="P18" i="4"/>
  <c r="P8" i="4"/>
  <c r="I8" i="4"/>
  <c r="AE18" i="4"/>
  <c r="AE17" i="4"/>
  <c r="AE16" i="4"/>
  <c r="AE15" i="4"/>
  <c r="AE14" i="4"/>
  <c r="AE13" i="4"/>
  <c r="AE12" i="4"/>
  <c r="AE11" i="4"/>
  <c r="S8" i="4"/>
  <c r="AA15" i="4"/>
  <c r="AA14" i="4"/>
  <c r="AA13" i="4"/>
  <c r="AA12" i="4"/>
  <c r="AA11" i="4"/>
  <c r="X15" i="4"/>
  <c r="Z15" i="4"/>
  <c r="X14" i="4"/>
  <c r="X13" i="4"/>
  <c r="Z13" i="4"/>
  <c r="X12" i="4"/>
  <c r="X11" i="4"/>
  <c r="S10" i="4"/>
  <c r="S16" i="4"/>
  <c r="S17" i="4"/>
  <c r="S18" i="4"/>
  <c r="Q15" i="4"/>
  <c r="Q18" i="4"/>
  <c r="Q17" i="4"/>
  <c r="Q16" i="4"/>
  <c r="Q14" i="4"/>
  <c r="Q13" i="4"/>
  <c r="Q12" i="4"/>
  <c r="Q11" i="4"/>
  <c r="Q10" i="4"/>
  <c r="Q9" i="4"/>
  <c r="Q8" i="4"/>
  <c r="J18" i="4"/>
  <c r="J17" i="4"/>
  <c r="J16" i="4"/>
  <c r="J15" i="4"/>
  <c r="J14" i="4"/>
  <c r="J13" i="4"/>
  <c r="J12" i="4"/>
  <c r="J11" i="4"/>
  <c r="J10" i="4"/>
  <c r="J9" i="4"/>
  <c r="J8" i="4"/>
  <c r="I9" i="4"/>
  <c r="I10" i="4"/>
  <c r="I11" i="4"/>
  <c r="I12" i="4"/>
  <c r="I13" i="4"/>
  <c r="I14" i="4"/>
  <c r="I15" i="4"/>
  <c r="I16" i="4"/>
  <c r="I17" i="4"/>
  <c r="I18" i="4"/>
  <c r="C17" i="4"/>
  <c r="C18" i="4"/>
  <c r="C16" i="4"/>
  <c r="C12" i="4"/>
  <c r="C13" i="4"/>
  <c r="C14" i="4"/>
  <c r="C15" i="4"/>
  <c r="C11" i="4"/>
  <c r="C9" i="4"/>
  <c r="C10" i="4"/>
  <c r="C8" i="4"/>
  <c r="C7" i="4"/>
  <c r="E16" i="7"/>
  <c r="E20" i="7" s="1"/>
  <c r="F20" i="7" s="1"/>
  <c r="D15" i="7"/>
  <c r="F15" i="7" s="1"/>
  <c r="D14" i="7"/>
  <c r="F14" i="7" s="1"/>
  <c r="D13" i="7"/>
  <c r="F13" i="7" s="1"/>
  <c r="D12" i="7"/>
  <c r="F12" i="7" s="1"/>
  <c r="D11" i="7"/>
  <c r="F11" i="7" s="1"/>
  <c r="D10" i="7"/>
  <c r="F10" i="7" s="1"/>
  <c r="D9" i="7"/>
  <c r="F9" i="7" s="1"/>
  <c r="D8" i="7"/>
  <c r="F8" i="7" s="1"/>
  <c r="B7" i="7"/>
  <c r="D7" i="7" s="1"/>
  <c r="F7" i="7" s="1"/>
  <c r="B6" i="7"/>
  <c r="D6" i="7" s="1"/>
  <c r="F6" i="7" s="1"/>
  <c r="D5" i="7"/>
  <c r="F5" i="7" s="1"/>
  <c r="D4" i="7"/>
  <c r="F4" i="7" s="1"/>
  <c r="BT5" i="5"/>
  <c r="H16" i="10" l="1"/>
  <c r="H8" i="10"/>
  <c r="H13" i="10"/>
  <c r="F16" i="9"/>
  <c r="F14" i="8"/>
  <c r="D16" i="8" s="1"/>
  <c r="Z14" i="4"/>
  <c r="S14" i="4"/>
  <c r="F16" i="7"/>
  <c r="D18" i="7" s="1"/>
  <c r="F21" i="9" l="1"/>
  <c r="F21" i="7"/>
  <c r="BT27" i="5" l="1"/>
  <c r="BU28" i="5"/>
  <c r="BV28" i="5" s="1"/>
  <c r="BT28" i="5"/>
  <c r="BW27" i="5"/>
  <c r="BX27" i="5" s="1"/>
  <c r="BU27" i="5"/>
  <c r="BV27" i="5"/>
  <c r="E27" i="6"/>
  <c r="E23" i="6"/>
  <c r="B23" i="6"/>
  <c r="B27" i="6" s="1"/>
  <c r="G22" i="6"/>
  <c r="D22" i="6"/>
  <c r="G21" i="6"/>
  <c r="D21" i="6"/>
  <c r="H21" i="6" s="1"/>
  <c r="G20" i="6"/>
  <c r="D20" i="6"/>
  <c r="H20" i="6" s="1"/>
  <c r="G19" i="6"/>
  <c r="D19" i="6"/>
  <c r="G18" i="6"/>
  <c r="D18" i="6"/>
  <c r="H17" i="6"/>
  <c r="G17" i="6"/>
  <c r="D17" i="6"/>
  <c r="G16" i="6"/>
  <c r="D16" i="6"/>
  <c r="G15" i="6"/>
  <c r="H15" i="6" s="1"/>
  <c r="D15" i="6"/>
  <c r="G14" i="6"/>
  <c r="D14" i="6"/>
  <c r="H13" i="6"/>
  <c r="G13" i="6"/>
  <c r="D13" i="6"/>
  <c r="G12" i="6"/>
  <c r="D12" i="6"/>
  <c r="H12" i="6" s="1"/>
  <c r="G11" i="6"/>
  <c r="H11" i="6" s="1"/>
  <c r="D11" i="6"/>
  <c r="G10" i="6"/>
  <c r="D10" i="6"/>
  <c r="G9" i="6"/>
  <c r="D9" i="6"/>
  <c r="H9" i="6" s="1"/>
  <c r="G8" i="6"/>
  <c r="D8" i="6"/>
  <c r="G7" i="6"/>
  <c r="D7" i="6"/>
  <c r="G6" i="6"/>
  <c r="D6" i="6"/>
  <c r="G5" i="6"/>
  <c r="D5" i="6"/>
  <c r="H5" i="6" s="1"/>
  <c r="BM27" i="5"/>
  <c r="BS23" i="5"/>
  <c r="BR23" i="5"/>
  <c r="BR25" i="5" s="1"/>
  <c r="BQ27" i="5" s="1"/>
  <c r="BP23" i="5"/>
  <c r="BP27" i="5" s="1"/>
  <c r="BR27" i="5" s="1"/>
  <c r="BR28" i="5" s="1"/>
  <c r="BO23" i="5"/>
  <c r="BO25" i="5" s="1"/>
  <c r="BN27" i="5" s="1"/>
  <c r="BO27" i="5" s="1"/>
  <c r="BM23" i="5"/>
  <c r="BL23" i="5"/>
  <c r="BK23" i="5"/>
  <c r="BK25" i="5" s="1"/>
  <c r="BJ27" i="5" s="1"/>
  <c r="BI23" i="5"/>
  <c r="BI27" i="5" s="1"/>
  <c r="BH23" i="5"/>
  <c r="BH25" i="5" s="1"/>
  <c r="BG27" i="5" s="1"/>
  <c r="BF23" i="5"/>
  <c r="BF27" i="5" s="1"/>
  <c r="BH27" i="5" s="1"/>
  <c r="AY27" i="5"/>
  <c r="BE23" i="5"/>
  <c r="BD23" i="5"/>
  <c r="BD25" i="5" s="1"/>
  <c r="BC27" i="5" s="1"/>
  <c r="BB23" i="5"/>
  <c r="BB27" i="5" s="1"/>
  <c r="BA23" i="5"/>
  <c r="BA25" i="5" s="1"/>
  <c r="AZ27" i="5" s="1"/>
  <c r="BA27" i="5" s="1"/>
  <c r="AY23" i="5"/>
  <c r="AX23" i="5"/>
  <c r="AW23" i="5"/>
  <c r="AW25" i="5" s="1"/>
  <c r="AV27" i="5" s="1"/>
  <c r="AU23" i="5"/>
  <c r="AU27" i="5" s="1"/>
  <c r="AW27" i="5" s="1"/>
  <c r="AW28" i="5" s="1"/>
  <c r="AT23" i="5"/>
  <c r="AT25" i="5" s="1"/>
  <c r="AS27" i="5" s="1"/>
  <c r="AR23" i="5"/>
  <c r="AR27" i="5" s="1"/>
  <c r="AQ23" i="5"/>
  <c r="AP23" i="5"/>
  <c r="AP25" i="5" s="1"/>
  <c r="AO27" i="5" s="1"/>
  <c r="AN23" i="5"/>
  <c r="AN27" i="5" s="1"/>
  <c r="AM23" i="5"/>
  <c r="AM25" i="5" s="1"/>
  <c r="AL27" i="5" s="1"/>
  <c r="AK23" i="5"/>
  <c r="AK27" i="5" s="1"/>
  <c r="AD27" i="5"/>
  <c r="L27" i="5"/>
  <c r="E27" i="5"/>
  <c r="AG23" i="5"/>
  <c r="AG27" i="5" s="1"/>
  <c r="AD23" i="5"/>
  <c r="Z23" i="5"/>
  <c r="Z27" i="5" s="1"/>
  <c r="W23" i="5"/>
  <c r="W27" i="5" s="1"/>
  <c r="S23" i="5"/>
  <c r="S27" i="5" s="1"/>
  <c r="P23" i="5"/>
  <c r="P27" i="5" s="1"/>
  <c r="L23" i="5"/>
  <c r="I23" i="5"/>
  <c r="I27" i="5" s="1"/>
  <c r="E23" i="5"/>
  <c r="B23" i="5"/>
  <c r="B27" i="5" s="1"/>
  <c r="BR22" i="5"/>
  <c r="BO22" i="5"/>
  <c r="BS22" i="5" s="1"/>
  <c r="BL22" i="5"/>
  <c r="BK22" i="5"/>
  <c r="BH22" i="5"/>
  <c r="BE22" i="5"/>
  <c r="BD22" i="5"/>
  <c r="BA22" i="5"/>
  <c r="AW22" i="5"/>
  <c r="AT22" i="5"/>
  <c r="AX22" i="5" s="1"/>
  <c r="AP22" i="5"/>
  <c r="AM22" i="5"/>
  <c r="AQ22" i="5" s="1"/>
  <c r="AI22" i="5"/>
  <c r="AF22" i="5"/>
  <c r="AJ22" i="5" s="1"/>
  <c r="AB22" i="5"/>
  <c r="Y22" i="5"/>
  <c r="AC22" i="5" s="1"/>
  <c r="U22" i="5"/>
  <c r="V22" i="5" s="1"/>
  <c r="R22" i="5"/>
  <c r="N22" i="5"/>
  <c r="O22" i="5" s="1"/>
  <c r="K22" i="5"/>
  <c r="H22" i="5"/>
  <c r="G22" i="5"/>
  <c r="D22" i="5"/>
  <c r="BT22" i="5" s="1"/>
  <c r="BR21" i="5"/>
  <c r="BO21" i="5"/>
  <c r="BS21" i="5" s="1"/>
  <c r="BK21" i="5"/>
  <c r="BL21" i="5" s="1"/>
  <c r="BH21" i="5"/>
  <c r="BD21" i="5"/>
  <c r="BE21" i="5" s="1"/>
  <c r="BA21" i="5"/>
  <c r="AX21" i="5"/>
  <c r="AW21" i="5"/>
  <c r="AT21" i="5"/>
  <c r="AQ21" i="5"/>
  <c r="AP21" i="5"/>
  <c r="AM21" i="5"/>
  <c r="AI21" i="5"/>
  <c r="AF21" i="5"/>
  <c r="AJ21" i="5" s="1"/>
  <c r="AB21" i="5"/>
  <c r="Y21" i="5"/>
  <c r="AC21" i="5" s="1"/>
  <c r="U21" i="5"/>
  <c r="R21" i="5"/>
  <c r="V21" i="5" s="1"/>
  <c r="N21" i="5"/>
  <c r="K21" i="5"/>
  <c r="BT21" i="5" s="1"/>
  <c r="G21" i="5"/>
  <c r="H21" i="5" s="1"/>
  <c r="D21" i="5"/>
  <c r="BR20" i="5"/>
  <c r="BO20" i="5"/>
  <c r="BS20" i="5" s="1"/>
  <c r="BK20" i="5"/>
  <c r="BH20" i="5"/>
  <c r="BL20" i="5" s="1"/>
  <c r="BD20" i="5"/>
  <c r="BA20" i="5"/>
  <c r="BE20" i="5" s="1"/>
  <c r="AW20" i="5"/>
  <c r="AX20" i="5" s="1"/>
  <c r="AT20" i="5"/>
  <c r="AP20" i="5"/>
  <c r="AQ20" i="5" s="1"/>
  <c r="AM20" i="5"/>
  <c r="AI20" i="5"/>
  <c r="AF20" i="5"/>
  <c r="AJ20" i="5" s="1"/>
  <c r="AC20" i="5"/>
  <c r="AB20" i="5"/>
  <c r="Y20" i="5"/>
  <c r="U20" i="5"/>
  <c r="R20" i="5"/>
  <c r="V20" i="5" s="1"/>
  <c r="N20" i="5"/>
  <c r="K20" i="5"/>
  <c r="O20" i="5" s="1"/>
  <c r="G20" i="5"/>
  <c r="D20" i="5"/>
  <c r="H20" i="5" s="1"/>
  <c r="BS19" i="5"/>
  <c r="BR19" i="5"/>
  <c r="BO19" i="5"/>
  <c r="BK19" i="5"/>
  <c r="BH19" i="5"/>
  <c r="BL19" i="5" s="1"/>
  <c r="BD19" i="5"/>
  <c r="BA19" i="5"/>
  <c r="BE19" i="5" s="1"/>
  <c r="AW19" i="5"/>
  <c r="AT19" i="5"/>
  <c r="AX19" i="5" s="1"/>
  <c r="AP19" i="5"/>
  <c r="AM19" i="5"/>
  <c r="AQ19" i="5" s="1"/>
  <c r="AI19" i="5"/>
  <c r="AJ19" i="5" s="1"/>
  <c r="AF19" i="5"/>
  <c r="AB19" i="5"/>
  <c r="AC19" i="5" s="1"/>
  <c r="Y19" i="5"/>
  <c r="V19" i="5"/>
  <c r="U19" i="5"/>
  <c r="R19" i="5"/>
  <c r="O19" i="5"/>
  <c r="N19" i="5"/>
  <c r="K19" i="5"/>
  <c r="G19" i="5"/>
  <c r="D19" i="5"/>
  <c r="BT19" i="5" s="1"/>
  <c r="BR18" i="5"/>
  <c r="BS18" i="5" s="1"/>
  <c r="BO18" i="5"/>
  <c r="BL18" i="5"/>
  <c r="BK18" i="5"/>
  <c r="BH18" i="5"/>
  <c r="BE18" i="5"/>
  <c r="BD18" i="5"/>
  <c r="BA18" i="5"/>
  <c r="AW18" i="5"/>
  <c r="AT18" i="5"/>
  <c r="AX18" i="5" s="1"/>
  <c r="AP18" i="5"/>
  <c r="AM18" i="5"/>
  <c r="AQ18" i="5" s="1"/>
  <c r="AI18" i="5"/>
  <c r="AF18" i="5"/>
  <c r="AJ18" i="5" s="1"/>
  <c r="AB18" i="5"/>
  <c r="Y18" i="5"/>
  <c r="U18" i="5"/>
  <c r="R18" i="5"/>
  <c r="N18" i="5"/>
  <c r="O18" i="5" s="1"/>
  <c r="K18" i="5"/>
  <c r="H18" i="5"/>
  <c r="G18" i="5"/>
  <c r="D18" i="5"/>
  <c r="BR17" i="5"/>
  <c r="BO17" i="5"/>
  <c r="BS17" i="5" s="1"/>
  <c r="BK17" i="5"/>
  <c r="BL17" i="5" s="1"/>
  <c r="BH17" i="5"/>
  <c r="BD17" i="5"/>
  <c r="BE17" i="5" s="1"/>
  <c r="BA17" i="5"/>
  <c r="AX17" i="5"/>
  <c r="AW17" i="5"/>
  <c r="AT17" i="5"/>
  <c r="AQ17" i="5"/>
  <c r="AP17" i="5"/>
  <c r="AM17" i="5"/>
  <c r="AI17" i="5"/>
  <c r="AF17" i="5"/>
  <c r="AJ17" i="5" s="1"/>
  <c r="AB17" i="5"/>
  <c r="Y17" i="5"/>
  <c r="AC17" i="5" s="1"/>
  <c r="U17" i="5"/>
  <c r="R17" i="5"/>
  <c r="N17" i="5"/>
  <c r="N23" i="5" s="1"/>
  <c r="N25" i="5" s="1"/>
  <c r="M27" i="5" s="1"/>
  <c r="K17" i="5"/>
  <c r="G17" i="5"/>
  <c r="D17" i="5"/>
  <c r="BR16" i="5"/>
  <c r="BS16" i="5" s="1"/>
  <c r="BO16" i="5"/>
  <c r="BK16" i="5"/>
  <c r="BL16" i="5" s="1"/>
  <c r="BH16" i="5"/>
  <c r="BE16" i="5"/>
  <c r="BD16" i="5"/>
  <c r="BA16" i="5"/>
  <c r="AX16" i="5"/>
  <c r="AW16" i="5"/>
  <c r="AT16" i="5"/>
  <c r="AP16" i="5"/>
  <c r="AM16" i="5"/>
  <c r="AQ16" i="5" s="1"/>
  <c r="AI16" i="5"/>
  <c r="AF16" i="5"/>
  <c r="AJ16" i="5" s="1"/>
  <c r="AB16" i="5"/>
  <c r="AC16" i="5" s="1"/>
  <c r="Y16" i="5"/>
  <c r="U16" i="5"/>
  <c r="R16" i="5"/>
  <c r="V16" i="5" s="1"/>
  <c r="N16" i="5"/>
  <c r="K16" i="5"/>
  <c r="O16" i="5" s="1"/>
  <c r="G16" i="5"/>
  <c r="D16" i="5"/>
  <c r="BR15" i="5"/>
  <c r="BO15" i="5"/>
  <c r="BS15" i="5" s="1"/>
  <c r="BK15" i="5"/>
  <c r="BH15" i="5"/>
  <c r="BL15" i="5" s="1"/>
  <c r="BD15" i="5"/>
  <c r="BA15" i="5"/>
  <c r="BE15" i="5" s="1"/>
  <c r="AW15" i="5"/>
  <c r="AX15" i="5" s="1"/>
  <c r="AT15" i="5"/>
  <c r="AP15" i="5"/>
  <c r="AQ15" i="5" s="1"/>
  <c r="AM15" i="5"/>
  <c r="AI15" i="5"/>
  <c r="AF15" i="5"/>
  <c r="AJ15" i="5" s="1"/>
  <c r="AB15" i="5"/>
  <c r="Y15" i="5"/>
  <c r="U15" i="5"/>
  <c r="R15" i="5"/>
  <c r="V15" i="5" s="1"/>
  <c r="N15" i="5"/>
  <c r="K15" i="5"/>
  <c r="O15" i="5" s="1"/>
  <c r="G15" i="5"/>
  <c r="D15" i="5"/>
  <c r="BS14" i="5"/>
  <c r="BR14" i="5"/>
  <c r="BO14" i="5"/>
  <c r="BL14" i="5"/>
  <c r="BK14" i="5"/>
  <c r="BH14" i="5"/>
  <c r="BD14" i="5"/>
  <c r="BA14" i="5"/>
  <c r="BE14" i="5" s="1"/>
  <c r="AW14" i="5"/>
  <c r="AT14" i="5"/>
  <c r="AX14" i="5" s="1"/>
  <c r="AP14" i="5"/>
  <c r="AM14" i="5"/>
  <c r="AQ14" i="5" s="1"/>
  <c r="AI14" i="5"/>
  <c r="AF14" i="5"/>
  <c r="AJ14" i="5" s="1"/>
  <c r="AB14" i="5"/>
  <c r="Y14" i="5"/>
  <c r="U14" i="5"/>
  <c r="R14" i="5"/>
  <c r="V14" i="5" s="1"/>
  <c r="N14" i="5"/>
  <c r="K14" i="5"/>
  <c r="O14" i="5" s="1"/>
  <c r="G14" i="5"/>
  <c r="D14" i="5"/>
  <c r="H14" i="5" s="1"/>
  <c r="BR13" i="5"/>
  <c r="BO13" i="5"/>
  <c r="BS13" i="5" s="1"/>
  <c r="BK13" i="5"/>
  <c r="BL13" i="5" s="1"/>
  <c r="BH13" i="5"/>
  <c r="BD13" i="5"/>
  <c r="BE13" i="5" s="1"/>
  <c r="BA13" i="5"/>
  <c r="AX13" i="5"/>
  <c r="AW13" i="5"/>
  <c r="AT13" i="5"/>
  <c r="AQ13" i="5"/>
  <c r="AP13" i="5"/>
  <c r="AM13" i="5"/>
  <c r="AI13" i="5"/>
  <c r="AF13" i="5"/>
  <c r="AJ13" i="5" s="1"/>
  <c r="AB13" i="5"/>
  <c r="Y13" i="5"/>
  <c r="U13" i="5"/>
  <c r="R13" i="5"/>
  <c r="N13" i="5"/>
  <c r="K13" i="5"/>
  <c r="O13" i="5" s="1"/>
  <c r="G13" i="5"/>
  <c r="D13" i="5"/>
  <c r="BR12" i="5"/>
  <c r="BO12" i="5"/>
  <c r="BS12" i="5" s="1"/>
  <c r="BK12" i="5"/>
  <c r="BH12" i="5"/>
  <c r="BL12" i="5" s="1"/>
  <c r="BD12" i="5"/>
  <c r="BA12" i="5"/>
  <c r="BE12" i="5" s="1"/>
  <c r="AW12" i="5"/>
  <c r="AX12" i="5" s="1"/>
  <c r="AT12" i="5"/>
  <c r="AP12" i="5"/>
  <c r="AQ12" i="5" s="1"/>
  <c r="AM12" i="5"/>
  <c r="AI12" i="5"/>
  <c r="AF12" i="5"/>
  <c r="AJ12" i="5" s="1"/>
  <c r="AB12" i="5"/>
  <c r="Y12" i="5"/>
  <c r="U12" i="5"/>
  <c r="R12" i="5"/>
  <c r="N12" i="5"/>
  <c r="K12" i="5"/>
  <c r="O12" i="5" s="1"/>
  <c r="G12" i="5"/>
  <c r="D12" i="5"/>
  <c r="BS11" i="5"/>
  <c r="BR11" i="5"/>
  <c r="BO11" i="5"/>
  <c r="BK11" i="5"/>
  <c r="BH11" i="5"/>
  <c r="BL11" i="5" s="1"/>
  <c r="BD11" i="5"/>
  <c r="BA11" i="5"/>
  <c r="BE11" i="5" s="1"/>
  <c r="AW11" i="5"/>
  <c r="AT11" i="5"/>
  <c r="AX11" i="5" s="1"/>
  <c r="AP11" i="5"/>
  <c r="AM11" i="5"/>
  <c r="AQ11" i="5" s="1"/>
  <c r="AI11" i="5"/>
  <c r="AF11" i="5"/>
  <c r="AJ11" i="5" s="1"/>
  <c r="AB11" i="5"/>
  <c r="Y11" i="5"/>
  <c r="AC11" i="5" s="1"/>
  <c r="U11" i="5"/>
  <c r="V11" i="5" s="1"/>
  <c r="R11" i="5"/>
  <c r="N11" i="5"/>
  <c r="K11" i="5"/>
  <c r="G11" i="5"/>
  <c r="D11" i="5"/>
  <c r="H11" i="5" s="1"/>
  <c r="BR10" i="5"/>
  <c r="BS10" i="5" s="1"/>
  <c r="BO10" i="5"/>
  <c r="BL10" i="5"/>
  <c r="BK10" i="5"/>
  <c r="BH10" i="5"/>
  <c r="BE10" i="5"/>
  <c r="BD10" i="5"/>
  <c r="BA10" i="5"/>
  <c r="AW10" i="5"/>
  <c r="AT10" i="5"/>
  <c r="AX10" i="5" s="1"/>
  <c r="AP10" i="5"/>
  <c r="AM10" i="5"/>
  <c r="AQ10" i="5" s="1"/>
  <c r="AI10" i="5"/>
  <c r="AF10" i="5"/>
  <c r="AJ10" i="5" s="1"/>
  <c r="AB10" i="5"/>
  <c r="AC10" i="5" s="1"/>
  <c r="Y10" i="5"/>
  <c r="U10" i="5"/>
  <c r="R10" i="5"/>
  <c r="N10" i="5"/>
  <c r="K10" i="5"/>
  <c r="O10" i="5" s="1"/>
  <c r="G10" i="5"/>
  <c r="D10" i="5"/>
  <c r="BR9" i="5"/>
  <c r="BO9" i="5"/>
  <c r="BS9" i="5" s="1"/>
  <c r="BK9" i="5"/>
  <c r="BL9" i="5" s="1"/>
  <c r="BH9" i="5"/>
  <c r="BD9" i="5"/>
  <c r="BE9" i="5" s="1"/>
  <c r="BA9" i="5"/>
  <c r="AX9" i="5"/>
  <c r="AW9" i="5"/>
  <c r="AT9" i="5"/>
  <c r="AQ9" i="5"/>
  <c r="AP9" i="5"/>
  <c r="AM9" i="5"/>
  <c r="AI9" i="5"/>
  <c r="AF9" i="5"/>
  <c r="AJ9" i="5" s="1"/>
  <c r="AB9" i="5"/>
  <c r="Y9" i="5"/>
  <c r="AC9" i="5" s="1"/>
  <c r="U9" i="5"/>
  <c r="R9" i="5"/>
  <c r="N9" i="5"/>
  <c r="K9" i="5"/>
  <c r="O9" i="5" s="1"/>
  <c r="G9" i="5"/>
  <c r="BU9" i="5" s="1"/>
  <c r="D9" i="5"/>
  <c r="BR8" i="5"/>
  <c r="BO8" i="5"/>
  <c r="BS8" i="5" s="1"/>
  <c r="BK8" i="5"/>
  <c r="BH8" i="5"/>
  <c r="BL8" i="5" s="1"/>
  <c r="BD8" i="5"/>
  <c r="BA8" i="5"/>
  <c r="BE8" i="5" s="1"/>
  <c r="AW8" i="5"/>
  <c r="AX8" i="5" s="1"/>
  <c r="AT8" i="5"/>
  <c r="AP8" i="5"/>
  <c r="AQ8" i="5" s="1"/>
  <c r="AM8" i="5"/>
  <c r="AJ8" i="5"/>
  <c r="AI8" i="5"/>
  <c r="AF8" i="5"/>
  <c r="AC8" i="5"/>
  <c r="AB8" i="5"/>
  <c r="Y8" i="5"/>
  <c r="U8" i="5"/>
  <c r="R8" i="5"/>
  <c r="N8" i="5"/>
  <c r="K8" i="5"/>
  <c r="O8" i="5" s="1"/>
  <c r="G8" i="5"/>
  <c r="BU8" i="5" s="1"/>
  <c r="D8" i="5"/>
  <c r="BR7" i="5"/>
  <c r="BO7" i="5"/>
  <c r="BS7" i="5" s="1"/>
  <c r="BK7" i="5"/>
  <c r="BL7" i="5" s="1"/>
  <c r="BH7" i="5"/>
  <c r="BD7" i="5"/>
  <c r="BE7" i="5" s="1"/>
  <c r="BA7" i="5"/>
  <c r="AX7" i="5"/>
  <c r="AW7" i="5"/>
  <c r="AT7" i="5"/>
  <c r="AQ7" i="5"/>
  <c r="AP7" i="5"/>
  <c r="AM7" i="5"/>
  <c r="AI7" i="5"/>
  <c r="AF7" i="5"/>
  <c r="AB7" i="5"/>
  <c r="Y7" i="5"/>
  <c r="U7" i="5"/>
  <c r="R7" i="5"/>
  <c r="N7" i="5"/>
  <c r="K7" i="5"/>
  <c r="O7" i="5" s="1"/>
  <c r="G7" i="5"/>
  <c r="D7" i="5"/>
  <c r="H7" i="5" s="1"/>
  <c r="BR6" i="5"/>
  <c r="BO6" i="5"/>
  <c r="BS6" i="5" s="1"/>
  <c r="BK6" i="5"/>
  <c r="BH6" i="5"/>
  <c r="BL6" i="5" s="1"/>
  <c r="BD6" i="5"/>
  <c r="BA6" i="5"/>
  <c r="AW6" i="5"/>
  <c r="AX6" i="5" s="1"/>
  <c r="AT6" i="5"/>
  <c r="AQ6" i="5"/>
  <c r="AP6" i="5"/>
  <c r="AM6" i="5"/>
  <c r="AJ6" i="5"/>
  <c r="AI6" i="5"/>
  <c r="AF6" i="5"/>
  <c r="AB6" i="5"/>
  <c r="Y6" i="5"/>
  <c r="U6" i="5"/>
  <c r="R6" i="5"/>
  <c r="N6" i="5"/>
  <c r="K6" i="5"/>
  <c r="O6" i="5" s="1"/>
  <c r="G6" i="5"/>
  <c r="D6" i="5"/>
  <c r="H6" i="5" s="1"/>
  <c r="BR5" i="5"/>
  <c r="BO5" i="5"/>
  <c r="BK5" i="5"/>
  <c r="BH5" i="5"/>
  <c r="BL5" i="5" s="1"/>
  <c r="BD5" i="5"/>
  <c r="BA5" i="5"/>
  <c r="AW5" i="5"/>
  <c r="AT5" i="5"/>
  <c r="AP5" i="5"/>
  <c r="AQ5" i="5" s="1"/>
  <c r="AM5" i="5"/>
  <c r="AI5" i="5"/>
  <c r="AI23" i="5" s="1"/>
  <c r="AI25" i="5" s="1"/>
  <c r="AH27" i="5" s="1"/>
  <c r="AF5" i="5"/>
  <c r="AC5" i="5"/>
  <c r="AB5" i="5"/>
  <c r="Y5" i="5"/>
  <c r="V5" i="5"/>
  <c r="U5" i="5"/>
  <c r="R5" i="5"/>
  <c r="N5" i="5"/>
  <c r="K5" i="5"/>
  <c r="G5" i="5"/>
  <c r="BU5" i="5" s="1"/>
  <c r="D5" i="5"/>
  <c r="H5" i="5" s="1"/>
  <c r="AB12" i="4"/>
  <c r="T12" i="4"/>
  <c r="T13" i="4"/>
  <c r="T14" i="4"/>
  <c r="T15" i="4"/>
  <c r="U15" i="4" s="1"/>
  <c r="T11" i="4"/>
  <c r="U11" i="4" s="1"/>
  <c r="AF17" i="4"/>
  <c r="AF11" i="4"/>
  <c r="Y14" i="4"/>
  <c r="Y11" i="4"/>
  <c r="R16" i="4"/>
  <c r="R14" i="4"/>
  <c r="R11" i="4"/>
  <c r="K18" i="4"/>
  <c r="K17" i="4"/>
  <c r="K14" i="4"/>
  <c r="K11" i="4"/>
  <c r="K10" i="4"/>
  <c r="K9" i="4"/>
  <c r="D17" i="4"/>
  <c r="D11" i="4"/>
  <c r="BM29" i="4"/>
  <c r="BP25" i="4"/>
  <c r="BP29" i="4" s="1"/>
  <c r="BM25" i="4"/>
  <c r="BI25" i="4"/>
  <c r="BI29" i="4" s="1"/>
  <c r="BF25" i="4"/>
  <c r="BF29" i="4" s="1"/>
  <c r="BB25" i="4"/>
  <c r="BB29" i="4" s="1"/>
  <c r="AY25" i="4"/>
  <c r="AY29" i="4" s="1"/>
  <c r="AU25" i="4"/>
  <c r="AU29" i="4" s="1"/>
  <c r="AR25" i="4"/>
  <c r="AR29" i="4" s="1"/>
  <c r="AN25" i="4"/>
  <c r="AN29" i="4" s="1"/>
  <c r="AK25" i="4"/>
  <c r="AK29" i="4" s="1"/>
  <c r="AG25" i="4"/>
  <c r="AG29" i="4" s="1"/>
  <c r="AD25" i="4"/>
  <c r="AD29" i="4" s="1"/>
  <c r="Z25" i="4"/>
  <c r="Z29" i="4" s="1"/>
  <c r="W25" i="4"/>
  <c r="W29" i="4" s="1"/>
  <c r="S25" i="4"/>
  <c r="S29" i="4" s="1"/>
  <c r="P25" i="4"/>
  <c r="P29" i="4" s="1"/>
  <c r="L25" i="4"/>
  <c r="L29" i="4" s="1"/>
  <c r="I25" i="4"/>
  <c r="I29" i="4" s="1"/>
  <c r="E25" i="4"/>
  <c r="E29" i="4" s="1"/>
  <c r="B25" i="4"/>
  <c r="B29" i="4" s="1"/>
  <c r="BR24" i="4"/>
  <c r="BO24" i="4"/>
  <c r="BK24" i="4"/>
  <c r="BH24" i="4"/>
  <c r="BD24" i="4"/>
  <c r="BA24" i="4"/>
  <c r="AW24" i="4"/>
  <c r="AT24" i="4"/>
  <c r="AP24" i="4"/>
  <c r="AM24" i="4"/>
  <c r="AI24" i="4"/>
  <c r="AF24" i="4"/>
  <c r="AB24" i="4"/>
  <c r="Y24" i="4"/>
  <c r="U24" i="4"/>
  <c r="R24" i="4"/>
  <c r="N24" i="4"/>
  <c r="K24" i="4"/>
  <c r="G24" i="4"/>
  <c r="D24" i="4"/>
  <c r="BR23" i="4"/>
  <c r="BO23" i="4"/>
  <c r="BK23" i="4"/>
  <c r="BH23" i="4"/>
  <c r="BL23" i="4" s="1"/>
  <c r="BD23" i="4"/>
  <c r="BA23" i="4"/>
  <c r="AW23" i="4"/>
  <c r="AT23" i="4"/>
  <c r="AP23" i="4"/>
  <c r="AM23" i="4"/>
  <c r="AQ23" i="4" s="1"/>
  <c r="AI23" i="4"/>
  <c r="AF23" i="4"/>
  <c r="AB23" i="4"/>
  <c r="BU23" i="4" s="1"/>
  <c r="Y23" i="4"/>
  <c r="U23" i="4"/>
  <c r="R23" i="4"/>
  <c r="N23" i="4"/>
  <c r="K23" i="4"/>
  <c r="G23" i="4"/>
  <c r="D23" i="4"/>
  <c r="BR22" i="4"/>
  <c r="BO22" i="4"/>
  <c r="BS22" i="4" s="1"/>
  <c r="BK22" i="4"/>
  <c r="BH22" i="4"/>
  <c r="BD22" i="4"/>
  <c r="BA22" i="4"/>
  <c r="BE22" i="4" s="1"/>
  <c r="AW22" i="4"/>
  <c r="AT22" i="4"/>
  <c r="AP22" i="4"/>
  <c r="AM22" i="4"/>
  <c r="AI22" i="4"/>
  <c r="AF22" i="4"/>
  <c r="AB22" i="4"/>
  <c r="Y22" i="4"/>
  <c r="U22" i="4"/>
  <c r="R22" i="4"/>
  <c r="N22" i="4"/>
  <c r="K22" i="4"/>
  <c r="G22" i="4"/>
  <c r="D22" i="4"/>
  <c r="BR21" i="4"/>
  <c r="BO21" i="4"/>
  <c r="BK21" i="4"/>
  <c r="BH21" i="4"/>
  <c r="BD21" i="4"/>
  <c r="BA21" i="4"/>
  <c r="AW21" i="4"/>
  <c r="AT21" i="4"/>
  <c r="AP21" i="4"/>
  <c r="AM21" i="4"/>
  <c r="AI21" i="4"/>
  <c r="AF21" i="4"/>
  <c r="AB21" i="4"/>
  <c r="Y21" i="4"/>
  <c r="U21" i="4"/>
  <c r="R21" i="4"/>
  <c r="N21" i="4"/>
  <c r="K21" i="4"/>
  <c r="G21" i="4"/>
  <c r="D21" i="4"/>
  <c r="BR20" i="4"/>
  <c r="BO20" i="4"/>
  <c r="BK20" i="4"/>
  <c r="BH20" i="4"/>
  <c r="BD20" i="4"/>
  <c r="BA20" i="4"/>
  <c r="AW20" i="4"/>
  <c r="AT20" i="4"/>
  <c r="AP20" i="4"/>
  <c r="AM20" i="4"/>
  <c r="AI20" i="4"/>
  <c r="AF20" i="4"/>
  <c r="AB20" i="4"/>
  <c r="Y20" i="4"/>
  <c r="U20" i="4"/>
  <c r="R20" i="4"/>
  <c r="N20" i="4"/>
  <c r="K20" i="4"/>
  <c r="G20" i="4"/>
  <c r="D20" i="4"/>
  <c r="BR19" i="4"/>
  <c r="BO19" i="4"/>
  <c r="BK19" i="4"/>
  <c r="BH19" i="4"/>
  <c r="BD19" i="4"/>
  <c r="BA19" i="4"/>
  <c r="AW19" i="4"/>
  <c r="AT19" i="4"/>
  <c r="AP19" i="4"/>
  <c r="AM19" i="4"/>
  <c r="AI19" i="4"/>
  <c r="AF19" i="4"/>
  <c r="AJ19" i="4" s="1"/>
  <c r="AB19" i="4"/>
  <c r="Y19" i="4"/>
  <c r="U19" i="4"/>
  <c r="R19" i="4"/>
  <c r="N19" i="4"/>
  <c r="K19" i="4"/>
  <c r="G19" i="4"/>
  <c r="D19" i="4"/>
  <c r="BR18" i="4"/>
  <c r="BO18" i="4"/>
  <c r="BK18" i="4"/>
  <c r="BH18" i="4"/>
  <c r="BD18" i="4"/>
  <c r="BA18" i="4"/>
  <c r="BE18" i="4" s="1"/>
  <c r="AW18" i="4"/>
  <c r="AT18" i="4"/>
  <c r="AP18" i="4"/>
  <c r="AM18" i="4"/>
  <c r="AI18" i="4"/>
  <c r="AF18" i="4"/>
  <c r="AB18" i="4"/>
  <c r="Y18" i="4"/>
  <c r="U18" i="4"/>
  <c r="R18" i="4"/>
  <c r="N18" i="4"/>
  <c r="G18" i="4"/>
  <c r="D18" i="4"/>
  <c r="BR17" i="4"/>
  <c r="BO17" i="4"/>
  <c r="BK17" i="4"/>
  <c r="BH17" i="4"/>
  <c r="BD17" i="4"/>
  <c r="BA17" i="4"/>
  <c r="AW17" i="4"/>
  <c r="AT17" i="4"/>
  <c r="AP17" i="4"/>
  <c r="AM17" i="4"/>
  <c r="AI17" i="4"/>
  <c r="AB17" i="4"/>
  <c r="Y17" i="4"/>
  <c r="U17" i="4"/>
  <c r="R17" i="4"/>
  <c r="N17" i="4"/>
  <c r="G17" i="4"/>
  <c r="BR16" i="4"/>
  <c r="BO16" i="4"/>
  <c r="BK16" i="4"/>
  <c r="BH16" i="4"/>
  <c r="BD16" i="4"/>
  <c r="BA16" i="4"/>
  <c r="AW16" i="4"/>
  <c r="AT16" i="4"/>
  <c r="AP16" i="4"/>
  <c r="AM16" i="4"/>
  <c r="AI16" i="4"/>
  <c r="AF16" i="4"/>
  <c r="AB16" i="4"/>
  <c r="Y16" i="4"/>
  <c r="U16" i="4"/>
  <c r="N16" i="4"/>
  <c r="K16" i="4"/>
  <c r="G16" i="4"/>
  <c r="D16" i="4"/>
  <c r="BR15" i="4"/>
  <c r="BO15" i="4"/>
  <c r="BK15" i="4"/>
  <c r="BH15" i="4"/>
  <c r="BD15" i="4"/>
  <c r="BA15" i="4"/>
  <c r="AW15" i="4"/>
  <c r="AT15" i="4"/>
  <c r="AP15" i="4"/>
  <c r="AM15" i="4"/>
  <c r="AI15" i="4"/>
  <c r="AF15" i="4"/>
  <c r="AB15" i="4"/>
  <c r="Y15" i="4"/>
  <c r="R15" i="4"/>
  <c r="N15" i="4"/>
  <c r="K15" i="4"/>
  <c r="G15" i="4"/>
  <c r="D15" i="4"/>
  <c r="BR14" i="4"/>
  <c r="BO14" i="4"/>
  <c r="BK14" i="4"/>
  <c r="BH14" i="4"/>
  <c r="BD14" i="4"/>
  <c r="BA14" i="4"/>
  <c r="AW14" i="4"/>
  <c r="AT14" i="4"/>
  <c r="AP14" i="4"/>
  <c r="AM14" i="4"/>
  <c r="AI14" i="4"/>
  <c r="AF14" i="4"/>
  <c r="AB14" i="4"/>
  <c r="U14" i="4"/>
  <c r="N14" i="4"/>
  <c r="G14" i="4"/>
  <c r="D14" i="4"/>
  <c r="BR13" i="4"/>
  <c r="BO13" i="4"/>
  <c r="BK13" i="4"/>
  <c r="BH13" i="4"/>
  <c r="BD13" i="4"/>
  <c r="BA13" i="4"/>
  <c r="AW13" i="4"/>
  <c r="AT13" i="4"/>
  <c r="AP13" i="4"/>
  <c r="AM13" i="4"/>
  <c r="AI13" i="4"/>
  <c r="AF13" i="4"/>
  <c r="AB13" i="4"/>
  <c r="Y13" i="4"/>
  <c r="U13" i="4"/>
  <c r="R13" i="4"/>
  <c r="N13" i="4"/>
  <c r="K13" i="4"/>
  <c r="G13" i="4"/>
  <c r="D13" i="4"/>
  <c r="BR12" i="4"/>
  <c r="BO12" i="4"/>
  <c r="BK12" i="4"/>
  <c r="BH12" i="4"/>
  <c r="BD12" i="4"/>
  <c r="BA12" i="4"/>
  <c r="AW12" i="4"/>
  <c r="AT12" i="4"/>
  <c r="AP12" i="4"/>
  <c r="AM12" i="4"/>
  <c r="AI12" i="4"/>
  <c r="AF12" i="4"/>
  <c r="Y12" i="4"/>
  <c r="U12" i="4"/>
  <c r="R12" i="4"/>
  <c r="N12" i="4"/>
  <c r="K12" i="4"/>
  <c r="G12" i="4"/>
  <c r="D12" i="4"/>
  <c r="BR11" i="4"/>
  <c r="BO11" i="4"/>
  <c r="BK11" i="4"/>
  <c r="BH11" i="4"/>
  <c r="BD11" i="4"/>
  <c r="BA11" i="4"/>
  <c r="AW11" i="4"/>
  <c r="AT11" i="4"/>
  <c r="AP11" i="4"/>
  <c r="AM11" i="4"/>
  <c r="AI11" i="4"/>
  <c r="AB11" i="4"/>
  <c r="N11" i="4"/>
  <c r="G11" i="4"/>
  <c r="BR10" i="4"/>
  <c r="BO10" i="4"/>
  <c r="BK10" i="4"/>
  <c r="BH10" i="4"/>
  <c r="BD10" i="4"/>
  <c r="BA10" i="4"/>
  <c r="AW10" i="4"/>
  <c r="AT10" i="4"/>
  <c r="AP10" i="4"/>
  <c r="AM10" i="4"/>
  <c r="AI10" i="4"/>
  <c r="AF10" i="4"/>
  <c r="AB10" i="4"/>
  <c r="Y10" i="4"/>
  <c r="U10" i="4"/>
  <c r="R10" i="4"/>
  <c r="N10" i="4"/>
  <c r="G10" i="4"/>
  <c r="D10" i="4"/>
  <c r="BR9" i="4"/>
  <c r="BO9" i="4"/>
  <c r="BK9" i="4"/>
  <c r="BH9" i="4"/>
  <c r="BD9" i="4"/>
  <c r="BA9" i="4"/>
  <c r="AW9" i="4"/>
  <c r="AT9" i="4"/>
  <c r="AP9" i="4"/>
  <c r="AM9" i="4"/>
  <c r="AI9" i="4"/>
  <c r="AF9" i="4"/>
  <c r="AB9" i="4"/>
  <c r="Y9" i="4"/>
  <c r="U9" i="4"/>
  <c r="R9" i="4"/>
  <c r="N9" i="4"/>
  <c r="G9" i="4"/>
  <c r="D9" i="4"/>
  <c r="BR8" i="4"/>
  <c r="BO8" i="4"/>
  <c r="BS8" i="4" s="1"/>
  <c r="BK8" i="4"/>
  <c r="BH8" i="4"/>
  <c r="BD8" i="4"/>
  <c r="BA8" i="4"/>
  <c r="AW8" i="4"/>
  <c r="AT8" i="4"/>
  <c r="AP8" i="4"/>
  <c r="AM8" i="4"/>
  <c r="AI8" i="4"/>
  <c r="AF8" i="4"/>
  <c r="AB8" i="4"/>
  <c r="Y8" i="4"/>
  <c r="U8" i="4"/>
  <c r="R8" i="4"/>
  <c r="N8" i="4"/>
  <c r="K8" i="4"/>
  <c r="O8" i="4" s="1"/>
  <c r="G8" i="4"/>
  <c r="BU8" i="4" s="1"/>
  <c r="D8" i="4"/>
  <c r="BR7" i="4"/>
  <c r="BO7" i="4"/>
  <c r="BK7" i="4"/>
  <c r="BH7" i="4"/>
  <c r="BD7" i="4"/>
  <c r="BA7" i="4"/>
  <c r="BE7" i="4" s="1"/>
  <c r="AW7" i="4"/>
  <c r="AT7" i="4"/>
  <c r="AP7" i="4"/>
  <c r="AM7" i="4"/>
  <c r="AI7" i="4"/>
  <c r="AF7" i="4"/>
  <c r="AB7" i="4"/>
  <c r="Y7" i="4"/>
  <c r="U7" i="4"/>
  <c r="R7" i="4"/>
  <c r="N7" i="4"/>
  <c r="K7" i="4"/>
  <c r="G7" i="4"/>
  <c r="D7" i="4"/>
  <c r="O20" i="4" l="1"/>
  <c r="BE14" i="4"/>
  <c r="BT20" i="4"/>
  <c r="BT22" i="4"/>
  <c r="BT24" i="4"/>
  <c r="AX11" i="4"/>
  <c r="BT15" i="4"/>
  <c r="AX17" i="4"/>
  <c r="AJ17" i="4"/>
  <c r="BU20" i="4"/>
  <c r="BU22" i="4"/>
  <c r="BU24" i="4"/>
  <c r="BT19" i="4"/>
  <c r="BT21" i="4"/>
  <c r="BT23" i="4"/>
  <c r="BU21" i="4"/>
  <c r="AC18" i="4"/>
  <c r="BU7" i="4"/>
  <c r="AC17" i="4"/>
  <c r="BU10" i="4"/>
  <c r="BU19" i="4"/>
  <c r="AM29" i="4"/>
  <c r="AX10" i="4"/>
  <c r="H16" i="4"/>
  <c r="BU17" i="4"/>
  <c r="O18" i="4"/>
  <c r="BU13" i="4"/>
  <c r="AQ16" i="4"/>
  <c r="BE21" i="4"/>
  <c r="BS9" i="4"/>
  <c r="BU18" i="4"/>
  <c r="BL10" i="4"/>
  <c r="O19" i="4"/>
  <c r="BS19" i="4"/>
  <c r="BU16" i="4"/>
  <c r="BT7" i="4"/>
  <c r="BV7" i="4" s="1"/>
  <c r="BT8" i="4"/>
  <c r="BU9" i="4"/>
  <c r="AX9" i="4"/>
  <c r="V19" i="4"/>
  <c r="AX19" i="4"/>
  <c r="H7" i="6"/>
  <c r="H8" i="6"/>
  <c r="G23" i="6"/>
  <c r="G25" i="6" s="1"/>
  <c r="F27" i="6" s="1"/>
  <c r="H16" i="6"/>
  <c r="H19" i="6"/>
  <c r="G27" i="6"/>
  <c r="G28" i="6" s="1"/>
  <c r="H6" i="6"/>
  <c r="H10" i="6"/>
  <c r="H14" i="6"/>
  <c r="H18" i="6"/>
  <c r="H22" i="6"/>
  <c r="D23" i="6"/>
  <c r="D25" i="6" s="1"/>
  <c r="C27" i="6" s="1"/>
  <c r="D27" i="6" s="1"/>
  <c r="BO28" i="5"/>
  <c r="BS27" i="5"/>
  <c r="BS28" i="5" s="1"/>
  <c r="BH28" i="5"/>
  <c r="BK27" i="5"/>
  <c r="BK28" i="5" s="1"/>
  <c r="BA28" i="5"/>
  <c r="BD27" i="5"/>
  <c r="BD28" i="5" s="1"/>
  <c r="AT27" i="5"/>
  <c r="AM27" i="5"/>
  <c r="AP27" i="5"/>
  <c r="AP28" i="5" s="1"/>
  <c r="BU15" i="5"/>
  <c r="BU19" i="5"/>
  <c r="AC18" i="5"/>
  <c r="BU20" i="5"/>
  <c r="AB23" i="5"/>
  <c r="AB25" i="5" s="1"/>
  <c r="AA27" i="5" s="1"/>
  <c r="BU16" i="5"/>
  <c r="AC7" i="5"/>
  <c r="AC15" i="5"/>
  <c r="AC13" i="5"/>
  <c r="AC14" i="5"/>
  <c r="V6" i="5"/>
  <c r="V17" i="5"/>
  <c r="U23" i="5"/>
  <c r="U25" i="5" s="1"/>
  <c r="T27" i="5" s="1"/>
  <c r="V13" i="5"/>
  <c r="BU14" i="5"/>
  <c r="BU7" i="5"/>
  <c r="V9" i="5"/>
  <c r="BU10" i="5"/>
  <c r="V12" i="5"/>
  <c r="BU6" i="5"/>
  <c r="V8" i="5"/>
  <c r="V10" i="5"/>
  <c r="BU11" i="5"/>
  <c r="V7" i="5"/>
  <c r="V23" i="5" s="1"/>
  <c r="BU13" i="5"/>
  <c r="V18" i="5"/>
  <c r="BT18" i="5"/>
  <c r="BV18" i="5" s="1"/>
  <c r="BX18" i="5" s="1"/>
  <c r="K23" i="5"/>
  <c r="K25" i="5" s="1"/>
  <c r="J27" i="5" s="1"/>
  <c r="K27" i="5" s="1"/>
  <c r="BT8" i="5"/>
  <c r="BV8" i="5" s="1"/>
  <c r="BX8" i="5" s="1"/>
  <c r="BT10" i="5"/>
  <c r="BV10" i="5" s="1"/>
  <c r="BX10" i="5" s="1"/>
  <c r="H17" i="5"/>
  <c r="BT17" i="5"/>
  <c r="H13" i="5"/>
  <c r="BT13" i="5"/>
  <c r="BV21" i="5"/>
  <c r="BX21" i="5" s="1"/>
  <c r="U27" i="5"/>
  <c r="U28" i="5" s="1"/>
  <c r="N27" i="5"/>
  <c r="N28" i="5" s="1"/>
  <c r="R23" i="5"/>
  <c r="R25" i="5" s="1"/>
  <c r="Q27" i="5" s="1"/>
  <c r="R27" i="5" s="1"/>
  <c r="Y23" i="5"/>
  <c r="Y25" i="5" s="1"/>
  <c r="X27" i="5" s="1"/>
  <c r="Y27" i="5" s="1"/>
  <c r="AC12" i="5"/>
  <c r="BV19" i="5"/>
  <c r="BX19" i="5" s="1"/>
  <c r="H12" i="5"/>
  <c r="BT12" i="5"/>
  <c r="BT16" i="5"/>
  <c r="BV16" i="5" s="1"/>
  <c r="BX16" i="5" s="1"/>
  <c r="H16" i="5"/>
  <c r="AB27" i="5"/>
  <c r="AB28" i="5" s="1"/>
  <c r="AF27" i="5"/>
  <c r="AF23" i="5"/>
  <c r="AF25" i="5" s="1"/>
  <c r="AE27" i="5" s="1"/>
  <c r="BT9" i="5"/>
  <c r="BV9" i="5" s="1"/>
  <c r="BX9" i="5" s="1"/>
  <c r="H9" i="5"/>
  <c r="BU12" i="5"/>
  <c r="AI27" i="5"/>
  <c r="AI28" i="5" s="1"/>
  <c r="BT11" i="5"/>
  <c r="O11" i="5"/>
  <c r="BT15" i="5"/>
  <c r="H15" i="5"/>
  <c r="BT20" i="5"/>
  <c r="BV20" i="5" s="1"/>
  <c r="BX20" i="5" s="1"/>
  <c r="AX5" i="5"/>
  <c r="BT14" i="5"/>
  <c r="O17" i="5"/>
  <c r="O21" i="5"/>
  <c r="D23" i="5"/>
  <c r="D25" i="5" s="1"/>
  <c r="C27" i="5" s="1"/>
  <c r="D27" i="5" s="1"/>
  <c r="O5" i="5"/>
  <c r="BS5" i="5"/>
  <c r="AC6" i="5"/>
  <c r="AJ7" i="5"/>
  <c r="BT7" i="5"/>
  <c r="H8" i="5"/>
  <c r="H10" i="5"/>
  <c r="H19" i="5"/>
  <c r="AJ5" i="5"/>
  <c r="BU17" i="5"/>
  <c r="BU21" i="5"/>
  <c r="G23" i="5"/>
  <c r="G25" i="5" s="1"/>
  <c r="F27" i="5" s="1"/>
  <c r="G27" i="5" s="1"/>
  <c r="G28" i="5" s="1"/>
  <c r="BE5" i="5"/>
  <c r="BT6" i="5"/>
  <c r="BU18" i="5"/>
  <c r="BU22" i="5"/>
  <c r="BV22" i="5" s="1"/>
  <c r="BX22" i="5" s="1"/>
  <c r="BW23" i="5"/>
  <c r="BE6" i="5"/>
  <c r="BW25" i="4"/>
  <c r="BW29" i="4" s="1"/>
  <c r="BU12" i="4"/>
  <c r="BU15" i="4"/>
  <c r="BU11" i="4"/>
  <c r="BU14" i="4"/>
  <c r="V11" i="4"/>
  <c r="BT11" i="4"/>
  <c r="BT9" i="4"/>
  <c r="BT13" i="4"/>
  <c r="BT18" i="4"/>
  <c r="BT10" i="4"/>
  <c r="BT12" i="4"/>
  <c r="BT14" i="4"/>
  <c r="BT17" i="4"/>
  <c r="BT16" i="4"/>
  <c r="V7" i="4"/>
  <c r="AQ11" i="4"/>
  <c r="AQ15" i="4"/>
  <c r="H17" i="4"/>
  <c r="V18" i="4"/>
  <c r="AX20" i="4"/>
  <c r="AJ21" i="4"/>
  <c r="V22" i="4"/>
  <c r="BE23" i="4"/>
  <c r="O24" i="4"/>
  <c r="AQ24" i="4"/>
  <c r="AJ12" i="4"/>
  <c r="BE20" i="4"/>
  <c r="BE9" i="4"/>
  <c r="BL16" i="4"/>
  <c r="AC13" i="4"/>
  <c r="BL20" i="4"/>
  <c r="AQ7" i="4"/>
  <c r="BO25" i="4"/>
  <c r="BO27" i="4" s="1"/>
  <c r="BN29" i="4" s="1"/>
  <c r="BO29" i="4" s="1"/>
  <c r="BL11" i="4"/>
  <c r="BL13" i="4"/>
  <c r="V14" i="4"/>
  <c r="H15" i="4"/>
  <c r="AJ15" i="4"/>
  <c r="AQ22" i="4"/>
  <c r="AX23" i="4"/>
  <c r="H24" i="4"/>
  <c r="BL24" i="4"/>
  <c r="V8" i="4"/>
  <c r="H9" i="4"/>
  <c r="AJ9" i="4"/>
  <c r="BS10" i="4"/>
  <c r="V15" i="4"/>
  <c r="AX15" i="4"/>
  <c r="AQ17" i="4"/>
  <c r="AC19" i="4"/>
  <c r="AC24" i="4"/>
  <c r="BL9" i="4"/>
  <c r="O12" i="4"/>
  <c r="BS12" i="4"/>
  <c r="BE13" i="4"/>
  <c r="AQ14" i="4"/>
  <c r="AX18" i="4"/>
  <c r="AQ20" i="4"/>
  <c r="BS20" i="4"/>
  <c r="O22" i="4"/>
  <c r="V23" i="4"/>
  <c r="BE24" i="4"/>
  <c r="U25" i="4"/>
  <c r="U27" i="4" s="1"/>
  <c r="T29" i="4" s="1"/>
  <c r="U29" i="4" s="1"/>
  <c r="U30" i="4" s="1"/>
  <c r="BR25" i="4"/>
  <c r="BR27" i="4" s="1"/>
  <c r="BQ29" i="4" s="1"/>
  <c r="BR29" i="4" s="1"/>
  <c r="AC8" i="4"/>
  <c r="AJ11" i="4"/>
  <c r="AJ24" i="4"/>
  <c r="BL8" i="4"/>
  <c r="V9" i="4"/>
  <c r="AC10" i="4"/>
  <c r="O11" i="4"/>
  <c r="AJ13" i="4"/>
  <c r="Y25" i="4"/>
  <c r="Y27" i="4" s="1"/>
  <c r="X29" i="4" s="1"/>
  <c r="Y29" i="4" s="1"/>
  <c r="AJ10" i="4"/>
  <c r="BS11" i="4"/>
  <c r="BE12" i="4"/>
  <c r="O13" i="4"/>
  <c r="BS13" i="4"/>
  <c r="BL15" i="4"/>
  <c r="V16" i="4"/>
  <c r="AJ18" i="4"/>
  <c r="AC20" i="4"/>
  <c r="O21" i="4"/>
  <c r="BS21" i="4"/>
  <c r="AC22" i="4"/>
  <c r="H23" i="4"/>
  <c r="BS24" i="4"/>
  <c r="AJ7" i="4"/>
  <c r="AQ8" i="4"/>
  <c r="AC9" i="4"/>
  <c r="O10" i="4"/>
  <c r="V13" i="4"/>
  <c r="AJ14" i="4"/>
  <c r="O15" i="4"/>
  <c r="BS15" i="4"/>
  <c r="AC16" i="4"/>
  <c r="BL17" i="4"/>
  <c r="AQ18" i="4"/>
  <c r="BS18" i="4"/>
  <c r="AJ20" i="4"/>
  <c r="V21" i="4"/>
  <c r="AX21" i="4"/>
  <c r="AX24" i="4"/>
  <c r="AW25" i="4"/>
  <c r="AW27" i="4" s="1"/>
  <c r="AV29" i="4" s="1"/>
  <c r="AW29" i="4" s="1"/>
  <c r="H8" i="4"/>
  <c r="BE8" i="4"/>
  <c r="BE10" i="4"/>
  <c r="O14" i="4"/>
  <c r="O16" i="4"/>
  <c r="AJ16" i="4"/>
  <c r="BE17" i="4"/>
  <c r="BV20" i="4"/>
  <c r="BX20" i="4" s="1"/>
  <c r="O23" i="4"/>
  <c r="BL18" i="4"/>
  <c r="BL19" i="4"/>
  <c r="BL21" i="4"/>
  <c r="V24" i="4"/>
  <c r="AB25" i="4"/>
  <c r="AB27" i="4" s="1"/>
  <c r="AA29" i="4" s="1"/>
  <c r="AB29" i="4" s="1"/>
  <c r="AB30" i="4" s="1"/>
  <c r="BD25" i="4"/>
  <c r="BD27" i="4" s="1"/>
  <c r="BC29" i="4" s="1"/>
  <c r="BD29" i="4" s="1"/>
  <c r="AJ8" i="4"/>
  <c r="AI25" i="4"/>
  <c r="AI27" i="4" s="1"/>
  <c r="AH29" i="4" s="1"/>
  <c r="AI29" i="4" s="1"/>
  <c r="AI30" i="4" s="1"/>
  <c r="BH25" i="4"/>
  <c r="BH27" i="4" s="1"/>
  <c r="BG29" i="4" s="1"/>
  <c r="BH29" i="4" s="1"/>
  <c r="AQ9" i="4"/>
  <c r="AQ10" i="4"/>
  <c r="AQ12" i="4"/>
  <c r="BL12" i="4"/>
  <c r="AQ13" i="4"/>
  <c r="BS14" i="4"/>
  <c r="BS16" i="4"/>
  <c r="V17" i="4"/>
  <c r="AQ19" i="4"/>
  <c r="BS23" i="4"/>
  <c r="AM25" i="4"/>
  <c r="AM27" i="4" s="1"/>
  <c r="AL29" i="4" s="1"/>
  <c r="BK25" i="4"/>
  <c r="BK27" i="4" s="1"/>
  <c r="BJ29" i="4" s="1"/>
  <c r="BK29" i="4" s="1"/>
  <c r="AP25" i="4"/>
  <c r="AP27" i="4" s="1"/>
  <c r="AO29" i="4" s="1"/>
  <c r="AP29" i="4" s="1"/>
  <c r="AX22" i="4"/>
  <c r="R25" i="4"/>
  <c r="R27" i="4" s="1"/>
  <c r="Q29" i="4" s="1"/>
  <c r="R29" i="4" s="1"/>
  <c r="BL7" i="4"/>
  <c r="V10" i="4"/>
  <c r="AX12" i="4"/>
  <c r="AX13" i="4"/>
  <c r="AC14" i="4"/>
  <c r="AX14" i="4"/>
  <c r="D25" i="4"/>
  <c r="D27" i="4" s="1"/>
  <c r="AC11" i="4"/>
  <c r="AC12" i="4"/>
  <c r="BE15" i="4"/>
  <c r="BE16" i="4"/>
  <c r="AC21" i="4"/>
  <c r="AJ22" i="4"/>
  <c r="AJ23" i="4"/>
  <c r="H7" i="4"/>
  <c r="BS17" i="4"/>
  <c r="BL22" i="4"/>
  <c r="AC23" i="4"/>
  <c r="AT25" i="4"/>
  <c r="AT27" i="4" s="1"/>
  <c r="AS29" i="4" s="1"/>
  <c r="AT29" i="4" s="1"/>
  <c r="AX7" i="4"/>
  <c r="BL14" i="4"/>
  <c r="AC15" i="4"/>
  <c r="H21" i="4"/>
  <c r="BA25" i="4"/>
  <c r="BA27" i="4" s="1"/>
  <c r="AZ29" i="4" s="1"/>
  <c r="BA29" i="4" s="1"/>
  <c r="G25" i="4"/>
  <c r="G27" i="4" s="1"/>
  <c r="F29" i="4" s="1"/>
  <c r="G29" i="4" s="1"/>
  <c r="H13" i="4"/>
  <c r="AX16" i="4"/>
  <c r="BE19" i="4"/>
  <c r="V20" i="4"/>
  <c r="K25" i="4"/>
  <c r="K27" i="4" s="1"/>
  <c r="AX8" i="4"/>
  <c r="BE11" i="4"/>
  <c r="V12" i="4"/>
  <c r="N25" i="4"/>
  <c r="N27" i="4" s="1"/>
  <c r="M29" i="4" s="1"/>
  <c r="N29" i="4" s="1"/>
  <c r="N30" i="4" s="1"/>
  <c r="AQ21" i="4"/>
  <c r="AC7" i="4"/>
  <c r="O9" i="4"/>
  <c r="H14" i="4"/>
  <c r="O17" i="4"/>
  <c r="H22" i="4"/>
  <c r="AF25" i="4"/>
  <c r="AF27" i="4" s="1"/>
  <c r="AE29" i="4" s="1"/>
  <c r="AF29" i="4" s="1"/>
  <c r="AF30" i="4" s="1"/>
  <c r="O7" i="4"/>
  <c r="BS7" i="4"/>
  <c r="H12" i="4"/>
  <c r="H20" i="4"/>
  <c r="H11" i="4"/>
  <c r="H19" i="4"/>
  <c r="H10" i="4"/>
  <c r="H18" i="4"/>
  <c r="AX29" i="4" l="1"/>
  <c r="BL29" i="4"/>
  <c r="BE29" i="4"/>
  <c r="BV8" i="4"/>
  <c r="BX8" i="4" s="1"/>
  <c r="BV14" i="4"/>
  <c r="BX14" i="4" s="1"/>
  <c r="BS29" i="4"/>
  <c r="BU29" i="4"/>
  <c r="G30" i="4"/>
  <c r="BU30" i="4" s="1"/>
  <c r="BV15" i="4"/>
  <c r="BX15" i="4" s="1"/>
  <c r="AQ29" i="4"/>
  <c r="BV16" i="4"/>
  <c r="BX16" i="4" s="1"/>
  <c r="H23" i="6"/>
  <c r="D28" i="6"/>
  <c r="H27" i="6"/>
  <c r="H28" i="6" s="1"/>
  <c r="BL27" i="5"/>
  <c r="BL28" i="5" s="1"/>
  <c r="BE27" i="5"/>
  <c r="BE28" i="5" s="1"/>
  <c r="AT28" i="5"/>
  <c r="AX27" i="5"/>
  <c r="AX28" i="5" s="1"/>
  <c r="AM28" i="5"/>
  <c r="AQ27" i="5"/>
  <c r="AQ28" i="5" s="1"/>
  <c r="BV15" i="5"/>
  <c r="BX15" i="5" s="1"/>
  <c r="BV12" i="5"/>
  <c r="BX12" i="5" s="1"/>
  <c r="BV7" i="5"/>
  <c r="BX7" i="5" s="1"/>
  <c r="BV17" i="5"/>
  <c r="BX17" i="5" s="1"/>
  <c r="AC23" i="5"/>
  <c r="BV14" i="5"/>
  <c r="BX14" i="5" s="1"/>
  <c r="BV13" i="5"/>
  <c r="BX13" i="5" s="1"/>
  <c r="BV6" i="5"/>
  <c r="BX6" i="5" s="1"/>
  <c r="BV11" i="5"/>
  <c r="BX11" i="5" s="1"/>
  <c r="H23" i="5"/>
  <c r="D28" i="5"/>
  <c r="H27" i="5"/>
  <c r="H28" i="5" s="1"/>
  <c r="BU23" i="5"/>
  <c r="K28" i="5"/>
  <c r="O27" i="5"/>
  <c r="R28" i="5"/>
  <c r="V27" i="5"/>
  <c r="V28" i="5" s="1"/>
  <c r="BV5" i="5"/>
  <c r="BT23" i="5"/>
  <c r="AC27" i="5"/>
  <c r="Y28" i="5"/>
  <c r="AJ23" i="5"/>
  <c r="O23" i="5"/>
  <c r="AF28" i="5"/>
  <c r="AJ27" i="5"/>
  <c r="AJ28" i="5" s="1"/>
  <c r="AJ29" i="4"/>
  <c r="AC29" i="4"/>
  <c r="Y30" i="4"/>
  <c r="V29" i="4"/>
  <c r="R30" i="4"/>
  <c r="O29" i="4"/>
  <c r="K30" i="4"/>
  <c r="C29" i="4"/>
  <c r="D29" i="4" s="1"/>
  <c r="BT29" i="4" s="1"/>
  <c r="BV9" i="4"/>
  <c r="BX9" i="4" s="1"/>
  <c r="BL25" i="4"/>
  <c r="V25" i="4"/>
  <c r="BV13" i="4"/>
  <c r="AJ25" i="4"/>
  <c r="BS25" i="4"/>
  <c r="O25" i="4"/>
  <c r="BE25" i="4"/>
  <c r="BV17" i="4"/>
  <c r="BX17" i="4" s="1"/>
  <c r="H25" i="4"/>
  <c r="AQ25" i="4"/>
  <c r="BV21" i="4"/>
  <c r="BX21" i="4" s="1"/>
  <c r="BV19" i="4"/>
  <c r="BX19" i="4" s="1"/>
  <c r="BV12" i="4"/>
  <c r="BX12" i="4" s="1"/>
  <c r="BV18" i="4"/>
  <c r="BX18" i="4" s="1"/>
  <c r="BV10" i="4"/>
  <c r="BX10" i="4" s="1"/>
  <c r="AC25" i="4"/>
  <c r="BV23" i="4"/>
  <c r="BX23" i="4" s="1"/>
  <c r="BT25" i="4"/>
  <c r="BU25" i="4"/>
  <c r="BV11" i="4"/>
  <c r="BX11" i="4" s="1"/>
  <c r="AX25" i="4"/>
  <c r="BV22" i="4"/>
  <c r="BX22" i="4" s="1"/>
  <c r="BV24" i="4"/>
  <c r="BX24" i="4" s="1"/>
  <c r="O30" i="4" l="1"/>
  <c r="BV29" i="4"/>
  <c r="BX29" i="4" s="1"/>
  <c r="AC28" i="5"/>
  <c r="BX5" i="5"/>
  <c r="BX23" i="5" s="1"/>
  <c r="BV23" i="5"/>
  <c r="O28" i="5"/>
  <c r="AJ30" i="4"/>
  <c r="AC30" i="4"/>
  <c r="V30" i="4"/>
  <c r="D30" i="4"/>
  <c r="BT30" i="4" s="1"/>
  <c r="BV30" i="4" s="1"/>
  <c r="H29" i="4"/>
  <c r="BX7" i="4"/>
  <c r="BX25" i="4" s="1"/>
  <c r="BV25" i="4"/>
</calcChain>
</file>

<file path=xl/sharedStrings.xml><?xml version="1.0" encoding="utf-8"?>
<sst xmlns="http://schemas.openxmlformats.org/spreadsheetml/2006/main" count="434" uniqueCount="96">
  <si>
    <t>Student Name - last 4 of SASID</t>
  </si>
  <si>
    <t xml:space="preserve">Month </t>
  </si>
  <si>
    <t>Monitor</t>
  </si>
  <si>
    <t>Diff</t>
  </si>
  <si>
    <t># of days</t>
  </si>
  <si>
    <t>Daily rate</t>
  </si>
  <si>
    <t>Cost</t>
  </si>
  <si>
    <t>Adj/credit</t>
  </si>
  <si>
    <t>Total</t>
  </si>
  <si>
    <t xml:space="preserve">Total cost </t>
  </si>
  <si>
    <t>Grand Total per Calc</t>
  </si>
  <si>
    <t>Transportation placement</t>
  </si>
  <si>
    <t>Bus, van, etc.</t>
  </si>
  <si>
    <t xml:space="preserve">VanPool </t>
  </si>
  <si>
    <t>Student 2</t>
  </si>
  <si>
    <t>Student 3</t>
  </si>
  <si>
    <t>Student 4</t>
  </si>
  <si>
    <t>Student 5</t>
  </si>
  <si>
    <t>Claim</t>
  </si>
  <si>
    <t>Row 66</t>
  </si>
  <si>
    <t>Placement Type - Transp Only</t>
  </si>
  <si>
    <t xml:space="preserve">Placement type - 
Other Services </t>
  </si>
  <si>
    <t>Placement Type -
Transp Only</t>
  </si>
  <si>
    <t>`</t>
  </si>
  <si>
    <t>Total per bus route</t>
  </si>
  <si>
    <t>Diff = rounding; immaterial</t>
  </si>
  <si>
    <t>per Invoice</t>
  </si>
  <si>
    <r>
      <t xml:space="preserve">Average Daily Rate
</t>
    </r>
    <r>
      <rPr>
        <b/>
        <sz val="11"/>
        <color rgb="FFFF0000"/>
        <rFont val="Calibri"/>
        <family val="2"/>
        <scheme val="minor"/>
      </rPr>
      <t>(formula - do not type)</t>
    </r>
  </si>
  <si>
    <t xml:space="preserve">Placement Type - 
Other Services </t>
  </si>
  <si>
    <t xml:space="preserve">Placement Type -
Other Services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</si>
  <si>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</si>
  <si>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</si>
  <si>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</si>
  <si>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</si>
  <si>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</si>
  <si>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</si>
  <si>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</si>
  <si>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</si>
  <si>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</si>
  <si>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</si>
  <si>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</si>
  <si>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</si>
  <si>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07/03/23-06/28/24</t>
  </si>
  <si>
    <t>Tyler Swiftie</t>
  </si>
  <si>
    <t>Daily rate per bus route = $150</t>
  </si>
  <si>
    <t>Bus / Van</t>
  </si>
  <si>
    <t>Month</t>
  </si>
  <si>
    <t>Daily rate per bus route</t>
  </si>
  <si>
    <t># of students per bus route</t>
  </si>
  <si>
    <t>Adjusted daily rate</t>
  </si>
  <si>
    <t>Number of Days</t>
  </si>
  <si>
    <t>Cost per student</t>
  </si>
  <si>
    <t>Comments</t>
  </si>
  <si>
    <t>TS was the only student on the bus route</t>
  </si>
  <si>
    <t>TS shared a bus with 2 other students ($150/3=$50)</t>
  </si>
  <si>
    <t>TS shared a bus with 4 other students ($150/5=$30)</t>
  </si>
  <si>
    <t>TS shared a bus with 3 other students ($150/4=$37.50)</t>
  </si>
  <si>
    <t xml:space="preserve">FY24 Total </t>
  </si>
  <si>
    <t>Average Daily Rate</t>
  </si>
  <si>
    <t>Total cost / Total # of days = $10,905 / 228 days</t>
  </si>
  <si>
    <t>Claim for bus/van - row 66 "Transp Only"</t>
  </si>
  <si>
    <t>diff = rounding; immaterial</t>
  </si>
  <si>
    <t>Tyler S.</t>
  </si>
  <si>
    <t>Daily rate - monitor</t>
  </si>
  <si>
    <t>Total per bus route (bus + monitor)</t>
  </si>
  <si>
    <t>08/30/23-06/11/24</t>
  </si>
  <si>
    <t>Laura Diamond</t>
  </si>
  <si>
    <t>Bus 
cost per student</t>
  </si>
  <si>
    <t>Monitor cost per student</t>
  </si>
  <si>
    <t>Average Daily Rate = 
Total cost / Total # of days</t>
  </si>
  <si>
    <t>Claim for a monitor - row 66 "Other Services"</t>
  </si>
  <si>
    <t>Total cost / Total # of days</t>
  </si>
  <si>
    <t>Average Daily Rate = Total cost / Total # of days</t>
  </si>
  <si>
    <t>Miles from home to school 
(one-way)</t>
  </si>
  <si>
    <t>Miles from home to school 
(round trip)</t>
  </si>
  <si>
    <t>Total Daily Mileage =
 4 one-way trips or 
2 round trips</t>
  </si>
  <si>
    <t>Rate per Mile</t>
  </si>
  <si>
    <t xml:space="preserve">Cost </t>
  </si>
  <si>
    <t>Claim  - row 66 "Transp Only"</t>
  </si>
  <si>
    <t>School Name</t>
  </si>
  <si>
    <t>FY24 total</t>
  </si>
  <si>
    <t>Rate per mile</t>
  </si>
  <si>
    <t>This file contains several sample templates that may give districts helpful ways to track and transportation expenses for circuit breaker claims.</t>
  </si>
  <si>
    <t>One student per invoice</t>
  </si>
  <si>
    <t>Multiple students per invoice</t>
  </si>
  <si>
    <t>Calculating per-student cost with several students on invoice</t>
  </si>
  <si>
    <t>Calculating per-mile cost (parent reimbursment)</t>
  </si>
  <si>
    <t xml:space="preserve">Template A:  </t>
  </si>
  <si>
    <t xml:space="preserve">Template B:  </t>
  </si>
  <si>
    <t xml:space="preserve">Template C:  </t>
  </si>
  <si>
    <t xml:space="preserve">Template D:  </t>
  </si>
  <si>
    <t>Worksheet</t>
  </si>
  <si>
    <t>Summary</t>
  </si>
  <si>
    <t>CB-205:</t>
  </si>
  <si>
    <t>Examples used in the CB-205 training webinar</t>
  </si>
  <si>
    <t>Please use these only as a model, and feel free to adjust to what works best for your circumstances and district.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</si>
</sst>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43" fontId="0" fillId="0" borderId="0" xfId="1" applyFont="1"/>
    <xf numFmtId="0" fontId="2" fillId="2" borderId="7" xfId="0" applyFont="1" applyFill="1" applyBorder="1" applyAlignment="1">
      <alignment horizontal="center"/>
    </xf>
    <xf numFmtId="43" fontId="2" fillId="0" borderId="0" xfId="1" applyFont="1"/>
    <xf numFmtId="0" fontId="2" fillId="2" borderId="6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1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5" borderId="8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43" fontId="0" fillId="0" borderId="0" xfId="1" applyFont="1" applyBorder="1"/>
    <xf numFmtId="43" fontId="4" fillId="3" borderId="2" xfId="1" applyFont="1" applyFill="1" applyBorder="1"/>
    <xf numFmtId="43" fontId="0" fillId="0" borderId="0" xfId="1" applyFont="1" applyFill="1" applyBorder="1"/>
    <xf numFmtId="43" fontId="4" fillId="4" borderId="2" xfId="1" applyFont="1" applyFill="1" applyBorder="1"/>
    <xf numFmtId="17" fontId="4" fillId="0" borderId="2" xfId="0" applyNumberFormat="1" applyFont="1" applyBorder="1" applyAlignment="1">
      <alignment horizontal="left" wrapText="1"/>
    </xf>
    <xf numFmtId="0" fontId="4" fillId="2" borderId="6" xfId="0" applyFont="1" applyFill="1" applyBorder="1" applyAlignment="1">
      <alignment horizontal="left"/>
    </xf>
    <xf numFmtId="164" fontId="2" fillId="0" borderId="11" xfId="1" applyNumberFormat="1" applyFont="1" applyBorder="1"/>
    <xf numFmtId="43" fontId="2" fillId="0" borderId="11" xfId="1" applyFont="1" applyBorder="1"/>
    <xf numFmtId="43" fontId="2" fillId="2" borderId="11" xfId="1" applyFont="1" applyFill="1" applyBorder="1"/>
    <xf numFmtId="164" fontId="2" fillId="3" borderId="11" xfId="1" applyNumberFormat="1" applyFont="1" applyFill="1" applyBorder="1"/>
    <xf numFmtId="43" fontId="2" fillId="3" borderId="11" xfId="1" applyFont="1" applyFill="1" applyBorder="1"/>
    <xf numFmtId="164" fontId="2" fillId="4" borderId="11" xfId="1" applyNumberFormat="1" applyFont="1" applyFill="1" applyBorder="1"/>
    <xf numFmtId="43" fontId="2" fillId="4" borderId="11" xfId="1" applyFont="1" applyFill="1" applyBorder="1"/>
    <xf numFmtId="43" fontId="2" fillId="2" borderId="0" xfId="1" applyFont="1" applyFill="1" applyBorder="1"/>
    <xf numFmtId="164" fontId="0" fillId="0" borderId="0" xfId="1" applyNumberFormat="1" applyFont="1" applyBorder="1"/>
    <xf numFmtId="43" fontId="2" fillId="6" borderId="11" xfId="1" applyFont="1" applyFill="1" applyBorder="1"/>
    <xf numFmtId="43" fontId="2" fillId="5" borderId="11" xfId="1" applyFont="1" applyFill="1" applyBorder="1"/>
    <xf numFmtId="43" fontId="2" fillId="5" borderId="13" xfId="1" applyFont="1" applyFill="1" applyBorder="1"/>
    <xf numFmtId="43" fontId="2" fillId="5" borderId="10" xfId="1" applyFont="1" applyFill="1" applyBorder="1"/>
    <xf numFmtId="0" fontId="2" fillId="5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wrapText="1"/>
    </xf>
    <xf numFmtId="0" fontId="2" fillId="6" borderId="2" xfId="0" applyFont="1" applyFill="1" applyBorder="1" applyAlignment="1">
      <alignment horizontal="center"/>
    </xf>
    <xf numFmtId="43" fontId="0" fillId="6" borderId="14" xfId="1" applyFont="1" applyFill="1" applyBorder="1"/>
    <xf numFmtId="43" fontId="0" fillId="6" borderId="4" xfId="1" applyFont="1" applyFill="1" applyBorder="1"/>
    <xf numFmtId="0" fontId="2" fillId="2" borderId="9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43" fontId="2" fillId="7" borderId="0" xfId="1" applyFont="1" applyFill="1" applyBorder="1"/>
    <xf numFmtId="43" fontId="2" fillId="7" borderId="11" xfId="1" applyFont="1" applyFill="1" applyBorder="1"/>
    <xf numFmtId="43" fontId="2" fillId="8" borderId="0" xfId="1" applyFont="1" applyFill="1" applyBorder="1"/>
    <xf numFmtId="43" fontId="2" fillId="8" borderId="11" xfId="1" applyFont="1" applyFill="1" applyBorder="1"/>
    <xf numFmtId="164" fontId="0" fillId="0" borderId="22" xfId="1" applyNumberFormat="1" applyFont="1" applyBorder="1"/>
    <xf numFmtId="43" fontId="0" fillId="0" borderId="20" xfId="1" applyFont="1" applyBorder="1"/>
    <xf numFmtId="43" fontId="2" fillId="7" borderId="20" xfId="1" applyFont="1" applyFill="1" applyBorder="1"/>
    <xf numFmtId="164" fontId="0" fillId="0" borderId="20" xfId="1" applyNumberFormat="1" applyFont="1" applyBorder="1"/>
    <xf numFmtId="43" fontId="2" fillId="8" borderId="20" xfId="1" applyFont="1" applyFill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43" fontId="0" fillId="0" borderId="25" xfId="1" applyFont="1" applyBorder="1"/>
    <xf numFmtId="43" fontId="2" fillId="7" borderId="25" xfId="1" applyFont="1" applyFill="1" applyBorder="1"/>
    <xf numFmtId="164" fontId="0" fillId="0" borderId="25" xfId="1" applyNumberFormat="1" applyFont="1" applyBorder="1"/>
    <xf numFmtId="43" fontId="2" fillId="8" borderId="25" xfId="1" applyFont="1" applyFill="1" applyBorder="1"/>
    <xf numFmtId="17" fontId="0" fillId="0" borderId="12" xfId="0" applyNumberFormat="1" applyBorder="1" applyAlignment="1">
      <alignment horizontal="left"/>
    </xf>
    <xf numFmtId="17" fontId="0" fillId="0" borderId="9" xfId="0" applyNumberFormat="1" applyBorder="1" applyAlignment="1">
      <alignment horizontal="left"/>
    </xf>
    <xf numFmtId="0" fontId="2" fillId="4" borderId="26" xfId="0" applyFont="1" applyFill="1" applyBorder="1" applyAlignment="1">
      <alignment horizontal="center"/>
    </xf>
    <xf numFmtId="43" fontId="2" fillId="0" borderId="0" xfId="1" applyFont="1" applyFill="1" applyBorder="1"/>
    <xf numFmtId="43" fontId="2" fillId="2" borderId="20" xfId="1" applyFont="1" applyFill="1" applyBorder="1"/>
    <xf numFmtId="43" fontId="2" fillId="2" borderId="25" xfId="1" applyFont="1" applyFill="1" applyBorder="1"/>
    <xf numFmtId="43" fontId="0" fillId="0" borderId="0" xfId="1" applyFont="1" applyFill="1" applyBorder="1" applyAlignment="1"/>
    <xf numFmtId="43" fontId="2" fillId="0" borderId="0" xfId="1" applyFont="1" applyFill="1" applyBorder="1" applyAlignment="1"/>
    <xf numFmtId="0" fontId="2" fillId="4" borderId="22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43" fontId="2" fillId="7" borderId="22" xfId="1" applyFont="1" applyFill="1" applyBorder="1"/>
    <xf numFmtId="43" fontId="2" fillId="7" borderId="23" xfId="1" applyFont="1" applyFill="1" applyBorder="1"/>
    <xf numFmtId="43" fontId="2" fillId="7" borderId="24" xfId="1" applyFont="1" applyFill="1" applyBorder="1"/>
    <xf numFmtId="43" fontId="2" fillId="8" borderId="33" xfId="1" applyFont="1" applyFill="1" applyBorder="1"/>
    <xf numFmtId="43" fontId="2" fillId="8" borderId="34" xfId="1" applyFont="1" applyFill="1" applyBorder="1"/>
    <xf numFmtId="43" fontId="2" fillId="8" borderId="35" xfId="1" applyFont="1" applyFill="1" applyBorder="1"/>
    <xf numFmtId="0" fontId="5" fillId="2" borderId="0" xfId="0" applyFont="1" applyFill="1" applyAlignment="1">
      <alignment horizontal="left"/>
    </xf>
    <xf numFmtId="164" fontId="5" fillId="2" borderId="0" xfId="0" applyNumberFormat="1" applyFont="1" applyFill="1"/>
    <xf numFmtId="43" fontId="5" fillId="2" borderId="0" xfId="0" applyNumberFormat="1" applyFont="1" applyFill="1"/>
    <xf numFmtId="44" fontId="5" fillId="2" borderId="0" xfId="2" applyFont="1" applyFill="1"/>
    <xf numFmtId="44" fontId="5" fillId="2" borderId="0" xfId="0" applyNumberFormat="1" applyFont="1" applyFill="1"/>
    <xf numFmtId="14" fontId="2" fillId="0" borderId="0" xfId="0" applyNumberFormat="1" applyFont="1"/>
    <xf numFmtId="43" fontId="4" fillId="0" borderId="36" xfId="1" applyFont="1" applyBorder="1"/>
    <xf numFmtId="43" fontId="0" fillId="0" borderId="36" xfId="1" applyFont="1" applyBorder="1"/>
    <xf numFmtId="43" fontId="2" fillId="0" borderId="36" xfId="1" applyFont="1" applyBorder="1"/>
    <xf numFmtId="43" fontId="4" fillId="0" borderId="36" xfId="1" applyFont="1" applyFill="1" applyBorder="1"/>
    <xf numFmtId="43" fontId="2" fillId="0" borderId="36" xfId="1" applyFont="1" applyFill="1" applyBorder="1"/>
    <xf numFmtId="43" fontId="4" fillId="0" borderId="36" xfId="1" applyFont="1" applyFill="1" applyBorder="1" applyAlignment="1"/>
    <xf numFmtId="43" fontId="0" fillId="0" borderId="36" xfId="1" applyFont="1" applyFill="1" applyBorder="1" applyAlignment="1"/>
    <xf numFmtId="0" fontId="0" fillId="0" borderId="36" xfId="0" applyBorder="1"/>
    <xf numFmtId="0" fontId="0" fillId="0" borderId="5" xfId="0" applyBorder="1"/>
    <xf numFmtId="17" fontId="2" fillId="2" borderId="11" xfId="0" applyNumberFormat="1" applyFont="1" applyFill="1" applyBorder="1" applyAlignment="1">
      <alignment horizontal="left"/>
    </xf>
    <xf numFmtId="0" fontId="2" fillId="2" borderId="9" xfId="0" applyFont="1" applyFill="1" applyBorder="1" applyAlignment="1">
      <alignment horizontal="right" wrapText="1"/>
    </xf>
    <xf numFmtId="17" fontId="0" fillId="0" borderId="6" xfId="0" quotePrefix="1" applyNumberFormat="1" applyBorder="1" applyAlignment="1">
      <alignment horizontal="left"/>
    </xf>
    <xf numFmtId="17" fontId="0" fillId="0" borderId="12" xfId="0" quotePrefix="1" applyNumberFormat="1" applyBorder="1" applyAlignment="1">
      <alignment horizontal="left"/>
    </xf>
    <xf numFmtId="0" fontId="2" fillId="6" borderId="37" xfId="0" applyFont="1" applyFill="1" applyBorder="1"/>
    <xf numFmtId="0" fontId="2" fillId="6" borderId="5" xfId="0" applyFont="1" applyFill="1" applyBorder="1"/>
    <xf numFmtId="0" fontId="0" fillId="10" borderId="38" xfId="0" applyFill="1" applyBorder="1"/>
    <xf numFmtId="0" fontId="0" fillId="10" borderId="13" xfId="0" applyFill="1" applyBorder="1"/>
    <xf numFmtId="0" fontId="2" fillId="10" borderId="38" xfId="0" applyFont="1" applyFill="1" applyBorder="1" applyAlignment="1">
      <alignment horizontal="center" wrapText="1"/>
    </xf>
    <xf numFmtId="0" fontId="2" fillId="10" borderId="40" xfId="0" applyFont="1" applyFill="1" applyBorder="1" applyAlignment="1">
      <alignment horizontal="center" wrapText="1"/>
    </xf>
    <xf numFmtId="0" fontId="2" fillId="10" borderId="41" xfId="0" applyFont="1" applyFill="1" applyBorder="1" applyAlignment="1">
      <alignment horizontal="center" wrapText="1"/>
    </xf>
    <xf numFmtId="0" fontId="2" fillId="10" borderId="42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horizontal="center" wrapText="1"/>
    </xf>
    <xf numFmtId="17" fontId="0" fillId="3" borderId="0" xfId="0" applyNumberFormat="1" applyFill="1" applyAlignment="1">
      <alignment horizontal="left"/>
    </xf>
    <xf numFmtId="44" fontId="0" fillId="3" borderId="0" xfId="2" applyFont="1" applyFill="1" applyAlignment="1">
      <alignment horizontal="left"/>
    </xf>
    <xf numFmtId="164" fontId="0" fillId="3" borderId="0" xfId="1" applyNumberFormat="1" applyFont="1" applyFill="1" applyAlignment="1">
      <alignment horizontal="center"/>
    </xf>
    <xf numFmtId="165" fontId="2" fillId="3" borderId="0" xfId="2" applyNumberFormat="1" applyFont="1" applyFill="1" applyAlignment="1">
      <alignment horizontal="left"/>
    </xf>
    <xf numFmtId="0" fontId="0" fillId="3" borderId="0" xfId="0" applyFill="1"/>
    <xf numFmtId="17" fontId="0" fillId="5" borderId="0" xfId="0" applyNumberFormat="1" applyFill="1" applyAlignment="1">
      <alignment horizontal="left"/>
    </xf>
    <xf numFmtId="44" fontId="0" fillId="5" borderId="0" xfId="2" applyFont="1" applyFill="1" applyAlignment="1">
      <alignment horizontal="left"/>
    </xf>
    <xf numFmtId="164" fontId="0" fillId="5" borderId="0" xfId="1" applyNumberFormat="1" applyFont="1" applyFill="1" applyAlignment="1">
      <alignment horizontal="center"/>
    </xf>
    <xf numFmtId="165" fontId="2" fillId="5" borderId="0" xfId="2" applyNumberFormat="1" applyFont="1" applyFill="1" applyAlignment="1">
      <alignment horizontal="left"/>
    </xf>
    <xf numFmtId="0" fontId="0" fillId="5" borderId="0" xfId="0" applyFill="1"/>
    <xf numFmtId="17" fontId="0" fillId="11" borderId="0" xfId="0" applyNumberFormat="1" applyFill="1" applyAlignment="1">
      <alignment horizontal="left"/>
    </xf>
    <xf numFmtId="44" fontId="0" fillId="11" borderId="0" xfId="2" applyFont="1" applyFill="1" applyAlignment="1">
      <alignment horizontal="left"/>
    </xf>
    <xf numFmtId="164" fontId="0" fillId="11" borderId="0" xfId="1" applyNumberFormat="1" applyFont="1" applyFill="1" applyAlignment="1">
      <alignment horizontal="center"/>
    </xf>
    <xf numFmtId="165" fontId="2" fillId="11" borderId="0" xfId="2" applyNumberFormat="1" applyFont="1" applyFill="1" applyAlignment="1">
      <alignment horizontal="left"/>
    </xf>
    <xf numFmtId="0" fontId="0" fillId="11" borderId="0" xfId="0" applyFill="1"/>
    <xf numFmtId="17" fontId="0" fillId="4" borderId="0" xfId="0" applyNumberFormat="1" applyFill="1" applyAlignment="1">
      <alignment horizontal="left"/>
    </xf>
    <xf numFmtId="44" fontId="0" fillId="4" borderId="0" xfId="2" applyFont="1" applyFill="1" applyAlignment="1">
      <alignment horizontal="left"/>
    </xf>
    <xf numFmtId="164" fontId="0" fillId="4" borderId="0" xfId="1" applyNumberFormat="1" applyFont="1" applyFill="1" applyAlignment="1">
      <alignment horizontal="center"/>
    </xf>
    <xf numFmtId="165" fontId="2" fillId="4" borderId="0" xfId="2" applyNumberFormat="1" applyFont="1" applyFill="1" applyAlignment="1">
      <alignment horizontal="left"/>
    </xf>
    <xf numFmtId="0" fontId="0" fillId="4" borderId="0" xfId="0" applyFill="1"/>
    <xf numFmtId="0" fontId="2" fillId="10" borderId="43" xfId="0" applyFont="1" applyFill="1" applyBorder="1"/>
    <xf numFmtId="164" fontId="2" fillId="10" borderId="43" xfId="0" applyNumberFormat="1" applyFont="1" applyFill="1" applyBorder="1" applyAlignment="1">
      <alignment horizontal="center"/>
    </xf>
    <xf numFmtId="165" fontId="2" fillId="10" borderId="43" xfId="2" applyNumberFormat="1" applyFont="1" applyFill="1" applyBorder="1"/>
    <xf numFmtId="44" fontId="2" fillId="10" borderId="43" xfId="2" applyFont="1" applyFill="1" applyBorder="1"/>
    <xf numFmtId="0" fontId="2" fillId="10" borderId="0" xfId="0" applyFont="1" applyFill="1"/>
    <xf numFmtId="44" fontId="2" fillId="10" borderId="0" xfId="2" applyFont="1" applyFill="1"/>
    <xf numFmtId="44" fontId="0" fillId="0" borderId="0" xfId="0" applyNumberFormat="1"/>
    <xf numFmtId="0" fontId="8" fillId="12" borderId="0" xfId="0" applyFont="1" applyFill="1"/>
    <xf numFmtId="44" fontId="8" fillId="12" borderId="0" xfId="0" applyNumberFormat="1" applyFont="1" applyFill="1"/>
    <xf numFmtId="164" fontId="8" fillId="12" borderId="0" xfId="0" applyNumberFormat="1" applyFont="1" applyFill="1"/>
    <xf numFmtId="165" fontId="8" fillId="12" borderId="0" xfId="2" applyNumberFormat="1" applyFont="1" applyFill="1"/>
    <xf numFmtId="0" fontId="7" fillId="13" borderId="0" xfId="0" applyFont="1" applyFill="1" applyAlignment="1">
      <alignment horizontal="left"/>
    </xf>
    <xf numFmtId="0" fontId="7" fillId="13" borderId="0" xfId="0" applyFont="1" applyFill="1"/>
    <xf numFmtId="44" fontId="7" fillId="13" borderId="0" xfId="2" applyFont="1" applyFill="1"/>
    <xf numFmtId="0" fontId="2" fillId="0" borderId="37" xfId="0" applyFont="1" applyBorder="1" applyAlignment="1">
      <alignment horizontal="center"/>
    </xf>
    <xf numFmtId="0" fontId="0" fillId="10" borderId="44" xfId="0" applyFill="1" applyBorder="1"/>
    <xf numFmtId="0" fontId="2" fillId="10" borderId="46" xfId="0" applyFont="1" applyFill="1" applyBorder="1" applyAlignment="1">
      <alignment horizontal="center" wrapText="1"/>
    </xf>
    <xf numFmtId="0" fontId="2" fillId="10" borderId="47" xfId="0" applyFont="1" applyFill="1" applyBorder="1" applyAlignment="1">
      <alignment horizontal="center" wrapText="1"/>
    </xf>
    <xf numFmtId="0" fontId="2" fillId="10" borderId="48" xfId="0" applyFont="1" applyFill="1" applyBorder="1" applyAlignment="1">
      <alignment horizontal="center" wrapText="1"/>
    </xf>
    <xf numFmtId="17" fontId="0" fillId="0" borderId="6" xfId="0" applyNumberFormat="1" applyBorder="1" applyAlignment="1">
      <alignment horizontal="left"/>
    </xf>
    <xf numFmtId="44" fontId="0" fillId="5" borderId="6" xfId="2" applyFont="1" applyFill="1" applyBorder="1" applyAlignment="1">
      <alignment horizontal="left"/>
    </xf>
    <xf numFmtId="164" fontId="0" fillId="5" borderId="7" xfId="1" applyNumberFormat="1" applyFont="1" applyFill="1" applyBorder="1" applyAlignment="1">
      <alignment horizontal="left"/>
    </xf>
    <xf numFmtId="44" fontId="0" fillId="5" borderId="7" xfId="2" applyFont="1" applyFill="1" applyBorder="1" applyAlignment="1">
      <alignment horizontal="left"/>
    </xf>
    <xf numFmtId="164" fontId="0" fillId="5" borderId="7" xfId="1" applyNumberFormat="1" applyFont="1" applyFill="1" applyBorder="1" applyAlignment="1">
      <alignment horizontal="center"/>
    </xf>
    <xf numFmtId="44" fontId="2" fillId="5" borderId="7" xfId="2" applyFont="1" applyFill="1" applyBorder="1"/>
    <xf numFmtId="44" fontId="0" fillId="3" borderId="6" xfId="2" applyFont="1" applyFill="1" applyBorder="1" applyAlignment="1">
      <alignment horizontal="left"/>
    </xf>
    <xf numFmtId="164" fontId="0" fillId="3" borderId="7" xfId="1" applyNumberFormat="1" applyFont="1" applyFill="1" applyBorder="1" applyAlignment="1">
      <alignment horizontal="left"/>
    </xf>
    <xf numFmtId="44" fontId="0" fillId="3" borderId="7" xfId="2" applyFont="1" applyFill="1" applyBorder="1" applyAlignment="1">
      <alignment horizontal="left"/>
    </xf>
    <xf numFmtId="164" fontId="0" fillId="3" borderId="7" xfId="1" applyNumberFormat="1" applyFont="1" applyFill="1" applyBorder="1" applyAlignment="1">
      <alignment horizontal="center"/>
    </xf>
    <xf numFmtId="44" fontId="2" fillId="3" borderId="8" xfId="2" applyFont="1" applyFill="1" applyBorder="1"/>
    <xf numFmtId="44" fontId="0" fillId="5" borderId="12" xfId="2" applyFont="1" applyFill="1" applyBorder="1" applyAlignment="1">
      <alignment horizontal="left"/>
    </xf>
    <xf numFmtId="164" fontId="0" fillId="5" borderId="0" xfId="1" applyNumberFormat="1" applyFont="1" applyFill="1" applyBorder="1" applyAlignment="1">
      <alignment horizontal="left"/>
    </xf>
    <xf numFmtId="44" fontId="0" fillId="5" borderId="0" xfId="2" applyFont="1" applyFill="1" applyBorder="1" applyAlignment="1">
      <alignment horizontal="left"/>
    </xf>
    <xf numFmtId="164" fontId="0" fillId="5" borderId="0" xfId="1" applyNumberFormat="1" applyFont="1" applyFill="1" applyBorder="1" applyAlignment="1">
      <alignment horizontal="center"/>
    </xf>
    <xf numFmtId="44" fontId="2" fillId="5" borderId="0" xfId="2" applyFont="1" applyFill="1" applyBorder="1"/>
    <xf numFmtId="44" fontId="0" fillId="3" borderId="12" xfId="2" applyFont="1" applyFill="1" applyBorder="1" applyAlignment="1">
      <alignment horizontal="left"/>
    </xf>
    <xf numFmtId="164" fontId="0" fillId="3" borderId="0" xfId="1" applyNumberFormat="1" applyFont="1" applyFill="1" applyBorder="1" applyAlignment="1">
      <alignment horizontal="left"/>
    </xf>
    <xf numFmtId="44" fontId="0" fillId="3" borderId="0" xfId="2" applyFont="1" applyFill="1" applyBorder="1" applyAlignment="1">
      <alignment horizontal="left"/>
    </xf>
    <xf numFmtId="164" fontId="0" fillId="3" borderId="0" xfId="1" applyNumberFormat="1" applyFont="1" applyFill="1" applyBorder="1" applyAlignment="1">
      <alignment horizontal="center"/>
    </xf>
    <xf numFmtId="44" fontId="2" fillId="3" borderId="13" xfId="2" applyFont="1" applyFill="1" applyBorder="1"/>
    <xf numFmtId="44" fontId="0" fillId="5" borderId="9" xfId="2" applyFont="1" applyFill="1" applyBorder="1" applyAlignment="1">
      <alignment horizontal="left"/>
    </xf>
    <xf numFmtId="164" fontId="0" fillId="5" borderId="1" xfId="1" applyNumberFormat="1" applyFont="1" applyFill="1" applyBorder="1" applyAlignment="1">
      <alignment horizontal="left"/>
    </xf>
    <xf numFmtId="44" fontId="0" fillId="5" borderId="1" xfId="2" applyFont="1" applyFill="1" applyBorder="1" applyAlignment="1">
      <alignment horizontal="left"/>
    </xf>
    <xf numFmtId="164" fontId="0" fillId="5" borderId="1" xfId="1" applyNumberFormat="1" applyFont="1" applyFill="1" applyBorder="1" applyAlignment="1">
      <alignment horizontal="center"/>
    </xf>
    <xf numFmtId="44" fontId="2" fillId="5" borderId="1" xfId="2" applyFont="1" applyFill="1" applyBorder="1"/>
    <xf numFmtId="44" fontId="0" fillId="3" borderId="9" xfId="2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left"/>
    </xf>
    <xf numFmtId="44" fontId="0" fillId="3" borderId="1" xfId="2" applyFont="1" applyFill="1" applyBorder="1" applyAlignment="1">
      <alignment horizontal="left"/>
    </xf>
    <xf numFmtId="164" fontId="0" fillId="3" borderId="1" xfId="1" applyNumberFormat="1" applyFont="1" applyFill="1" applyBorder="1" applyAlignment="1">
      <alignment horizontal="center"/>
    </xf>
    <xf numFmtId="44" fontId="2" fillId="3" borderId="10" xfId="2" applyFont="1" applyFill="1" applyBorder="1"/>
    <xf numFmtId="0" fontId="2" fillId="10" borderId="11" xfId="0" applyFont="1" applyFill="1" applyBorder="1"/>
    <xf numFmtId="164" fontId="2" fillId="10" borderId="11" xfId="0" applyNumberFormat="1" applyFont="1" applyFill="1" applyBorder="1" applyAlignment="1">
      <alignment horizontal="center"/>
    </xf>
    <xf numFmtId="44" fontId="2" fillId="10" borderId="11" xfId="2" applyFont="1" applyFill="1" applyBorder="1"/>
    <xf numFmtId="0" fontId="2" fillId="10" borderId="11" xfId="0" applyFont="1" applyFill="1" applyBorder="1" applyAlignment="1">
      <alignment horizontal="center"/>
    </xf>
    <xf numFmtId="0" fontId="2" fillId="10" borderId="0" xfId="0" applyFont="1" applyFill="1" applyAlignment="1">
      <alignment wrapText="1"/>
    </xf>
    <xf numFmtId="44" fontId="2" fillId="10" borderId="0" xfId="0" applyNumberFormat="1" applyFont="1" applyFill="1"/>
    <xf numFmtId="0" fontId="9" fillId="12" borderId="0" xfId="0" applyFont="1" applyFill="1"/>
    <xf numFmtId="44" fontId="8" fillId="12" borderId="0" xfId="2" applyFont="1" applyFill="1"/>
    <xf numFmtId="44" fontId="0" fillId="0" borderId="0" xfId="2" applyFont="1" applyFill="1" applyAlignment="1">
      <alignment horizontal="left"/>
    </xf>
    <xf numFmtId="164" fontId="0" fillId="0" borderId="0" xfId="1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left"/>
    </xf>
    <xf numFmtId="0" fontId="2" fillId="10" borderId="44" xfId="0" applyFont="1" applyFill="1" applyBorder="1" applyAlignment="1">
      <alignment horizontal="center" wrapText="1"/>
    </xf>
    <xf numFmtId="0" fontId="2" fillId="10" borderId="49" xfId="0" applyFont="1" applyFill="1" applyBorder="1" applyAlignment="1">
      <alignment horizontal="center" wrapText="1"/>
    </xf>
    <xf numFmtId="0" fontId="2" fillId="10" borderId="50" xfId="0" applyFont="1" applyFill="1" applyBorder="1" applyAlignment="1">
      <alignment horizontal="center" wrapText="1"/>
    </xf>
    <xf numFmtId="0" fontId="8" fillId="1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10" fillId="13" borderId="0" xfId="0" applyFont="1" applyFill="1"/>
    <xf numFmtId="44" fontId="10" fillId="13" borderId="0" xfId="2" applyFont="1" applyFill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10" borderId="1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2" fillId="10" borderId="37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0" fillId="0" borderId="14" xfId="0" applyBorder="1"/>
    <xf numFmtId="0" fontId="0" fillId="0" borderId="14" xfId="0" applyBorder="1" applyAlignment="1">
      <alignment wrapText="1"/>
    </xf>
    <xf numFmtId="0" fontId="0" fillId="0" borderId="4" xfId="0" applyBorder="1"/>
    <xf numFmtId="17" fontId="0" fillId="0" borderId="14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0" fontId="2" fillId="10" borderId="5" xfId="0" applyFont="1" applyFill="1" applyBorder="1" applyAlignment="1">
      <alignment horizontal="center" wrapText="1"/>
    </xf>
    <xf numFmtId="44" fontId="0" fillId="0" borderId="14" xfId="0" applyNumberFormat="1" applyBorder="1"/>
    <xf numFmtId="44" fontId="0" fillId="0" borderId="4" xfId="0" applyNumberFormat="1" applyBorder="1"/>
    <xf numFmtId="44" fontId="2" fillId="10" borderId="11" xfId="2" applyFont="1" applyFill="1" applyBorder="1" applyAlignment="1">
      <alignment horizontal="center"/>
    </xf>
    <xf numFmtId="44" fontId="0" fillId="0" borderId="13" xfId="2" applyFont="1" applyBorder="1"/>
    <xf numFmtId="44" fontId="0" fillId="0" borderId="10" xfId="2" applyFont="1" applyBorder="1"/>
    <xf numFmtId="0" fontId="0" fillId="0" borderId="12" xfId="0" applyBorder="1"/>
    <xf numFmtId="0" fontId="0" fillId="0" borderId="9" xfId="0" applyBorder="1"/>
    <xf numFmtId="0" fontId="2" fillId="0" borderId="0" xfId="0" applyFont="1" applyAlignment="1">
      <alignment horizontal="left" wrapText="1"/>
    </xf>
    <xf numFmtId="0" fontId="0" fillId="0" borderId="37" xfId="0" applyBorder="1"/>
    <xf numFmtId="0" fontId="0" fillId="0" borderId="2" xfId="0" applyBorder="1"/>
    <xf numFmtId="0" fontId="2" fillId="0" borderId="0" xfId="0" applyFont="1" applyAlignment="1">
      <alignment horizontal="left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9" borderId="15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6" borderId="37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10" borderId="39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10" borderId="45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A078A-CE11-46B5-81BD-72C1654668EF}">
  <dimension ref="A2:B12"/>
  <sheetViews>
    <sheetView tabSelected="1" zoomScaleNormal="100" workbookViewId="0"/>
  </sheetViews>
  <sheetFormatPr defaultRowHeight="15" x14ac:dyDescent="0.25"/>
  <cols>
    <col min="1" max="1" width="14.28515625" customWidth="1"/>
    <col min="2" max="2" width="55" customWidth="1"/>
  </cols>
  <sheetData>
    <row r="2" spans="1:2" s="222" customFormat="1" ht="36" customHeight="1" x14ac:dyDescent="0.25">
      <c r="A2" s="225" t="s">
        <v>82</v>
      </c>
      <c r="B2" s="225"/>
    </row>
    <row r="3" spans="1:2" s="222" customFormat="1" ht="36" customHeight="1" x14ac:dyDescent="0.25">
      <c r="A3" s="225" t="s">
        <v>95</v>
      </c>
      <c r="B3" s="225"/>
    </row>
    <row r="5" spans="1:2" ht="15.75" thickBot="1" x14ac:dyDescent="0.3"/>
    <row r="6" spans="1:2" ht="15.75" thickBot="1" x14ac:dyDescent="0.3">
      <c r="A6" s="223" t="s">
        <v>91</v>
      </c>
      <c r="B6" s="224" t="s">
        <v>92</v>
      </c>
    </row>
    <row r="7" spans="1:2" x14ac:dyDescent="0.25">
      <c r="A7" s="220" t="s">
        <v>87</v>
      </c>
      <c r="B7" s="209" t="s">
        <v>83</v>
      </c>
    </row>
    <row r="8" spans="1:2" x14ac:dyDescent="0.25">
      <c r="A8" s="220" t="s">
        <v>88</v>
      </c>
      <c r="B8" s="209" t="s">
        <v>84</v>
      </c>
    </row>
    <row r="9" spans="1:2" x14ac:dyDescent="0.25">
      <c r="A9" s="220" t="s">
        <v>89</v>
      </c>
      <c r="B9" s="209" t="s">
        <v>85</v>
      </c>
    </row>
    <row r="10" spans="1:2" x14ac:dyDescent="0.25">
      <c r="A10" s="220" t="s">
        <v>90</v>
      </c>
      <c r="B10" s="209" t="s">
        <v>86</v>
      </c>
    </row>
    <row r="11" spans="1:2" ht="3" customHeight="1" x14ac:dyDescent="0.25">
      <c r="A11" s="220"/>
      <c r="B11" s="209"/>
    </row>
    <row r="12" spans="1:2" ht="15.75" thickBot="1" x14ac:dyDescent="0.3">
      <c r="A12" s="221" t="s">
        <v>93</v>
      </c>
      <c r="B12" s="211" t="s">
        <v>94</v>
      </c>
    </row>
  </sheetData>
  <mergeCells count="2">
    <mergeCell ref="A2:B2"/>
    <mergeCell ref="A3:B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5455B-73B8-4C15-ADED-9754ED33F9BD}">
  <sheetPr>
    <tabColor rgb="FF00B050"/>
  </sheetPr>
  <dimension ref="A1:H31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RowHeight="15" x14ac:dyDescent="0.25"/>
  <cols>
    <col min="1" max="1" width="20.140625" style="8" customWidth="1"/>
    <col min="2" max="2" width="9.5703125" customWidth="1"/>
    <col min="3" max="3" width="9.42578125" bestFit="1" customWidth="1"/>
    <col min="4" max="4" width="12.42578125" customWidth="1"/>
    <col min="5" max="5" width="10.5703125" customWidth="1"/>
    <col min="6" max="6" width="10.28515625" customWidth="1"/>
    <col min="7" max="7" width="10.85546875" bestFit="1" customWidth="1"/>
    <col min="8" max="8" width="12.85546875" style="1" customWidth="1"/>
  </cols>
  <sheetData>
    <row r="1" spans="1:8" ht="15.75" thickBot="1" x14ac:dyDescent="0.3">
      <c r="A1" s="17"/>
      <c r="B1" s="17" t="s">
        <v>0</v>
      </c>
      <c r="C1" s="3"/>
      <c r="D1" s="3"/>
      <c r="E1" s="3"/>
      <c r="F1" s="3"/>
      <c r="G1" s="3"/>
      <c r="H1" s="3"/>
    </row>
    <row r="2" spans="1:8" s="37" customFormat="1" ht="33.75" customHeight="1" thickBot="1" x14ac:dyDescent="0.3">
      <c r="A2" s="36" t="s">
        <v>19</v>
      </c>
      <c r="B2" s="231" t="s">
        <v>22</v>
      </c>
      <c r="C2" s="232"/>
      <c r="D2" s="232"/>
      <c r="E2" s="229" t="s">
        <v>29</v>
      </c>
      <c r="F2" s="230"/>
      <c r="G2" s="230"/>
      <c r="H2" s="69"/>
    </row>
    <row r="3" spans="1:8" ht="15.75" thickBot="1" x14ac:dyDescent="0.3">
      <c r="A3" s="5" t="s">
        <v>1</v>
      </c>
      <c r="B3" s="226" t="s">
        <v>12</v>
      </c>
      <c r="C3" s="227"/>
      <c r="D3" s="228"/>
      <c r="E3" s="229" t="s">
        <v>2</v>
      </c>
      <c r="F3" s="230"/>
      <c r="G3" s="230"/>
      <c r="H3" s="70" t="s">
        <v>9</v>
      </c>
    </row>
    <row r="4" spans="1:8" ht="15.75" thickBot="1" x14ac:dyDescent="0.3">
      <c r="A4" s="6"/>
      <c r="B4" s="64" t="s">
        <v>4</v>
      </c>
      <c r="C4" s="65" t="s">
        <v>5</v>
      </c>
      <c r="D4" s="68" t="s">
        <v>6</v>
      </c>
      <c r="E4" s="67" t="s">
        <v>4</v>
      </c>
      <c r="F4" s="66" t="s">
        <v>5</v>
      </c>
      <c r="G4" s="72" t="s">
        <v>6</v>
      </c>
      <c r="H4" s="71"/>
    </row>
    <row r="5" spans="1:8" x14ac:dyDescent="0.25">
      <c r="A5" s="101" t="s">
        <v>30</v>
      </c>
      <c r="B5" s="47"/>
      <c r="C5" s="12"/>
      <c r="D5" s="38">
        <f t="shared" ref="D5:D6" si="0">B5*C5</f>
        <v>0</v>
      </c>
      <c r="E5" s="26"/>
      <c r="F5" s="12"/>
      <c r="G5" s="40">
        <f t="shared" ref="G5:G6" si="1">E5*F5</f>
        <v>0</v>
      </c>
      <c r="H5" s="25">
        <f>D5+G5</f>
        <v>0</v>
      </c>
    </row>
    <row r="6" spans="1:8" x14ac:dyDescent="0.25">
      <c r="A6" s="102" t="s">
        <v>31</v>
      </c>
      <c r="B6" s="47"/>
      <c r="C6" s="12"/>
      <c r="D6" s="38">
        <f t="shared" si="0"/>
        <v>0</v>
      </c>
      <c r="E6" s="26"/>
      <c r="F6" s="12"/>
      <c r="G6" s="40">
        <f t="shared" si="1"/>
        <v>0</v>
      </c>
      <c r="H6" s="25">
        <f t="shared" ref="H6:H22" si="2">D6+G6</f>
        <v>0</v>
      </c>
    </row>
    <row r="7" spans="1:8" x14ac:dyDescent="0.25">
      <c r="A7" s="53" t="s">
        <v>32</v>
      </c>
      <c r="B7" s="47"/>
      <c r="C7" s="12"/>
      <c r="D7" s="38">
        <f>B7*C7</f>
        <v>0</v>
      </c>
      <c r="E7" s="26"/>
      <c r="F7" s="12"/>
      <c r="G7" s="40">
        <f>E7*F7</f>
        <v>0</v>
      </c>
      <c r="H7" s="25">
        <f t="shared" si="2"/>
        <v>0</v>
      </c>
    </row>
    <row r="8" spans="1:8" x14ac:dyDescent="0.25">
      <c r="A8" s="102" t="s">
        <v>33</v>
      </c>
      <c r="B8" s="47"/>
      <c r="C8" s="12"/>
      <c r="D8" s="38">
        <f t="shared" ref="D8:D22" si="3">B8*C8</f>
        <v>0</v>
      </c>
      <c r="E8" s="26"/>
      <c r="F8" s="12"/>
      <c r="G8" s="40">
        <f t="shared" ref="G8:G22" si="4">E8*F8</f>
        <v>0</v>
      </c>
      <c r="H8" s="25">
        <f t="shared" si="2"/>
        <v>0</v>
      </c>
    </row>
    <row r="9" spans="1:8" x14ac:dyDescent="0.25">
      <c r="A9" s="53" t="s">
        <v>34</v>
      </c>
      <c r="B9" s="47"/>
      <c r="C9" s="12"/>
      <c r="D9" s="38">
        <f t="shared" si="3"/>
        <v>0</v>
      </c>
      <c r="E9" s="26"/>
      <c r="F9" s="12"/>
      <c r="G9" s="40">
        <f t="shared" si="4"/>
        <v>0</v>
      </c>
      <c r="H9" s="25">
        <f t="shared" si="2"/>
        <v>0</v>
      </c>
    </row>
    <row r="10" spans="1:8" x14ac:dyDescent="0.25">
      <c r="A10" s="102" t="s">
        <v>35</v>
      </c>
      <c r="B10" s="47"/>
      <c r="C10" s="12"/>
      <c r="D10" s="38">
        <f t="shared" si="3"/>
        <v>0</v>
      </c>
      <c r="E10" s="26"/>
      <c r="F10" s="12"/>
      <c r="G10" s="40">
        <f t="shared" si="4"/>
        <v>0</v>
      </c>
      <c r="H10" s="25">
        <f t="shared" si="2"/>
        <v>0</v>
      </c>
    </row>
    <row r="11" spans="1:8" x14ac:dyDescent="0.25">
      <c r="A11" s="53" t="s">
        <v>36</v>
      </c>
      <c r="B11" s="47"/>
      <c r="C11" s="12"/>
      <c r="D11" s="38">
        <f t="shared" si="3"/>
        <v>0</v>
      </c>
      <c r="E11" s="26"/>
      <c r="F11" s="12"/>
      <c r="G11" s="40">
        <f t="shared" si="4"/>
        <v>0</v>
      </c>
      <c r="H11" s="25">
        <f t="shared" si="2"/>
        <v>0</v>
      </c>
    </row>
    <row r="12" spans="1:8" x14ac:dyDescent="0.25">
      <c r="A12" s="102" t="s">
        <v>37</v>
      </c>
      <c r="B12" s="47"/>
      <c r="C12" s="12"/>
      <c r="D12" s="38">
        <f t="shared" si="3"/>
        <v>0</v>
      </c>
      <c r="E12" s="26"/>
      <c r="F12" s="12"/>
      <c r="G12" s="40">
        <f t="shared" si="4"/>
        <v>0</v>
      </c>
      <c r="H12" s="25">
        <f t="shared" si="2"/>
        <v>0</v>
      </c>
    </row>
    <row r="13" spans="1:8" x14ac:dyDescent="0.25">
      <c r="A13" s="53" t="s">
        <v>38</v>
      </c>
      <c r="B13" s="47"/>
      <c r="C13" s="12"/>
      <c r="D13" s="38">
        <f t="shared" si="3"/>
        <v>0</v>
      </c>
      <c r="E13" s="26"/>
      <c r="F13" s="12"/>
      <c r="G13" s="40">
        <f t="shared" si="4"/>
        <v>0</v>
      </c>
      <c r="H13" s="25">
        <f t="shared" si="2"/>
        <v>0</v>
      </c>
    </row>
    <row r="14" spans="1:8" x14ac:dyDescent="0.25">
      <c r="A14" s="102" t="s">
        <v>39</v>
      </c>
      <c r="B14" s="47"/>
      <c r="C14" s="12"/>
      <c r="D14" s="38">
        <f t="shared" si="3"/>
        <v>0</v>
      </c>
      <c r="E14" s="26"/>
      <c r="F14" s="12"/>
      <c r="G14" s="40">
        <f t="shared" si="4"/>
        <v>0</v>
      </c>
      <c r="H14" s="25">
        <f t="shared" si="2"/>
        <v>0</v>
      </c>
    </row>
    <row r="15" spans="1:8" x14ac:dyDescent="0.25">
      <c r="A15" s="53" t="s">
        <v>40</v>
      </c>
      <c r="B15" s="47"/>
      <c r="C15" s="12"/>
      <c r="D15" s="38">
        <f t="shared" si="3"/>
        <v>0</v>
      </c>
      <c r="E15" s="26"/>
      <c r="F15" s="12"/>
      <c r="G15" s="40">
        <f t="shared" si="4"/>
        <v>0</v>
      </c>
      <c r="H15" s="25">
        <f t="shared" si="2"/>
        <v>0</v>
      </c>
    </row>
    <row r="16" spans="1:8" x14ac:dyDescent="0.25">
      <c r="A16" s="102" t="s">
        <v>41</v>
      </c>
      <c r="B16" s="47"/>
      <c r="C16" s="12"/>
      <c r="D16" s="38">
        <f t="shared" si="3"/>
        <v>0</v>
      </c>
      <c r="E16" s="26"/>
      <c r="F16" s="12"/>
      <c r="G16" s="40">
        <f t="shared" si="4"/>
        <v>0</v>
      </c>
      <c r="H16" s="25">
        <f t="shared" si="2"/>
        <v>0</v>
      </c>
    </row>
    <row r="17" spans="1:8" x14ac:dyDescent="0.25">
      <c r="A17" s="53" t="s">
        <v>7</v>
      </c>
      <c r="B17" s="47"/>
      <c r="C17" s="12"/>
      <c r="D17" s="38">
        <f t="shared" si="3"/>
        <v>0</v>
      </c>
      <c r="E17" s="26"/>
      <c r="F17" s="12"/>
      <c r="G17" s="40">
        <f t="shared" si="4"/>
        <v>0</v>
      </c>
      <c r="H17" s="25">
        <f t="shared" si="2"/>
        <v>0</v>
      </c>
    </row>
    <row r="18" spans="1:8" x14ac:dyDescent="0.25">
      <c r="A18" s="53" t="s">
        <v>7</v>
      </c>
      <c r="B18" s="47"/>
      <c r="C18" s="12"/>
      <c r="D18" s="38">
        <f t="shared" si="3"/>
        <v>0</v>
      </c>
      <c r="E18" s="26"/>
      <c r="F18" s="12"/>
      <c r="G18" s="40">
        <f t="shared" si="4"/>
        <v>0</v>
      </c>
      <c r="H18" s="25">
        <f t="shared" si="2"/>
        <v>0</v>
      </c>
    </row>
    <row r="19" spans="1:8" x14ac:dyDescent="0.25">
      <c r="A19" s="53" t="s">
        <v>7</v>
      </c>
      <c r="B19" s="47"/>
      <c r="C19" s="12"/>
      <c r="D19" s="38">
        <f t="shared" si="3"/>
        <v>0</v>
      </c>
      <c r="E19" s="26"/>
      <c r="F19" s="12"/>
      <c r="G19" s="40">
        <f t="shared" si="4"/>
        <v>0</v>
      </c>
      <c r="H19" s="25">
        <f t="shared" si="2"/>
        <v>0</v>
      </c>
    </row>
    <row r="20" spans="1:8" x14ac:dyDescent="0.25">
      <c r="A20" s="53" t="s">
        <v>7</v>
      </c>
      <c r="B20" s="47"/>
      <c r="C20" s="12"/>
      <c r="D20" s="38">
        <f t="shared" si="3"/>
        <v>0</v>
      </c>
      <c r="E20" s="26"/>
      <c r="F20" s="12"/>
      <c r="G20" s="40">
        <f t="shared" si="4"/>
        <v>0</v>
      </c>
      <c r="H20" s="25">
        <f t="shared" si="2"/>
        <v>0</v>
      </c>
    </row>
    <row r="21" spans="1:8" x14ac:dyDescent="0.25">
      <c r="A21" s="53" t="s">
        <v>7</v>
      </c>
      <c r="B21" s="47"/>
      <c r="C21" s="12"/>
      <c r="D21" s="38">
        <f t="shared" si="3"/>
        <v>0</v>
      </c>
      <c r="E21" s="26"/>
      <c r="F21" s="12"/>
      <c r="G21" s="40">
        <f t="shared" si="4"/>
        <v>0</v>
      </c>
      <c r="H21" s="25">
        <f t="shared" si="2"/>
        <v>0</v>
      </c>
    </row>
    <row r="22" spans="1:8" ht="15.75" thickBot="1" x14ac:dyDescent="0.3">
      <c r="A22" s="54" t="s">
        <v>7</v>
      </c>
      <c r="B22" s="48"/>
      <c r="C22" s="49"/>
      <c r="D22" s="50">
        <f t="shared" si="3"/>
        <v>0</v>
      </c>
      <c r="E22" s="51"/>
      <c r="F22" s="49"/>
      <c r="G22" s="52">
        <f t="shared" si="4"/>
        <v>0</v>
      </c>
      <c r="H22" s="58">
        <f t="shared" si="2"/>
        <v>0</v>
      </c>
    </row>
    <row r="23" spans="1:8" ht="15.75" thickBot="1" x14ac:dyDescent="0.3">
      <c r="A23" s="99" t="s">
        <v>8</v>
      </c>
      <c r="B23" s="21">
        <f>SUM(B5:B22)</f>
        <v>0</v>
      </c>
      <c r="C23" s="22"/>
      <c r="D23" s="22">
        <f t="shared" ref="D23:H23" si="5">SUM(D5:D22)</f>
        <v>0</v>
      </c>
      <c r="E23" s="23">
        <f t="shared" si="5"/>
        <v>0</v>
      </c>
      <c r="F23" s="24"/>
      <c r="G23" s="24">
        <f t="shared" si="5"/>
        <v>0</v>
      </c>
      <c r="H23" s="20">
        <f t="shared" si="5"/>
        <v>0</v>
      </c>
    </row>
    <row r="24" spans="1:8" ht="16.5" thickTop="1" thickBot="1" x14ac:dyDescent="0.3">
      <c r="A24" s="7"/>
      <c r="B24" s="2"/>
      <c r="C24" s="2"/>
      <c r="D24" s="2"/>
      <c r="E24" s="2"/>
      <c r="F24" s="2"/>
      <c r="G24" s="2"/>
      <c r="H24" s="4"/>
    </row>
    <row r="25" spans="1:8" ht="45.75" thickBot="1" x14ac:dyDescent="0.3">
      <c r="A25" s="16" t="s">
        <v>27</v>
      </c>
      <c r="B25" s="90"/>
      <c r="C25" s="90"/>
      <c r="D25" s="13" t="str">
        <f>IFERROR(ROUND(D23/B23,2),"")</f>
        <v/>
      </c>
      <c r="E25" s="91"/>
      <c r="F25" s="91"/>
      <c r="G25" s="15" t="str">
        <f>IFERROR(ROUND(G23/E23,2),"")</f>
        <v/>
      </c>
      <c r="H25" s="92"/>
    </row>
    <row r="27" spans="1:8" ht="15.75" x14ac:dyDescent="0.25">
      <c r="A27" s="84" t="s">
        <v>18</v>
      </c>
      <c r="B27" s="85">
        <f>B23</f>
        <v>0</v>
      </c>
      <c r="C27" s="87" t="str">
        <f>D25</f>
        <v/>
      </c>
      <c r="D27" s="87">
        <f>IFERROR(B27*C27,0)</f>
        <v>0</v>
      </c>
      <c r="E27" s="85">
        <f>E23</f>
        <v>0</v>
      </c>
      <c r="F27" s="87" t="str">
        <f>G25</f>
        <v/>
      </c>
      <c r="G27" s="87">
        <f>IFERROR(E27*F27,0)</f>
        <v>0</v>
      </c>
      <c r="H27" s="88">
        <f>D27+G27</f>
        <v>0</v>
      </c>
    </row>
    <row r="28" spans="1:8" x14ac:dyDescent="0.25">
      <c r="A28" s="8" t="s">
        <v>25</v>
      </c>
      <c r="D28" s="2">
        <f>D27-D23</f>
        <v>0</v>
      </c>
      <c r="E28" s="2"/>
      <c r="F28" s="2"/>
      <c r="G28" s="2">
        <f>G27-G23</f>
        <v>0</v>
      </c>
      <c r="H28" s="2">
        <f>H27-H23</f>
        <v>0</v>
      </c>
    </row>
    <row r="31" spans="1:8" x14ac:dyDescent="0.25">
      <c r="H31" s="89"/>
    </row>
  </sheetData>
  <mergeCells count="4">
    <mergeCell ref="B3:D3"/>
    <mergeCell ref="E3:G3"/>
    <mergeCell ref="B2:D2"/>
    <mergeCell ref="E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04D24-F23F-40F7-B964-D9452D63F023}">
  <sheetPr>
    <tabColor rgb="FF00B050"/>
  </sheetPr>
  <dimension ref="A1:BX31"/>
  <sheetViews>
    <sheetView zoomScaleNormal="100" workbookViewId="0">
      <pane xSplit="1" ySplit="4" topLeftCell="B5" activePane="bottomRight" state="frozen"/>
      <selection pane="topRight"/>
      <selection pane="bottomLeft"/>
      <selection pane="bottomRight" activeCell="B5" sqref="B5"/>
    </sheetView>
  </sheetViews>
  <sheetFormatPr defaultRowHeight="15" x14ac:dyDescent="0.25"/>
  <cols>
    <col min="1" max="1" width="20.140625" style="8" customWidth="1"/>
    <col min="2" max="2" width="9.5703125" customWidth="1"/>
    <col min="3" max="3" width="9.42578125" bestFit="1" customWidth="1"/>
    <col min="4" max="4" width="12.42578125" customWidth="1"/>
    <col min="5" max="5" width="10.5703125" customWidth="1"/>
    <col min="6" max="6" width="10.28515625" customWidth="1"/>
    <col min="7" max="7" width="10.85546875" bestFit="1" customWidth="1"/>
    <col min="8" max="8" width="12.85546875" style="1" customWidth="1"/>
    <col min="9" max="10" width="10.140625" style="1" customWidth="1"/>
    <col min="11" max="11" width="11.42578125" style="1" customWidth="1"/>
    <col min="12" max="14" width="10.140625" style="1" customWidth="1"/>
    <col min="15" max="15" width="12.28515625" style="1" customWidth="1"/>
    <col min="16" max="17" width="10.140625" style="1" customWidth="1"/>
    <col min="18" max="18" width="11" style="1" bestFit="1" customWidth="1"/>
    <col min="19" max="20" width="10.140625" style="1" customWidth="1"/>
    <col min="21" max="22" width="12.140625" style="1" bestFit="1" customWidth="1"/>
    <col min="23" max="24" width="10.140625" style="1" customWidth="1"/>
    <col min="25" max="25" width="11" style="1" bestFit="1" customWidth="1"/>
    <col min="26" max="27" width="10.140625" style="1" customWidth="1"/>
    <col min="28" max="29" width="11" style="1" bestFit="1" customWidth="1"/>
    <col min="30" max="31" width="10.140625" style="1" customWidth="1"/>
    <col min="32" max="32" width="11" style="1" bestFit="1" customWidth="1" collapsed="1"/>
    <col min="33" max="35" width="10.140625" style="1" customWidth="1"/>
    <col min="36" max="36" width="11.7109375" style="1" customWidth="1"/>
    <col min="37" max="47" width="10.140625" style="1" customWidth="1"/>
    <col min="48" max="48" width="10.140625" customWidth="1"/>
    <col min="49" max="49" width="12.85546875" customWidth="1" collapsed="1"/>
    <col min="50" max="65" width="8.7109375" customWidth="1"/>
    <col min="66" max="66" width="8.7109375" customWidth="1" collapsed="1"/>
    <col min="67" max="71" width="8.7109375" customWidth="1"/>
    <col min="72" max="72" width="19.5703125" bestFit="1" customWidth="1"/>
    <col min="73" max="73" width="20.42578125" customWidth="1"/>
    <col min="74" max="74" width="10.140625" bestFit="1" customWidth="1"/>
    <col min="75" max="75" width="12" customWidth="1"/>
    <col min="76" max="76" width="10.85546875" bestFit="1" customWidth="1"/>
  </cols>
  <sheetData>
    <row r="1" spans="1:76" ht="15.75" thickBot="1" x14ac:dyDescent="0.3">
      <c r="A1" s="17"/>
      <c r="B1" s="17" t="s">
        <v>0</v>
      </c>
      <c r="C1" s="3"/>
      <c r="D1" s="3"/>
      <c r="E1" s="3"/>
      <c r="F1" s="3"/>
      <c r="G1" s="3"/>
      <c r="H1" s="3"/>
      <c r="I1" s="17" t="s">
        <v>0</v>
      </c>
      <c r="J1" s="3"/>
      <c r="K1" s="3"/>
      <c r="L1" s="3"/>
      <c r="M1" s="3"/>
      <c r="N1" s="3"/>
      <c r="O1" s="3"/>
      <c r="P1" s="17" t="s">
        <v>0</v>
      </c>
      <c r="Q1" s="3"/>
      <c r="R1" s="3"/>
      <c r="S1" s="3"/>
      <c r="T1" s="3"/>
      <c r="U1" s="3"/>
      <c r="V1" s="3"/>
      <c r="W1" s="17" t="s">
        <v>0</v>
      </c>
      <c r="X1" s="3"/>
      <c r="Y1" s="3"/>
      <c r="Z1" s="3"/>
      <c r="AA1" s="3"/>
      <c r="AB1" s="3"/>
      <c r="AC1" s="3"/>
      <c r="AD1" s="17" t="s">
        <v>0</v>
      </c>
      <c r="AE1" s="3"/>
      <c r="AF1" s="3"/>
      <c r="AG1" s="3"/>
      <c r="AH1" s="3"/>
      <c r="AI1" s="3"/>
      <c r="AJ1" s="3"/>
      <c r="AK1" s="17" t="s">
        <v>0</v>
      </c>
      <c r="AL1" s="3"/>
      <c r="AM1" s="3"/>
      <c r="AN1" s="3"/>
      <c r="AO1" s="3"/>
      <c r="AP1" s="3"/>
      <c r="AQ1" s="3"/>
      <c r="AR1" s="17" t="s">
        <v>0</v>
      </c>
      <c r="AS1" s="3"/>
      <c r="AT1" s="3"/>
      <c r="AU1" s="3"/>
      <c r="AV1" s="3"/>
      <c r="AW1" s="3"/>
      <c r="AX1" s="3"/>
      <c r="AY1" s="17" t="s">
        <v>0</v>
      </c>
      <c r="AZ1" s="3"/>
      <c r="BA1" s="3"/>
      <c r="BB1" s="3"/>
      <c r="BC1" s="3"/>
      <c r="BD1" s="3"/>
      <c r="BE1" s="3"/>
      <c r="BF1" s="17" t="s">
        <v>0</v>
      </c>
      <c r="BG1" s="3"/>
      <c r="BH1" s="3"/>
      <c r="BI1" s="3"/>
      <c r="BJ1" s="3"/>
      <c r="BK1" s="3"/>
      <c r="BL1" s="3"/>
      <c r="BM1" s="17" t="s">
        <v>0</v>
      </c>
      <c r="BN1" s="3"/>
      <c r="BO1" s="3"/>
      <c r="BP1" s="3"/>
      <c r="BQ1" s="3"/>
      <c r="BR1" s="3"/>
      <c r="BS1" s="3"/>
      <c r="BT1" s="233" t="s">
        <v>10</v>
      </c>
      <c r="BU1" s="234"/>
      <c r="BV1" s="235"/>
      <c r="BW1" s="74"/>
      <c r="BX1" s="9"/>
    </row>
    <row r="2" spans="1:76" s="37" customFormat="1" ht="33.75" customHeight="1" thickBot="1" x14ac:dyDescent="0.3">
      <c r="A2" s="36" t="s">
        <v>19</v>
      </c>
      <c r="B2" s="231" t="s">
        <v>22</v>
      </c>
      <c r="C2" s="232"/>
      <c r="D2" s="232"/>
      <c r="E2" s="229" t="s">
        <v>28</v>
      </c>
      <c r="F2" s="230"/>
      <c r="G2" s="230"/>
      <c r="H2" s="69"/>
      <c r="I2" s="231" t="s">
        <v>22</v>
      </c>
      <c r="J2" s="232"/>
      <c r="K2" s="232"/>
      <c r="L2" s="229" t="s">
        <v>28</v>
      </c>
      <c r="M2" s="230"/>
      <c r="N2" s="230"/>
      <c r="O2" s="69"/>
      <c r="P2" s="231" t="s">
        <v>22</v>
      </c>
      <c r="Q2" s="232"/>
      <c r="R2" s="232"/>
      <c r="S2" s="229" t="s">
        <v>28</v>
      </c>
      <c r="T2" s="230"/>
      <c r="U2" s="230"/>
      <c r="V2" s="69"/>
      <c r="W2" s="231" t="s">
        <v>22</v>
      </c>
      <c r="X2" s="232"/>
      <c r="Y2" s="232"/>
      <c r="Z2" s="229" t="s">
        <v>28</v>
      </c>
      <c r="AA2" s="230"/>
      <c r="AB2" s="230"/>
      <c r="AC2" s="69"/>
      <c r="AD2" s="231" t="s">
        <v>22</v>
      </c>
      <c r="AE2" s="232"/>
      <c r="AF2" s="232"/>
      <c r="AG2" s="229" t="s">
        <v>28</v>
      </c>
      <c r="AH2" s="230"/>
      <c r="AI2" s="230"/>
      <c r="AJ2" s="69"/>
      <c r="AK2" s="231" t="s">
        <v>23</v>
      </c>
      <c r="AL2" s="232"/>
      <c r="AM2" s="232"/>
      <c r="AN2" s="229" t="s">
        <v>28</v>
      </c>
      <c r="AO2" s="230"/>
      <c r="AP2" s="230"/>
      <c r="AQ2" s="69"/>
      <c r="AR2" s="231" t="s">
        <v>22</v>
      </c>
      <c r="AS2" s="232"/>
      <c r="AT2" s="232"/>
      <c r="AU2" s="229" t="s">
        <v>28</v>
      </c>
      <c r="AV2" s="230"/>
      <c r="AW2" s="230"/>
      <c r="AX2" s="69"/>
      <c r="AY2" s="231" t="s">
        <v>22</v>
      </c>
      <c r="AZ2" s="232"/>
      <c r="BA2" s="232"/>
      <c r="BB2" s="229" t="s">
        <v>28</v>
      </c>
      <c r="BC2" s="230"/>
      <c r="BD2" s="230"/>
      <c r="BE2" s="69"/>
      <c r="BF2" s="231" t="s">
        <v>22</v>
      </c>
      <c r="BG2" s="232"/>
      <c r="BH2" s="232"/>
      <c r="BI2" s="229" t="s">
        <v>28</v>
      </c>
      <c r="BJ2" s="230"/>
      <c r="BK2" s="230"/>
      <c r="BL2" s="69"/>
      <c r="BM2" s="231" t="s">
        <v>22</v>
      </c>
      <c r="BN2" s="232"/>
      <c r="BO2" s="232"/>
      <c r="BP2" s="229" t="s">
        <v>28</v>
      </c>
      <c r="BQ2" s="230"/>
      <c r="BR2" s="230"/>
      <c r="BS2" s="69"/>
      <c r="BT2" s="75" t="s">
        <v>11</v>
      </c>
      <c r="BU2" s="76" t="s">
        <v>29</v>
      </c>
      <c r="BV2" s="77"/>
      <c r="BW2" s="11" t="s">
        <v>26</v>
      </c>
      <c r="BX2" s="10"/>
    </row>
    <row r="3" spans="1:76" ht="30.75" thickBot="1" x14ac:dyDescent="0.3">
      <c r="A3" s="5" t="s">
        <v>1</v>
      </c>
      <c r="B3" s="226" t="s">
        <v>12</v>
      </c>
      <c r="C3" s="227"/>
      <c r="D3" s="228"/>
      <c r="E3" s="229" t="s">
        <v>2</v>
      </c>
      <c r="F3" s="230"/>
      <c r="G3" s="230"/>
      <c r="H3" s="70" t="s">
        <v>9</v>
      </c>
      <c r="I3" s="226" t="s">
        <v>12</v>
      </c>
      <c r="J3" s="227"/>
      <c r="K3" s="228"/>
      <c r="L3" s="229" t="s">
        <v>2</v>
      </c>
      <c r="M3" s="230"/>
      <c r="N3" s="230"/>
      <c r="O3" s="70" t="s">
        <v>9</v>
      </c>
      <c r="P3" s="226" t="s">
        <v>12</v>
      </c>
      <c r="Q3" s="227"/>
      <c r="R3" s="228"/>
      <c r="S3" s="229" t="s">
        <v>2</v>
      </c>
      <c r="T3" s="230"/>
      <c r="U3" s="230"/>
      <c r="V3" s="70" t="s">
        <v>9</v>
      </c>
      <c r="W3" s="226" t="s">
        <v>12</v>
      </c>
      <c r="X3" s="227"/>
      <c r="Y3" s="228"/>
      <c r="Z3" s="229" t="s">
        <v>2</v>
      </c>
      <c r="AA3" s="230"/>
      <c r="AB3" s="230"/>
      <c r="AC3" s="70" t="s">
        <v>9</v>
      </c>
      <c r="AD3" s="226" t="s">
        <v>12</v>
      </c>
      <c r="AE3" s="227"/>
      <c r="AF3" s="228"/>
      <c r="AG3" s="229" t="s">
        <v>2</v>
      </c>
      <c r="AH3" s="230"/>
      <c r="AI3" s="230"/>
      <c r="AJ3" s="70" t="s">
        <v>9</v>
      </c>
      <c r="AK3" s="226" t="s">
        <v>12</v>
      </c>
      <c r="AL3" s="227"/>
      <c r="AM3" s="228"/>
      <c r="AN3" s="229" t="s">
        <v>2</v>
      </c>
      <c r="AO3" s="230"/>
      <c r="AP3" s="230"/>
      <c r="AQ3" s="70" t="s">
        <v>9</v>
      </c>
      <c r="AR3" s="226" t="s">
        <v>12</v>
      </c>
      <c r="AS3" s="227"/>
      <c r="AT3" s="228"/>
      <c r="AU3" s="229" t="s">
        <v>2</v>
      </c>
      <c r="AV3" s="230"/>
      <c r="AW3" s="230"/>
      <c r="AX3" s="70" t="s">
        <v>9</v>
      </c>
      <c r="AY3" s="226" t="s">
        <v>12</v>
      </c>
      <c r="AZ3" s="227"/>
      <c r="BA3" s="228"/>
      <c r="BB3" s="229" t="s">
        <v>2</v>
      </c>
      <c r="BC3" s="230"/>
      <c r="BD3" s="230"/>
      <c r="BE3" s="70" t="s">
        <v>9</v>
      </c>
      <c r="BF3" s="226" t="s">
        <v>12</v>
      </c>
      <c r="BG3" s="227"/>
      <c r="BH3" s="228"/>
      <c r="BI3" s="229" t="s">
        <v>2</v>
      </c>
      <c r="BJ3" s="230"/>
      <c r="BK3" s="230"/>
      <c r="BL3" s="70" t="s">
        <v>9</v>
      </c>
      <c r="BM3" s="226" t="s">
        <v>12</v>
      </c>
      <c r="BN3" s="227"/>
      <c r="BO3" s="228"/>
      <c r="BP3" s="229" t="s">
        <v>2</v>
      </c>
      <c r="BQ3" s="230"/>
      <c r="BR3" s="230"/>
      <c r="BS3" s="70" t="s">
        <v>9</v>
      </c>
      <c r="BT3" s="73" t="s">
        <v>12</v>
      </c>
      <c r="BU3" s="61" t="s">
        <v>2</v>
      </c>
      <c r="BV3" s="62" t="s">
        <v>9</v>
      </c>
      <c r="BW3" s="32" t="s">
        <v>24</v>
      </c>
      <c r="BX3" s="9" t="s">
        <v>3</v>
      </c>
    </row>
    <row r="4" spans="1:76" ht="15.75" thickBot="1" x14ac:dyDescent="0.3">
      <c r="A4" s="6"/>
      <c r="B4" s="64" t="s">
        <v>4</v>
      </c>
      <c r="C4" s="65" t="s">
        <v>5</v>
      </c>
      <c r="D4" s="68" t="s">
        <v>6</v>
      </c>
      <c r="E4" s="67" t="s">
        <v>4</v>
      </c>
      <c r="F4" s="66" t="s">
        <v>5</v>
      </c>
      <c r="G4" s="72" t="s">
        <v>6</v>
      </c>
      <c r="H4" s="71"/>
      <c r="I4" s="64" t="s">
        <v>4</v>
      </c>
      <c r="J4" s="65" t="s">
        <v>5</v>
      </c>
      <c r="K4" s="68" t="s">
        <v>6</v>
      </c>
      <c r="L4" s="67" t="s">
        <v>4</v>
      </c>
      <c r="M4" s="66" t="s">
        <v>5</v>
      </c>
      <c r="N4" s="72" t="s">
        <v>6</v>
      </c>
      <c r="O4" s="71"/>
      <c r="P4" s="64" t="s">
        <v>4</v>
      </c>
      <c r="Q4" s="65" t="s">
        <v>5</v>
      </c>
      <c r="R4" s="68" t="s">
        <v>6</v>
      </c>
      <c r="S4" s="67" t="s">
        <v>4</v>
      </c>
      <c r="T4" s="66" t="s">
        <v>5</v>
      </c>
      <c r="U4" s="72" t="s">
        <v>6</v>
      </c>
      <c r="V4" s="71"/>
      <c r="W4" s="64" t="s">
        <v>4</v>
      </c>
      <c r="X4" s="65" t="s">
        <v>5</v>
      </c>
      <c r="Y4" s="68" t="s">
        <v>6</v>
      </c>
      <c r="Z4" s="67" t="s">
        <v>4</v>
      </c>
      <c r="AA4" s="66" t="s">
        <v>5</v>
      </c>
      <c r="AB4" s="72" t="s">
        <v>6</v>
      </c>
      <c r="AC4" s="71"/>
      <c r="AD4" s="64" t="s">
        <v>4</v>
      </c>
      <c r="AE4" s="65" t="s">
        <v>5</v>
      </c>
      <c r="AF4" s="68" t="s">
        <v>6</v>
      </c>
      <c r="AG4" s="67" t="s">
        <v>4</v>
      </c>
      <c r="AH4" s="66" t="s">
        <v>5</v>
      </c>
      <c r="AI4" s="72" t="s">
        <v>6</v>
      </c>
      <c r="AJ4" s="71"/>
      <c r="AK4" s="64" t="s">
        <v>4</v>
      </c>
      <c r="AL4" s="65" t="s">
        <v>5</v>
      </c>
      <c r="AM4" s="68" t="s">
        <v>6</v>
      </c>
      <c r="AN4" s="67" t="s">
        <v>4</v>
      </c>
      <c r="AO4" s="66" t="s">
        <v>5</v>
      </c>
      <c r="AP4" s="72" t="s">
        <v>6</v>
      </c>
      <c r="AQ4" s="71"/>
      <c r="AR4" s="64" t="s">
        <v>4</v>
      </c>
      <c r="AS4" s="65" t="s">
        <v>5</v>
      </c>
      <c r="AT4" s="68" t="s">
        <v>6</v>
      </c>
      <c r="AU4" s="67" t="s">
        <v>4</v>
      </c>
      <c r="AV4" s="66" t="s">
        <v>5</v>
      </c>
      <c r="AW4" s="72" t="s">
        <v>6</v>
      </c>
      <c r="AX4" s="71"/>
      <c r="AY4" s="64" t="s">
        <v>4</v>
      </c>
      <c r="AZ4" s="65" t="s">
        <v>5</v>
      </c>
      <c r="BA4" s="68" t="s">
        <v>6</v>
      </c>
      <c r="BB4" s="67" t="s">
        <v>4</v>
      </c>
      <c r="BC4" s="66" t="s">
        <v>5</v>
      </c>
      <c r="BD4" s="72" t="s">
        <v>6</v>
      </c>
      <c r="BE4" s="71"/>
      <c r="BF4" s="64" t="s">
        <v>4</v>
      </c>
      <c r="BG4" s="65" t="s">
        <v>5</v>
      </c>
      <c r="BH4" s="68" t="s">
        <v>6</v>
      </c>
      <c r="BI4" s="67" t="s">
        <v>4</v>
      </c>
      <c r="BJ4" s="66" t="s">
        <v>5</v>
      </c>
      <c r="BK4" s="72" t="s">
        <v>6</v>
      </c>
      <c r="BL4" s="71"/>
      <c r="BM4" s="64" t="s">
        <v>4</v>
      </c>
      <c r="BN4" s="65" t="s">
        <v>5</v>
      </c>
      <c r="BO4" s="68" t="s">
        <v>6</v>
      </c>
      <c r="BP4" s="67" t="s">
        <v>4</v>
      </c>
      <c r="BQ4" s="66" t="s">
        <v>5</v>
      </c>
      <c r="BR4" s="72" t="s">
        <v>6</v>
      </c>
      <c r="BS4" s="71"/>
      <c r="BT4" s="63" t="s">
        <v>6</v>
      </c>
      <c r="BU4" s="55" t="s">
        <v>6</v>
      </c>
      <c r="BV4" s="3"/>
      <c r="BW4" s="33"/>
      <c r="BX4" s="31"/>
    </row>
    <row r="5" spans="1:76" x14ac:dyDescent="0.25">
      <c r="A5" s="101" t="s">
        <v>30</v>
      </c>
      <c r="B5" s="47"/>
      <c r="C5" s="12"/>
      <c r="D5" s="38">
        <f t="shared" ref="D5:D6" si="0">B5*C5</f>
        <v>0</v>
      </c>
      <c r="E5" s="26"/>
      <c r="F5" s="12"/>
      <c r="G5" s="40">
        <f t="shared" ref="G5:G6" si="1">E5*F5</f>
        <v>0</v>
      </c>
      <c r="H5" s="25">
        <f>D5+G5</f>
        <v>0</v>
      </c>
      <c r="I5" s="42"/>
      <c r="J5" s="43"/>
      <c r="K5" s="44">
        <f t="shared" ref="K5:K6" si="2">I5*J5</f>
        <v>0</v>
      </c>
      <c r="L5" s="45"/>
      <c r="M5" s="43"/>
      <c r="N5" s="46">
        <f t="shared" ref="N5:N6" si="3">L5*M5</f>
        <v>0</v>
      </c>
      <c r="O5" s="57">
        <f>K5+N5</f>
        <v>0</v>
      </c>
      <c r="P5" s="42"/>
      <c r="Q5" s="43"/>
      <c r="R5" s="44">
        <f t="shared" ref="R5:R6" si="4">P5*Q5</f>
        <v>0</v>
      </c>
      <c r="S5" s="45"/>
      <c r="T5" s="43"/>
      <c r="U5" s="46">
        <f t="shared" ref="U5:U6" si="5">S5*T5</f>
        <v>0</v>
      </c>
      <c r="V5" s="57">
        <f>R5+U5</f>
        <v>0</v>
      </c>
      <c r="W5" s="42"/>
      <c r="X5" s="43"/>
      <c r="Y5" s="44">
        <f t="shared" ref="Y5:Y6" si="6">W5*X5</f>
        <v>0</v>
      </c>
      <c r="Z5" s="45"/>
      <c r="AA5" s="43"/>
      <c r="AB5" s="46">
        <f t="shared" ref="AB5:AB6" si="7">Z5*AA5</f>
        <v>0</v>
      </c>
      <c r="AC5" s="57">
        <f>Y5+AB5</f>
        <v>0</v>
      </c>
      <c r="AD5" s="42"/>
      <c r="AE5" s="43"/>
      <c r="AF5" s="44">
        <f t="shared" ref="AF5:AF6" si="8">AD5*AE5</f>
        <v>0</v>
      </c>
      <c r="AG5" s="45"/>
      <c r="AH5" s="43"/>
      <c r="AI5" s="46">
        <f t="shared" ref="AI5:AI6" si="9">AG5*AH5</f>
        <v>0</v>
      </c>
      <c r="AJ5" s="57">
        <f>AF5+AI5</f>
        <v>0</v>
      </c>
      <c r="AK5" s="42"/>
      <c r="AL5" s="43"/>
      <c r="AM5" s="44">
        <f t="shared" ref="AM5:AM6" si="10">AK5*AL5</f>
        <v>0</v>
      </c>
      <c r="AN5" s="45"/>
      <c r="AO5" s="43"/>
      <c r="AP5" s="46">
        <f t="shared" ref="AP5:AP6" si="11">AN5*AO5</f>
        <v>0</v>
      </c>
      <c r="AQ5" s="57">
        <f>AM5+AP5</f>
        <v>0</v>
      </c>
      <c r="AR5" s="42"/>
      <c r="AS5" s="43"/>
      <c r="AT5" s="44">
        <f t="shared" ref="AT5:AT6" si="12">AR5*AS5</f>
        <v>0</v>
      </c>
      <c r="AU5" s="45"/>
      <c r="AV5" s="43"/>
      <c r="AW5" s="46">
        <f t="shared" ref="AW5:AW6" si="13">AU5*AV5</f>
        <v>0</v>
      </c>
      <c r="AX5" s="57">
        <f>AT5+AW5</f>
        <v>0</v>
      </c>
      <c r="AY5" s="42"/>
      <c r="AZ5" s="43"/>
      <c r="BA5" s="44">
        <f t="shared" ref="BA5:BA6" si="14">AY5*AZ5</f>
        <v>0</v>
      </c>
      <c r="BB5" s="45"/>
      <c r="BC5" s="43"/>
      <c r="BD5" s="46">
        <f t="shared" ref="BD5:BD6" si="15">BB5*BC5</f>
        <v>0</v>
      </c>
      <c r="BE5" s="57">
        <f>BA5+BD5</f>
        <v>0</v>
      </c>
      <c r="BF5" s="42"/>
      <c r="BG5" s="43"/>
      <c r="BH5" s="44">
        <f t="shared" ref="BH5:BH6" si="16">BF5*BG5</f>
        <v>0</v>
      </c>
      <c r="BI5" s="45"/>
      <c r="BJ5" s="43"/>
      <c r="BK5" s="46">
        <f t="shared" ref="BK5:BK6" si="17">BI5*BJ5</f>
        <v>0</v>
      </c>
      <c r="BL5" s="57">
        <f>BH5+BK5</f>
        <v>0</v>
      </c>
      <c r="BM5" s="42"/>
      <c r="BN5" s="43"/>
      <c r="BO5" s="44">
        <f t="shared" ref="BO5:BO6" si="18">BM5*BN5</f>
        <v>0</v>
      </c>
      <c r="BP5" s="45"/>
      <c r="BQ5" s="43"/>
      <c r="BR5" s="46">
        <f t="shared" ref="BR5:BR6" si="19">BP5*BQ5</f>
        <v>0</v>
      </c>
      <c r="BS5" s="57">
        <f>BO5+BR5</f>
        <v>0</v>
      </c>
      <c r="BT5" s="78">
        <f>D5+K5+R5+Y5+AF5+AM5+AT5+BA5+BH5+BO5</f>
        <v>0</v>
      </c>
      <c r="BU5" s="81">
        <f>G5+N5+U5+AB5+AI5+AP5+AW5+BD5+BK5+BR5</f>
        <v>0</v>
      </c>
      <c r="BV5" s="57">
        <f t="shared" ref="BV5:BV22" si="20">BT5+BU5</f>
        <v>0</v>
      </c>
      <c r="BW5" s="34"/>
      <c r="BX5" s="29">
        <f>BW5-BV5</f>
        <v>0</v>
      </c>
    </row>
    <row r="6" spans="1:76" x14ac:dyDescent="0.25">
      <c r="A6" s="102" t="s">
        <v>31</v>
      </c>
      <c r="B6" s="47"/>
      <c r="C6" s="12"/>
      <c r="D6" s="38">
        <f t="shared" si="0"/>
        <v>0</v>
      </c>
      <c r="E6" s="26"/>
      <c r="F6" s="12"/>
      <c r="G6" s="40">
        <f t="shared" si="1"/>
        <v>0</v>
      </c>
      <c r="H6" s="25">
        <f t="shared" ref="H6:H22" si="21">D6+G6</f>
        <v>0</v>
      </c>
      <c r="I6" s="47"/>
      <c r="J6" s="12"/>
      <c r="K6" s="38">
        <f t="shared" si="2"/>
        <v>0</v>
      </c>
      <c r="L6" s="26"/>
      <c r="M6" s="12"/>
      <c r="N6" s="40">
        <f t="shared" si="3"/>
        <v>0</v>
      </c>
      <c r="O6" s="25">
        <f t="shared" ref="O6:O22" si="22">K6+N6</f>
        <v>0</v>
      </c>
      <c r="P6" s="47"/>
      <c r="Q6" s="12"/>
      <c r="R6" s="38">
        <f t="shared" si="4"/>
        <v>0</v>
      </c>
      <c r="S6" s="26"/>
      <c r="T6" s="12"/>
      <c r="U6" s="40">
        <f t="shared" si="5"/>
        <v>0</v>
      </c>
      <c r="V6" s="25">
        <f t="shared" ref="V6:V22" si="23">R6+U6</f>
        <v>0</v>
      </c>
      <c r="W6" s="47"/>
      <c r="X6" s="12"/>
      <c r="Y6" s="38">
        <f t="shared" si="6"/>
        <v>0</v>
      </c>
      <c r="Z6" s="26"/>
      <c r="AA6" s="12"/>
      <c r="AB6" s="40">
        <f t="shared" si="7"/>
        <v>0</v>
      </c>
      <c r="AC6" s="25">
        <f t="shared" ref="AC6:AC22" si="24">Y6+AB6</f>
        <v>0</v>
      </c>
      <c r="AD6" s="47"/>
      <c r="AE6" s="12"/>
      <c r="AF6" s="38">
        <f t="shared" si="8"/>
        <v>0</v>
      </c>
      <c r="AG6" s="26"/>
      <c r="AH6" s="12"/>
      <c r="AI6" s="40">
        <f t="shared" si="9"/>
        <v>0</v>
      </c>
      <c r="AJ6" s="25">
        <f t="shared" ref="AJ6:AJ22" si="25">AF6+AI6</f>
        <v>0</v>
      </c>
      <c r="AK6" s="47"/>
      <c r="AL6" s="12"/>
      <c r="AM6" s="38">
        <f t="shared" si="10"/>
        <v>0</v>
      </c>
      <c r="AN6" s="26"/>
      <c r="AO6" s="12"/>
      <c r="AP6" s="40">
        <f t="shared" si="11"/>
        <v>0</v>
      </c>
      <c r="AQ6" s="25">
        <f t="shared" ref="AQ6:AQ22" si="26">AM6+AP6</f>
        <v>0</v>
      </c>
      <c r="AR6" s="47"/>
      <c r="AS6" s="12"/>
      <c r="AT6" s="38">
        <f t="shared" si="12"/>
        <v>0</v>
      </c>
      <c r="AU6" s="26"/>
      <c r="AV6" s="12"/>
      <c r="AW6" s="40">
        <f t="shared" si="13"/>
        <v>0</v>
      </c>
      <c r="AX6" s="25">
        <f t="shared" ref="AX6:AX22" si="27">AT6+AW6</f>
        <v>0</v>
      </c>
      <c r="AY6" s="47"/>
      <c r="AZ6" s="12"/>
      <c r="BA6" s="38">
        <f t="shared" si="14"/>
        <v>0</v>
      </c>
      <c r="BB6" s="26"/>
      <c r="BC6" s="12"/>
      <c r="BD6" s="40">
        <f t="shared" si="15"/>
        <v>0</v>
      </c>
      <c r="BE6" s="25">
        <f t="shared" ref="BE6:BE22" si="28">BA6+BD6</f>
        <v>0</v>
      </c>
      <c r="BF6" s="47"/>
      <c r="BG6" s="12"/>
      <c r="BH6" s="38">
        <f t="shared" si="16"/>
        <v>0</v>
      </c>
      <c r="BI6" s="26"/>
      <c r="BJ6" s="12"/>
      <c r="BK6" s="40">
        <f t="shared" si="17"/>
        <v>0</v>
      </c>
      <c r="BL6" s="25">
        <f t="shared" ref="BL6:BL22" si="29">BH6+BK6</f>
        <v>0</v>
      </c>
      <c r="BM6" s="47"/>
      <c r="BN6" s="12"/>
      <c r="BO6" s="38">
        <f t="shared" si="18"/>
        <v>0</v>
      </c>
      <c r="BP6" s="26"/>
      <c r="BQ6" s="12"/>
      <c r="BR6" s="40">
        <f t="shared" si="19"/>
        <v>0</v>
      </c>
      <c r="BS6" s="25">
        <f t="shared" ref="BS6:BS22" si="30">BO6+BR6</f>
        <v>0</v>
      </c>
      <c r="BT6" s="79">
        <f>D6+K6+R6+Y6+AF6+AM6+AT6+BA6+BH6+BO6</f>
        <v>0</v>
      </c>
      <c r="BU6" s="82">
        <f>G6+N6+U6+AB6+AI6+AP6+AW6+BD6+BK6+BR6</f>
        <v>0</v>
      </c>
      <c r="BV6" s="25">
        <f t="shared" si="20"/>
        <v>0</v>
      </c>
      <c r="BW6" s="34"/>
      <c r="BX6" s="29">
        <f>BW6-BV6</f>
        <v>0</v>
      </c>
    </row>
    <row r="7" spans="1:76" x14ac:dyDescent="0.25">
      <c r="A7" s="53" t="s">
        <v>32</v>
      </c>
      <c r="B7" s="47"/>
      <c r="C7" s="12"/>
      <c r="D7" s="38">
        <f>B7*C7</f>
        <v>0</v>
      </c>
      <c r="E7" s="26"/>
      <c r="F7" s="12"/>
      <c r="G7" s="40">
        <f>E7*F7</f>
        <v>0</v>
      </c>
      <c r="H7" s="25">
        <f t="shared" si="21"/>
        <v>0</v>
      </c>
      <c r="I7" s="47"/>
      <c r="J7" s="12"/>
      <c r="K7" s="38">
        <f>I7*J7</f>
        <v>0</v>
      </c>
      <c r="L7" s="26"/>
      <c r="M7" s="12"/>
      <c r="N7" s="40">
        <f>L7*M7</f>
        <v>0</v>
      </c>
      <c r="O7" s="25">
        <f t="shared" si="22"/>
        <v>0</v>
      </c>
      <c r="P7" s="47"/>
      <c r="Q7" s="12"/>
      <c r="R7" s="38">
        <f>P7*Q7</f>
        <v>0</v>
      </c>
      <c r="S7" s="26"/>
      <c r="T7" s="12"/>
      <c r="U7" s="40">
        <f>S7*T7</f>
        <v>0</v>
      </c>
      <c r="V7" s="25">
        <f t="shared" si="23"/>
        <v>0</v>
      </c>
      <c r="W7" s="47"/>
      <c r="X7" s="12"/>
      <c r="Y7" s="38">
        <f>W7*X7</f>
        <v>0</v>
      </c>
      <c r="Z7" s="26"/>
      <c r="AA7" s="12"/>
      <c r="AB7" s="40">
        <f>Z7*AA7</f>
        <v>0</v>
      </c>
      <c r="AC7" s="25">
        <f t="shared" si="24"/>
        <v>0</v>
      </c>
      <c r="AD7" s="47"/>
      <c r="AE7" s="12"/>
      <c r="AF7" s="38">
        <f>AD7*AE7</f>
        <v>0</v>
      </c>
      <c r="AG7" s="26"/>
      <c r="AH7" s="12"/>
      <c r="AI7" s="40">
        <f>AG7*AH7</f>
        <v>0</v>
      </c>
      <c r="AJ7" s="25">
        <f t="shared" si="25"/>
        <v>0</v>
      </c>
      <c r="AK7" s="47"/>
      <c r="AL7" s="12"/>
      <c r="AM7" s="38">
        <f>AK7*AL7</f>
        <v>0</v>
      </c>
      <c r="AN7" s="26"/>
      <c r="AO7" s="12"/>
      <c r="AP7" s="40">
        <f>AN7*AO7</f>
        <v>0</v>
      </c>
      <c r="AQ7" s="25">
        <f t="shared" si="26"/>
        <v>0</v>
      </c>
      <c r="AR7" s="47"/>
      <c r="AS7" s="12"/>
      <c r="AT7" s="38">
        <f>AR7*AS7</f>
        <v>0</v>
      </c>
      <c r="AU7" s="26"/>
      <c r="AV7" s="12"/>
      <c r="AW7" s="40">
        <f>AU7*AV7</f>
        <v>0</v>
      </c>
      <c r="AX7" s="25">
        <f t="shared" si="27"/>
        <v>0</v>
      </c>
      <c r="AY7" s="47"/>
      <c r="AZ7" s="12"/>
      <c r="BA7" s="38">
        <f>AY7*AZ7</f>
        <v>0</v>
      </c>
      <c r="BB7" s="26"/>
      <c r="BC7" s="12"/>
      <c r="BD7" s="40">
        <f>BB7*BC7</f>
        <v>0</v>
      </c>
      <c r="BE7" s="25">
        <f t="shared" si="28"/>
        <v>0</v>
      </c>
      <c r="BF7" s="47"/>
      <c r="BG7" s="12"/>
      <c r="BH7" s="38">
        <f>BF7*BG7</f>
        <v>0</v>
      </c>
      <c r="BI7" s="26"/>
      <c r="BJ7" s="12"/>
      <c r="BK7" s="40">
        <f>BI7*BJ7</f>
        <v>0</v>
      </c>
      <c r="BL7" s="25">
        <f t="shared" si="29"/>
        <v>0</v>
      </c>
      <c r="BM7" s="47"/>
      <c r="BN7" s="12"/>
      <c r="BO7" s="38">
        <f>BM7*BN7</f>
        <v>0</v>
      </c>
      <c r="BP7" s="26"/>
      <c r="BQ7" s="12"/>
      <c r="BR7" s="40">
        <f>BP7*BQ7</f>
        <v>0</v>
      </c>
      <c r="BS7" s="25">
        <f t="shared" si="30"/>
        <v>0</v>
      </c>
      <c r="BT7" s="79">
        <f t="shared" ref="BT7:BT21" si="31">D7+K7+R7+Y7+AF7+AM7+AT7+BA7+BH7+BO7</f>
        <v>0</v>
      </c>
      <c r="BU7" s="82">
        <f t="shared" ref="BU7:BU21" si="32">G7+N7+U7+AB7+AI7+AP7+AW7+BD7+BK7+BR7</f>
        <v>0</v>
      </c>
      <c r="BV7" s="25">
        <f t="shared" si="20"/>
        <v>0</v>
      </c>
      <c r="BW7" s="34"/>
      <c r="BX7" s="29">
        <f t="shared" ref="BX7:BX22" si="33">BW7-BV7</f>
        <v>0</v>
      </c>
    </row>
    <row r="8" spans="1:76" x14ac:dyDescent="0.25">
      <c r="A8" s="102" t="s">
        <v>33</v>
      </c>
      <c r="B8" s="47"/>
      <c r="C8" s="12"/>
      <c r="D8" s="38">
        <f t="shared" ref="D8:D22" si="34">B8*C8</f>
        <v>0</v>
      </c>
      <c r="E8" s="26"/>
      <c r="F8" s="12"/>
      <c r="G8" s="40">
        <f t="shared" ref="G8:G22" si="35">E8*F8</f>
        <v>0</v>
      </c>
      <c r="H8" s="25">
        <f t="shared" si="21"/>
        <v>0</v>
      </c>
      <c r="I8" s="47"/>
      <c r="J8" s="12"/>
      <c r="K8" s="38">
        <f t="shared" ref="K8:K22" si="36">I8*J8</f>
        <v>0</v>
      </c>
      <c r="L8" s="26"/>
      <c r="M8" s="12"/>
      <c r="N8" s="40">
        <f t="shared" ref="N8:N22" si="37">L8*M8</f>
        <v>0</v>
      </c>
      <c r="O8" s="25">
        <f t="shared" si="22"/>
        <v>0</v>
      </c>
      <c r="P8" s="47"/>
      <c r="Q8" s="12"/>
      <c r="R8" s="38">
        <f t="shared" ref="R8:R22" si="38">P8*Q8</f>
        <v>0</v>
      </c>
      <c r="S8" s="26"/>
      <c r="T8" s="12"/>
      <c r="U8" s="40">
        <f t="shared" ref="U8:U22" si="39">S8*T8</f>
        <v>0</v>
      </c>
      <c r="V8" s="25">
        <f t="shared" si="23"/>
        <v>0</v>
      </c>
      <c r="W8" s="47"/>
      <c r="X8" s="12"/>
      <c r="Y8" s="38">
        <f t="shared" ref="Y8:Y22" si="40">W8*X8</f>
        <v>0</v>
      </c>
      <c r="Z8" s="26"/>
      <c r="AA8" s="12"/>
      <c r="AB8" s="40">
        <f t="shared" ref="AB8:AB22" si="41">Z8*AA8</f>
        <v>0</v>
      </c>
      <c r="AC8" s="25">
        <f t="shared" si="24"/>
        <v>0</v>
      </c>
      <c r="AD8" s="47"/>
      <c r="AE8" s="12"/>
      <c r="AF8" s="38">
        <f t="shared" ref="AF8:AF22" si="42">AD8*AE8</f>
        <v>0</v>
      </c>
      <c r="AG8" s="26"/>
      <c r="AH8" s="12"/>
      <c r="AI8" s="40">
        <f t="shared" ref="AI8:AI22" si="43">AG8*AH8</f>
        <v>0</v>
      </c>
      <c r="AJ8" s="25">
        <f t="shared" si="25"/>
        <v>0</v>
      </c>
      <c r="AK8" s="47"/>
      <c r="AL8" s="12"/>
      <c r="AM8" s="38">
        <f t="shared" ref="AM8:AM22" si="44">AK8*AL8</f>
        <v>0</v>
      </c>
      <c r="AN8" s="26"/>
      <c r="AO8" s="12"/>
      <c r="AP8" s="40">
        <f t="shared" ref="AP8:AP22" si="45">AN8*AO8</f>
        <v>0</v>
      </c>
      <c r="AQ8" s="25">
        <f t="shared" si="26"/>
        <v>0</v>
      </c>
      <c r="AR8" s="47"/>
      <c r="AS8" s="12"/>
      <c r="AT8" s="38">
        <f t="shared" ref="AT8:AT22" si="46">AR8*AS8</f>
        <v>0</v>
      </c>
      <c r="AU8" s="26"/>
      <c r="AV8" s="12"/>
      <c r="AW8" s="40">
        <f t="shared" ref="AW8:AW22" si="47">AU8*AV8</f>
        <v>0</v>
      </c>
      <c r="AX8" s="25">
        <f t="shared" si="27"/>
        <v>0</v>
      </c>
      <c r="AY8" s="47"/>
      <c r="AZ8" s="12"/>
      <c r="BA8" s="38">
        <f t="shared" ref="BA8:BA22" si="48">AY8*AZ8</f>
        <v>0</v>
      </c>
      <c r="BB8" s="26"/>
      <c r="BC8" s="12"/>
      <c r="BD8" s="40">
        <f t="shared" ref="BD8:BD22" si="49">BB8*BC8</f>
        <v>0</v>
      </c>
      <c r="BE8" s="25">
        <f t="shared" si="28"/>
        <v>0</v>
      </c>
      <c r="BF8" s="47"/>
      <c r="BG8" s="12"/>
      <c r="BH8" s="38">
        <f t="shared" ref="BH8:BH22" si="50">BF8*BG8</f>
        <v>0</v>
      </c>
      <c r="BI8" s="26"/>
      <c r="BJ8" s="12"/>
      <c r="BK8" s="40">
        <f t="shared" ref="BK8:BK22" si="51">BI8*BJ8</f>
        <v>0</v>
      </c>
      <c r="BL8" s="25">
        <f t="shared" si="29"/>
        <v>0</v>
      </c>
      <c r="BM8" s="47"/>
      <c r="BN8" s="12"/>
      <c r="BO8" s="38">
        <f t="shared" ref="BO8:BO22" si="52">BM8*BN8</f>
        <v>0</v>
      </c>
      <c r="BP8" s="26"/>
      <c r="BQ8" s="12"/>
      <c r="BR8" s="40">
        <f t="shared" ref="BR8:BR22" si="53">BP8*BQ8</f>
        <v>0</v>
      </c>
      <c r="BS8" s="25">
        <f t="shared" si="30"/>
        <v>0</v>
      </c>
      <c r="BT8" s="79">
        <f t="shared" si="31"/>
        <v>0</v>
      </c>
      <c r="BU8" s="82">
        <f t="shared" si="32"/>
        <v>0</v>
      </c>
      <c r="BV8" s="25">
        <f t="shared" si="20"/>
        <v>0</v>
      </c>
      <c r="BW8" s="34"/>
      <c r="BX8" s="29">
        <f t="shared" si="33"/>
        <v>0</v>
      </c>
    </row>
    <row r="9" spans="1:76" x14ac:dyDescent="0.25">
      <c r="A9" s="53" t="s">
        <v>34</v>
      </c>
      <c r="B9" s="47"/>
      <c r="C9" s="12"/>
      <c r="D9" s="38">
        <f t="shared" si="34"/>
        <v>0</v>
      </c>
      <c r="E9" s="26"/>
      <c r="F9" s="12"/>
      <c r="G9" s="40">
        <f t="shared" si="35"/>
        <v>0</v>
      </c>
      <c r="H9" s="25">
        <f t="shared" si="21"/>
        <v>0</v>
      </c>
      <c r="I9" s="47"/>
      <c r="J9" s="12"/>
      <c r="K9" s="38">
        <f t="shared" si="36"/>
        <v>0</v>
      </c>
      <c r="L9" s="26"/>
      <c r="M9" s="12"/>
      <c r="N9" s="40">
        <f t="shared" si="37"/>
        <v>0</v>
      </c>
      <c r="O9" s="25">
        <f t="shared" si="22"/>
        <v>0</v>
      </c>
      <c r="P9" s="47"/>
      <c r="Q9" s="12"/>
      <c r="R9" s="38">
        <f t="shared" si="38"/>
        <v>0</v>
      </c>
      <c r="S9" s="26"/>
      <c r="T9" s="12"/>
      <c r="U9" s="40">
        <f t="shared" si="39"/>
        <v>0</v>
      </c>
      <c r="V9" s="25">
        <f t="shared" si="23"/>
        <v>0</v>
      </c>
      <c r="W9" s="47"/>
      <c r="X9" s="12"/>
      <c r="Y9" s="38">
        <f t="shared" si="40"/>
        <v>0</v>
      </c>
      <c r="Z9" s="26"/>
      <c r="AA9" s="12"/>
      <c r="AB9" s="40">
        <f t="shared" si="41"/>
        <v>0</v>
      </c>
      <c r="AC9" s="25">
        <f t="shared" si="24"/>
        <v>0</v>
      </c>
      <c r="AD9" s="47"/>
      <c r="AE9" s="12"/>
      <c r="AF9" s="38">
        <f t="shared" si="42"/>
        <v>0</v>
      </c>
      <c r="AG9" s="26"/>
      <c r="AH9" s="12"/>
      <c r="AI9" s="40">
        <f t="shared" si="43"/>
        <v>0</v>
      </c>
      <c r="AJ9" s="25">
        <f t="shared" si="25"/>
        <v>0</v>
      </c>
      <c r="AK9" s="47"/>
      <c r="AL9" s="12"/>
      <c r="AM9" s="38">
        <f t="shared" si="44"/>
        <v>0</v>
      </c>
      <c r="AN9" s="26"/>
      <c r="AO9" s="12"/>
      <c r="AP9" s="40">
        <f t="shared" si="45"/>
        <v>0</v>
      </c>
      <c r="AQ9" s="25">
        <f t="shared" si="26"/>
        <v>0</v>
      </c>
      <c r="AR9" s="47"/>
      <c r="AS9" s="12"/>
      <c r="AT9" s="38">
        <f t="shared" si="46"/>
        <v>0</v>
      </c>
      <c r="AU9" s="26"/>
      <c r="AV9" s="12"/>
      <c r="AW9" s="40">
        <f t="shared" si="47"/>
        <v>0</v>
      </c>
      <c r="AX9" s="25">
        <f t="shared" si="27"/>
        <v>0</v>
      </c>
      <c r="AY9" s="47"/>
      <c r="AZ9" s="12"/>
      <c r="BA9" s="38">
        <f t="shared" si="48"/>
        <v>0</v>
      </c>
      <c r="BB9" s="26"/>
      <c r="BC9" s="12"/>
      <c r="BD9" s="40">
        <f t="shared" si="49"/>
        <v>0</v>
      </c>
      <c r="BE9" s="25">
        <f t="shared" si="28"/>
        <v>0</v>
      </c>
      <c r="BF9" s="47"/>
      <c r="BG9" s="12"/>
      <c r="BH9" s="38">
        <f t="shared" si="50"/>
        <v>0</v>
      </c>
      <c r="BI9" s="26"/>
      <c r="BJ9" s="12"/>
      <c r="BK9" s="40">
        <f t="shared" si="51"/>
        <v>0</v>
      </c>
      <c r="BL9" s="25">
        <f t="shared" si="29"/>
        <v>0</v>
      </c>
      <c r="BM9" s="47"/>
      <c r="BN9" s="12"/>
      <c r="BO9" s="38">
        <f t="shared" si="52"/>
        <v>0</v>
      </c>
      <c r="BP9" s="26"/>
      <c r="BQ9" s="12"/>
      <c r="BR9" s="40">
        <f t="shared" si="53"/>
        <v>0</v>
      </c>
      <c r="BS9" s="25">
        <f t="shared" si="30"/>
        <v>0</v>
      </c>
      <c r="BT9" s="79">
        <f t="shared" si="31"/>
        <v>0</v>
      </c>
      <c r="BU9" s="82">
        <f t="shared" si="32"/>
        <v>0</v>
      </c>
      <c r="BV9" s="25">
        <f t="shared" si="20"/>
        <v>0</v>
      </c>
      <c r="BW9" s="34"/>
      <c r="BX9" s="29">
        <f t="shared" si="33"/>
        <v>0</v>
      </c>
    </row>
    <row r="10" spans="1:76" x14ac:dyDescent="0.25">
      <c r="A10" s="102" t="s">
        <v>35</v>
      </c>
      <c r="B10" s="47"/>
      <c r="C10" s="12"/>
      <c r="D10" s="38">
        <f t="shared" si="34"/>
        <v>0</v>
      </c>
      <c r="E10" s="26"/>
      <c r="F10" s="12"/>
      <c r="G10" s="40">
        <f t="shared" si="35"/>
        <v>0</v>
      </c>
      <c r="H10" s="25">
        <f t="shared" si="21"/>
        <v>0</v>
      </c>
      <c r="I10" s="47"/>
      <c r="J10" s="12"/>
      <c r="K10" s="38">
        <f t="shared" si="36"/>
        <v>0</v>
      </c>
      <c r="L10" s="26"/>
      <c r="M10" s="12"/>
      <c r="N10" s="40">
        <f t="shared" si="37"/>
        <v>0</v>
      </c>
      <c r="O10" s="25">
        <f t="shared" si="22"/>
        <v>0</v>
      </c>
      <c r="P10" s="47"/>
      <c r="Q10" s="12"/>
      <c r="R10" s="38">
        <f t="shared" si="38"/>
        <v>0</v>
      </c>
      <c r="S10" s="26"/>
      <c r="T10" s="12"/>
      <c r="U10" s="40">
        <f t="shared" si="39"/>
        <v>0</v>
      </c>
      <c r="V10" s="25">
        <f t="shared" si="23"/>
        <v>0</v>
      </c>
      <c r="W10" s="47"/>
      <c r="X10" s="12"/>
      <c r="Y10" s="38">
        <f t="shared" si="40"/>
        <v>0</v>
      </c>
      <c r="Z10" s="26"/>
      <c r="AA10" s="12"/>
      <c r="AB10" s="40">
        <f t="shared" si="41"/>
        <v>0</v>
      </c>
      <c r="AC10" s="25">
        <f t="shared" si="24"/>
        <v>0</v>
      </c>
      <c r="AD10" s="47"/>
      <c r="AE10" s="12"/>
      <c r="AF10" s="38">
        <f t="shared" si="42"/>
        <v>0</v>
      </c>
      <c r="AG10" s="26"/>
      <c r="AH10" s="12"/>
      <c r="AI10" s="40">
        <f t="shared" si="43"/>
        <v>0</v>
      </c>
      <c r="AJ10" s="25">
        <f t="shared" si="25"/>
        <v>0</v>
      </c>
      <c r="AK10" s="47"/>
      <c r="AL10" s="12"/>
      <c r="AM10" s="38">
        <f t="shared" si="44"/>
        <v>0</v>
      </c>
      <c r="AN10" s="26"/>
      <c r="AO10" s="12"/>
      <c r="AP10" s="40">
        <f t="shared" si="45"/>
        <v>0</v>
      </c>
      <c r="AQ10" s="25">
        <f t="shared" si="26"/>
        <v>0</v>
      </c>
      <c r="AR10" s="47"/>
      <c r="AS10" s="12"/>
      <c r="AT10" s="38">
        <f t="shared" si="46"/>
        <v>0</v>
      </c>
      <c r="AU10" s="26"/>
      <c r="AV10" s="12"/>
      <c r="AW10" s="40">
        <f t="shared" si="47"/>
        <v>0</v>
      </c>
      <c r="AX10" s="25">
        <f t="shared" si="27"/>
        <v>0</v>
      </c>
      <c r="AY10" s="47"/>
      <c r="AZ10" s="12"/>
      <c r="BA10" s="38">
        <f t="shared" si="48"/>
        <v>0</v>
      </c>
      <c r="BB10" s="26"/>
      <c r="BC10" s="12"/>
      <c r="BD10" s="40">
        <f t="shared" si="49"/>
        <v>0</v>
      </c>
      <c r="BE10" s="25">
        <f t="shared" si="28"/>
        <v>0</v>
      </c>
      <c r="BF10" s="47"/>
      <c r="BG10" s="12"/>
      <c r="BH10" s="38">
        <f t="shared" si="50"/>
        <v>0</v>
      </c>
      <c r="BI10" s="26"/>
      <c r="BJ10" s="12"/>
      <c r="BK10" s="40">
        <f t="shared" si="51"/>
        <v>0</v>
      </c>
      <c r="BL10" s="25">
        <f t="shared" si="29"/>
        <v>0</v>
      </c>
      <c r="BM10" s="47"/>
      <c r="BN10" s="12"/>
      <c r="BO10" s="38">
        <f t="shared" si="52"/>
        <v>0</v>
      </c>
      <c r="BP10" s="26"/>
      <c r="BQ10" s="12"/>
      <c r="BR10" s="40">
        <f t="shared" si="53"/>
        <v>0</v>
      </c>
      <c r="BS10" s="25">
        <f t="shared" si="30"/>
        <v>0</v>
      </c>
      <c r="BT10" s="79">
        <f t="shared" si="31"/>
        <v>0</v>
      </c>
      <c r="BU10" s="82">
        <f t="shared" si="32"/>
        <v>0</v>
      </c>
      <c r="BV10" s="25">
        <f t="shared" si="20"/>
        <v>0</v>
      </c>
      <c r="BW10" s="34"/>
      <c r="BX10" s="29">
        <f t="shared" si="33"/>
        <v>0</v>
      </c>
    </row>
    <row r="11" spans="1:76" x14ac:dyDescent="0.25">
      <c r="A11" s="53" t="s">
        <v>36</v>
      </c>
      <c r="B11" s="47"/>
      <c r="C11" s="12"/>
      <c r="D11" s="38">
        <f t="shared" si="34"/>
        <v>0</v>
      </c>
      <c r="E11" s="26"/>
      <c r="F11" s="12"/>
      <c r="G11" s="40">
        <f t="shared" si="35"/>
        <v>0</v>
      </c>
      <c r="H11" s="25">
        <f t="shared" si="21"/>
        <v>0</v>
      </c>
      <c r="I11" s="47"/>
      <c r="J11" s="12"/>
      <c r="K11" s="38">
        <f t="shared" si="36"/>
        <v>0</v>
      </c>
      <c r="L11" s="26"/>
      <c r="M11" s="12"/>
      <c r="N11" s="40">
        <f t="shared" si="37"/>
        <v>0</v>
      </c>
      <c r="O11" s="25">
        <f t="shared" si="22"/>
        <v>0</v>
      </c>
      <c r="P11" s="47"/>
      <c r="Q11" s="12"/>
      <c r="R11" s="38">
        <f t="shared" si="38"/>
        <v>0</v>
      </c>
      <c r="S11" s="26"/>
      <c r="T11" s="12"/>
      <c r="U11" s="40">
        <f t="shared" si="39"/>
        <v>0</v>
      </c>
      <c r="V11" s="25">
        <f t="shared" si="23"/>
        <v>0</v>
      </c>
      <c r="W11" s="47"/>
      <c r="X11" s="12"/>
      <c r="Y11" s="38">
        <f t="shared" si="40"/>
        <v>0</v>
      </c>
      <c r="Z11" s="26"/>
      <c r="AA11" s="12"/>
      <c r="AB11" s="40">
        <f t="shared" si="41"/>
        <v>0</v>
      </c>
      <c r="AC11" s="25">
        <f t="shared" si="24"/>
        <v>0</v>
      </c>
      <c r="AD11" s="47"/>
      <c r="AE11" s="12"/>
      <c r="AF11" s="38">
        <f t="shared" si="42"/>
        <v>0</v>
      </c>
      <c r="AG11" s="26"/>
      <c r="AH11" s="12"/>
      <c r="AI11" s="40">
        <f t="shared" si="43"/>
        <v>0</v>
      </c>
      <c r="AJ11" s="25">
        <f t="shared" si="25"/>
        <v>0</v>
      </c>
      <c r="AK11" s="47"/>
      <c r="AL11" s="12"/>
      <c r="AM11" s="38">
        <f t="shared" si="44"/>
        <v>0</v>
      </c>
      <c r="AN11" s="26"/>
      <c r="AO11" s="12"/>
      <c r="AP11" s="40">
        <f t="shared" si="45"/>
        <v>0</v>
      </c>
      <c r="AQ11" s="25">
        <f t="shared" si="26"/>
        <v>0</v>
      </c>
      <c r="AR11" s="47"/>
      <c r="AS11" s="12"/>
      <c r="AT11" s="38">
        <f t="shared" si="46"/>
        <v>0</v>
      </c>
      <c r="AU11" s="26"/>
      <c r="AV11" s="12"/>
      <c r="AW11" s="40">
        <f t="shared" si="47"/>
        <v>0</v>
      </c>
      <c r="AX11" s="25">
        <f t="shared" si="27"/>
        <v>0</v>
      </c>
      <c r="AY11" s="47"/>
      <c r="AZ11" s="12"/>
      <c r="BA11" s="38">
        <f t="shared" si="48"/>
        <v>0</v>
      </c>
      <c r="BB11" s="26"/>
      <c r="BC11" s="12"/>
      <c r="BD11" s="40">
        <f t="shared" si="49"/>
        <v>0</v>
      </c>
      <c r="BE11" s="25">
        <f t="shared" si="28"/>
        <v>0</v>
      </c>
      <c r="BF11" s="47"/>
      <c r="BG11" s="12"/>
      <c r="BH11" s="38">
        <f t="shared" si="50"/>
        <v>0</v>
      </c>
      <c r="BI11" s="26"/>
      <c r="BJ11" s="12"/>
      <c r="BK11" s="40">
        <f t="shared" si="51"/>
        <v>0</v>
      </c>
      <c r="BL11" s="25">
        <f t="shared" si="29"/>
        <v>0</v>
      </c>
      <c r="BM11" s="47"/>
      <c r="BN11" s="12"/>
      <c r="BO11" s="38">
        <f t="shared" si="52"/>
        <v>0</v>
      </c>
      <c r="BP11" s="26"/>
      <c r="BQ11" s="12"/>
      <c r="BR11" s="40">
        <f t="shared" si="53"/>
        <v>0</v>
      </c>
      <c r="BS11" s="25">
        <f t="shared" si="30"/>
        <v>0</v>
      </c>
      <c r="BT11" s="79">
        <f t="shared" si="31"/>
        <v>0</v>
      </c>
      <c r="BU11" s="82">
        <f t="shared" si="32"/>
        <v>0</v>
      </c>
      <c r="BV11" s="25">
        <f t="shared" si="20"/>
        <v>0</v>
      </c>
      <c r="BW11" s="34"/>
      <c r="BX11" s="29">
        <f t="shared" si="33"/>
        <v>0</v>
      </c>
    </row>
    <row r="12" spans="1:76" x14ac:dyDescent="0.25">
      <c r="A12" s="102" t="s">
        <v>37</v>
      </c>
      <c r="B12" s="47"/>
      <c r="C12" s="12"/>
      <c r="D12" s="38">
        <f t="shared" si="34"/>
        <v>0</v>
      </c>
      <c r="E12" s="26"/>
      <c r="F12" s="12"/>
      <c r="G12" s="40">
        <f t="shared" si="35"/>
        <v>0</v>
      </c>
      <c r="H12" s="25">
        <f t="shared" si="21"/>
        <v>0</v>
      </c>
      <c r="I12" s="47"/>
      <c r="J12" s="12"/>
      <c r="K12" s="38">
        <f t="shared" si="36"/>
        <v>0</v>
      </c>
      <c r="L12" s="26"/>
      <c r="M12" s="12"/>
      <c r="N12" s="40">
        <f t="shared" si="37"/>
        <v>0</v>
      </c>
      <c r="O12" s="25">
        <f t="shared" si="22"/>
        <v>0</v>
      </c>
      <c r="P12" s="47"/>
      <c r="Q12" s="12"/>
      <c r="R12" s="38">
        <f t="shared" si="38"/>
        <v>0</v>
      </c>
      <c r="S12" s="26"/>
      <c r="T12" s="12"/>
      <c r="U12" s="40">
        <f t="shared" si="39"/>
        <v>0</v>
      </c>
      <c r="V12" s="25">
        <f t="shared" si="23"/>
        <v>0</v>
      </c>
      <c r="W12" s="47"/>
      <c r="X12" s="12"/>
      <c r="Y12" s="38">
        <f t="shared" si="40"/>
        <v>0</v>
      </c>
      <c r="Z12" s="26"/>
      <c r="AA12" s="12"/>
      <c r="AB12" s="40">
        <f t="shared" si="41"/>
        <v>0</v>
      </c>
      <c r="AC12" s="25">
        <f t="shared" si="24"/>
        <v>0</v>
      </c>
      <c r="AD12" s="47"/>
      <c r="AE12" s="12"/>
      <c r="AF12" s="38">
        <f t="shared" si="42"/>
        <v>0</v>
      </c>
      <c r="AG12" s="26"/>
      <c r="AH12" s="12"/>
      <c r="AI12" s="40">
        <f t="shared" si="43"/>
        <v>0</v>
      </c>
      <c r="AJ12" s="25">
        <f t="shared" si="25"/>
        <v>0</v>
      </c>
      <c r="AK12" s="47"/>
      <c r="AL12" s="12"/>
      <c r="AM12" s="38">
        <f t="shared" si="44"/>
        <v>0</v>
      </c>
      <c r="AN12" s="26"/>
      <c r="AO12" s="12"/>
      <c r="AP12" s="40">
        <f t="shared" si="45"/>
        <v>0</v>
      </c>
      <c r="AQ12" s="25">
        <f t="shared" si="26"/>
        <v>0</v>
      </c>
      <c r="AR12" s="47"/>
      <c r="AS12" s="12"/>
      <c r="AT12" s="38">
        <f t="shared" si="46"/>
        <v>0</v>
      </c>
      <c r="AU12" s="26"/>
      <c r="AV12" s="12"/>
      <c r="AW12" s="40">
        <f t="shared" si="47"/>
        <v>0</v>
      </c>
      <c r="AX12" s="25">
        <f t="shared" si="27"/>
        <v>0</v>
      </c>
      <c r="AY12" s="47"/>
      <c r="AZ12" s="12"/>
      <c r="BA12" s="38">
        <f t="shared" si="48"/>
        <v>0</v>
      </c>
      <c r="BB12" s="26"/>
      <c r="BC12" s="12"/>
      <c r="BD12" s="40">
        <f t="shared" si="49"/>
        <v>0</v>
      </c>
      <c r="BE12" s="25">
        <f t="shared" si="28"/>
        <v>0</v>
      </c>
      <c r="BF12" s="47"/>
      <c r="BG12" s="12"/>
      <c r="BH12" s="38">
        <f t="shared" si="50"/>
        <v>0</v>
      </c>
      <c r="BI12" s="26"/>
      <c r="BJ12" s="12"/>
      <c r="BK12" s="40">
        <f t="shared" si="51"/>
        <v>0</v>
      </c>
      <c r="BL12" s="25">
        <f t="shared" si="29"/>
        <v>0</v>
      </c>
      <c r="BM12" s="47"/>
      <c r="BN12" s="12"/>
      <c r="BO12" s="38">
        <f t="shared" si="52"/>
        <v>0</v>
      </c>
      <c r="BP12" s="26"/>
      <c r="BQ12" s="12"/>
      <c r="BR12" s="40">
        <f t="shared" si="53"/>
        <v>0</v>
      </c>
      <c r="BS12" s="25">
        <f t="shared" si="30"/>
        <v>0</v>
      </c>
      <c r="BT12" s="79">
        <f t="shared" si="31"/>
        <v>0</v>
      </c>
      <c r="BU12" s="82">
        <f t="shared" si="32"/>
        <v>0</v>
      </c>
      <c r="BV12" s="25">
        <f t="shared" si="20"/>
        <v>0</v>
      </c>
      <c r="BW12" s="34"/>
      <c r="BX12" s="29">
        <f t="shared" si="33"/>
        <v>0</v>
      </c>
    </row>
    <row r="13" spans="1:76" x14ac:dyDescent="0.25">
      <c r="A13" s="53" t="s">
        <v>38</v>
      </c>
      <c r="B13" s="47"/>
      <c r="C13" s="12"/>
      <c r="D13" s="38">
        <f t="shared" si="34"/>
        <v>0</v>
      </c>
      <c r="E13" s="26"/>
      <c r="F13" s="12"/>
      <c r="G13" s="40">
        <f t="shared" si="35"/>
        <v>0</v>
      </c>
      <c r="H13" s="25">
        <f t="shared" si="21"/>
        <v>0</v>
      </c>
      <c r="I13" s="47"/>
      <c r="J13" s="12"/>
      <c r="K13" s="38">
        <f t="shared" si="36"/>
        <v>0</v>
      </c>
      <c r="L13" s="26"/>
      <c r="M13" s="12"/>
      <c r="N13" s="40">
        <f t="shared" si="37"/>
        <v>0</v>
      </c>
      <c r="O13" s="25">
        <f t="shared" si="22"/>
        <v>0</v>
      </c>
      <c r="P13" s="47"/>
      <c r="Q13" s="12"/>
      <c r="R13" s="38">
        <f t="shared" si="38"/>
        <v>0</v>
      </c>
      <c r="S13" s="26"/>
      <c r="T13" s="12"/>
      <c r="U13" s="40">
        <f t="shared" si="39"/>
        <v>0</v>
      </c>
      <c r="V13" s="25">
        <f t="shared" si="23"/>
        <v>0</v>
      </c>
      <c r="W13" s="47"/>
      <c r="X13" s="12"/>
      <c r="Y13" s="38">
        <f t="shared" si="40"/>
        <v>0</v>
      </c>
      <c r="Z13" s="26"/>
      <c r="AA13" s="12"/>
      <c r="AB13" s="40">
        <f t="shared" si="41"/>
        <v>0</v>
      </c>
      <c r="AC13" s="25">
        <f t="shared" si="24"/>
        <v>0</v>
      </c>
      <c r="AD13" s="47"/>
      <c r="AE13" s="12"/>
      <c r="AF13" s="38">
        <f t="shared" si="42"/>
        <v>0</v>
      </c>
      <c r="AG13" s="26"/>
      <c r="AH13" s="12"/>
      <c r="AI13" s="40">
        <f t="shared" si="43"/>
        <v>0</v>
      </c>
      <c r="AJ13" s="25">
        <f t="shared" si="25"/>
        <v>0</v>
      </c>
      <c r="AK13" s="47"/>
      <c r="AL13" s="12"/>
      <c r="AM13" s="38">
        <f t="shared" si="44"/>
        <v>0</v>
      </c>
      <c r="AN13" s="26"/>
      <c r="AO13" s="12"/>
      <c r="AP13" s="40">
        <f t="shared" si="45"/>
        <v>0</v>
      </c>
      <c r="AQ13" s="25">
        <f t="shared" si="26"/>
        <v>0</v>
      </c>
      <c r="AR13" s="47"/>
      <c r="AS13" s="12"/>
      <c r="AT13" s="38">
        <f t="shared" si="46"/>
        <v>0</v>
      </c>
      <c r="AU13" s="26"/>
      <c r="AV13" s="12"/>
      <c r="AW13" s="40">
        <f t="shared" si="47"/>
        <v>0</v>
      </c>
      <c r="AX13" s="25">
        <f t="shared" si="27"/>
        <v>0</v>
      </c>
      <c r="AY13" s="47"/>
      <c r="AZ13" s="12"/>
      <c r="BA13" s="38">
        <f t="shared" si="48"/>
        <v>0</v>
      </c>
      <c r="BB13" s="26"/>
      <c r="BC13" s="12"/>
      <c r="BD13" s="40">
        <f t="shared" si="49"/>
        <v>0</v>
      </c>
      <c r="BE13" s="25">
        <f t="shared" si="28"/>
        <v>0</v>
      </c>
      <c r="BF13" s="47"/>
      <c r="BG13" s="12"/>
      <c r="BH13" s="38">
        <f t="shared" si="50"/>
        <v>0</v>
      </c>
      <c r="BI13" s="26"/>
      <c r="BJ13" s="12"/>
      <c r="BK13" s="40">
        <f t="shared" si="51"/>
        <v>0</v>
      </c>
      <c r="BL13" s="25">
        <f t="shared" si="29"/>
        <v>0</v>
      </c>
      <c r="BM13" s="47"/>
      <c r="BN13" s="12"/>
      <c r="BO13" s="38">
        <f t="shared" si="52"/>
        <v>0</v>
      </c>
      <c r="BP13" s="26"/>
      <c r="BQ13" s="12"/>
      <c r="BR13" s="40">
        <f t="shared" si="53"/>
        <v>0</v>
      </c>
      <c r="BS13" s="25">
        <f t="shared" si="30"/>
        <v>0</v>
      </c>
      <c r="BT13" s="79">
        <f t="shared" si="31"/>
        <v>0</v>
      </c>
      <c r="BU13" s="82">
        <f t="shared" si="32"/>
        <v>0</v>
      </c>
      <c r="BV13" s="25">
        <f t="shared" si="20"/>
        <v>0</v>
      </c>
      <c r="BW13" s="34"/>
      <c r="BX13" s="29">
        <f t="shared" si="33"/>
        <v>0</v>
      </c>
    </row>
    <row r="14" spans="1:76" x14ac:dyDescent="0.25">
      <c r="A14" s="102" t="s">
        <v>39</v>
      </c>
      <c r="B14" s="47"/>
      <c r="C14" s="12"/>
      <c r="D14" s="38">
        <f t="shared" si="34"/>
        <v>0</v>
      </c>
      <c r="E14" s="26"/>
      <c r="F14" s="12"/>
      <c r="G14" s="40">
        <f t="shared" si="35"/>
        <v>0</v>
      </c>
      <c r="H14" s="25">
        <f t="shared" si="21"/>
        <v>0</v>
      </c>
      <c r="I14" s="47"/>
      <c r="J14" s="12"/>
      <c r="K14" s="38">
        <f t="shared" si="36"/>
        <v>0</v>
      </c>
      <c r="L14" s="26"/>
      <c r="M14" s="12"/>
      <c r="N14" s="40">
        <f t="shared" si="37"/>
        <v>0</v>
      </c>
      <c r="O14" s="25">
        <f t="shared" si="22"/>
        <v>0</v>
      </c>
      <c r="P14" s="47"/>
      <c r="Q14" s="12"/>
      <c r="R14" s="38">
        <f t="shared" si="38"/>
        <v>0</v>
      </c>
      <c r="S14" s="26"/>
      <c r="T14" s="12"/>
      <c r="U14" s="40">
        <f t="shared" si="39"/>
        <v>0</v>
      </c>
      <c r="V14" s="25">
        <f t="shared" si="23"/>
        <v>0</v>
      </c>
      <c r="W14" s="47"/>
      <c r="X14" s="12"/>
      <c r="Y14" s="38">
        <f t="shared" si="40"/>
        <v>0</v>
      </c>
      <c r="Z14" s="26"/>
      <c r="AA14" s="12"/>
      <c r="AB14" s="40">
        <f t="shared" si="41"/>
        <v>0</v>
      </c>
      <c r="AC14" s="25">
        <f t="shared" si="24"/>
        <v>0</v>
      </c>
      <c r="AD14" s="47"/>
      <c r="AE14" s="12"/>
      <c r="AF14" s="38">
        <f t="shared" si="42"/>
        <v>0</v>
      </c>
      <c r="AG14" s="26"/>
      <c r="AH14" s="12"/>
      <c r="AI14" s="40">
        <f t="shared" si="43"/>
        <v>0</v>
      </c>
      <c r="AJ14" s="25">
        <f t="shared" si="25"/>
        <v>0</v>
      </c>
      <c r="AK14" s="47"/>
      <c r="AL14" s="12"/>
      <c r="AM14" s="38">
        <f t="shared" si="44"/>
        <v>0</v>
      </c>
      <c r="AN14" s="26"/>
      <c r="AO14" s="12"/>
      <c r="AP14" s="40">
        <f t="shared" si="45"/>
        <v>0</v>
      </c>
      <c r="AQ14" s="25">
        <f t="shared" si="26"/>
        <v>0</v>
      </c>
      <c r="AR14" s="47"/>
      <c r="AS14" s="12"/>
      <c r="AT14" s="38">
        <f t="shared" si="46"/>
        <v>0</v>
      </c>
      <c r="AU14" s="26"/>
      <c r="AV14" s="12"/>
      <c r="AW14" s="40">
        <f t="shared" si="47"/>
        <v>0</v>
      </c>
      <c r="AX14" s="25">
        <f t="shared" si="27"/>
        <v>0</v>
      </c>
      <c r="AY14" s="47"/>
      <c r="AZ14" s="12"/>
      <c r="BA14" s="38">
        <f t="shared" si="48"/>
        <v>0</v>
      </c>
      <c r="BB14" s="26"/>
      <c r="BC14" s="12"/>
      <c r="BD14" s="40">
        <f t="shared" si="49"/>
        <v>0</v>
      </c>
      <c r="BE14" s="25">
        <f t="shared" si="28"/>
        <v>0</v>
      </c>
      <c r="BF14" s="47"/>
      <c r="BG14" s="12"/>
      <c r="BH14" s="38">
        <f t="shared" si="50"/>
        <v>0</v>
      </c>
      <c r="BI14" s="26"/>
      <c r="BJ14" s="12"/>
      <c r="BK14" s="40">
        <f t="shared" si="51"/>
        <v>0</v>
      </c>
      <c r="BL14" s="25">
        <f t="shared" si="29"/>
        <v>0</v>
      </c>
      <c r="BM14" s="47"/>
      <c r="BN14" s="12"/>
      <c r="BO14" s="38">
        <f t="shared" si="52"/>
        <v>0</v>
      </c>
      <c r="BP14" s="26"/>
      <c r="BQ14" s="12"/>
      <c r="BR14" s="40">
        <f t="shared" si="53"/>
        <v>0</v>
      </c>
      <c r="BS14" s="25">
        <f t="shared" si="30"/>
        <v>0</v>
      </c>
      <c r="BT14" s="79">
        <f t="shared" si="31"/>
        <v>0</v>
      </c>
      <c r="BU14" s="82">
        <f t="shared" si="32"/>
        <v>0</v>
      </c>
      <c r="BV14" s="25">
        <f t="shared" si="20"/>
        <v>0</v>
      </c>
      <c r="BW14" s="34"/>
      <c r="BX14" s="29">
        <f t="shared" si="33"/>
        <v>0</v>
      </c>
    </row>
    <row r="15" spans="1:76" x14ac:dyDescent="0.25">
      <c r="A15" s="53" t="s">
        <v>40</v>
      </c>
      <c r="B15" s="47"/>
      <c r="C15" s="12"/>
      <c r="D15" s="38">
        <f t="shared" si="34"/>
        <v>0</v>
      </c>
      <c r="E15" s="26"/>
      <c r="F15" s="12"/>
      <c r="G15" s="40">
        <f t="shared" si="35"/>
        <v>0</v>
      </c>
      <c r="H15" s="25">
        <f t="shared" si="21"/>
        <v>0</v>
      </c>
      <c r="I15" s="47"/>
      <c r="J15" s="12"/>
      <c r="K15" s="38">
        <f t="shared" si="36"/>
        <v>0</v>
      </c>
      <c r="L15" s="26"/>
      <c r="M15" s="12"/>
      <c r="N15" s="40">
        <f t="shared" si="37"/>
        <v>0</v>
      </c>
      <c r="O15" s="25">
        <f t="shared" si="22"/>
        <v>0</v>
      </c>
      <c r="P15" s="47"/>
      <c r="Q15" s="12"/>
      <c r="R15" s="38">
        <f t="shared" si="38"/>
        <v>0</v>
      </c>
      <c r="S15" s="26"/>
      <c r="T15" s="12"/>
      <c r="U15" s="40">
        <f t="shared" si="39"/>
        <v>0</v>
      </c>
      <c r="V15" s="25">
        <f t="shared" si="23"/>
        <v>0</v>
      </c>
      <c r="W15" s="47"/>
      <c r="X15" s="12"/>
      <c r="Y15" s="38">
        <f t="shared" si="40"/>
        <v>0</v>
      </c>
      <c r="Z15" s="26"/>
      <c r="AA15" s="12"/>
      <c r="AB15" s="40">
        <f t="shared" si="41"/>
        <v>0</v>
      </c>
      <c r="AC15" s="25">
        <f t="shared" si="24"/>
        <v>0</v>
      </c>
      <c r="AD15" s="47"/>
      <c r="AE15" s="12"/>
      <c r="AF15" s="38">
        <f t="shared" si="42"/>
        <v>0</v>
      </c>
      <c r="AG15" s="26"/>
      <c r="AH15" s="12"/>
      <c r="AI15" s="40">
        <f t="shared" si="43"/>
        <v>0</v>
      </c>
      <c r="AJ15" s="25">
        <f t="shared" si="25"/>
        <v>0</v>
      </c>
      <c r="AK15" s="47"/>
      <c r="AL15" s="12"/>
      <c r="AM15" s="38">
        <f t="shared" si="44"/>
        <v>0</v>
      </c>
      <c r="AN15" s="26"/>
      <c r="AO15" s="12"/>
      <c r="AP15" s="40">
        <f t="shared" si="45"/>
        <v>0</v>
      </c>
      <c r="AQ15" s="25">
        <f t="shared" si="26"/>
        <v>0</v>
      </c>
      <c r="AR15" s="47"/>
      <c r="AS15" s="12"/>
      <c r="AT15" s="38">
        <f t="shared" si="46"/>
        <v>0</v>
      </c>
      <c r="AU15" s="26"/>
      <c r="AV15" s="12"/>
      <c r="AW15" s="40">
        <f t="shared" si="47"/>
        <v>0</v>
      </c>
      <c r="AX15" s="25">
        <f t="shared" si="27"/>
        <v>0</v>
      </c>
      <c r="AY15" s="47"/>
      <c r="AZ15" s="12"/>
      <c r="BA15" s="38">
        <f t="shared" si="48"/>
        <v>0</v>
      </c>
      <c r="BB15" s="26"/>
      <c r="BC15" s="12"/>
      <c r="BD15" s="40">
        <f t="shared" si="49"/>
        <v>0</v>
      </c>
      <c r="BE15" s="25">
        <f t="shared" si="28"/>
        <v>0</v>
      </c>
      <c r="BF15" s="47"/>
      <c r="BG15" s="12"/>
      <c r="BH15" s="38">
        <f t="shared" si="50"/>
        <v>0</v>
      </c>
      <c r="BI15" s="26"/>
      <c r="BJ15" s="12"/>
      <c r="BK15" s="40">
        <f t="shared" si="51"/>
        <v>0</v>
      </c>
      <c r="BL15" s="25">
        <f t="shared" si="29"/>
        <v>0</v>
      </c>
      <c r="BM15" s="47"/>
      <c r="BN15" s="12"/>
      <c r="BO15" s="38">
        <f t="shared" si="52"/>
        <v>0</v>
      </c>
      <c r="BP15" s="26"/>
      <c r="BQ15" s="12"/>
      <c r="BR15" s="40">
        <f t="shared" si="53"/>
        <v>0</v>
      </c>
      <c r="BS15" s="25">
        <f t="shared" si="30"/>
        <v>0</v>
      </c>
      <c r="BT15" s="79">
        <f t="shared" si="31"/>
        <v>0</v>
      </c>
      <c r="BU15" s="82">
        <f t="shared" si="32"/>
        <v>0</v>
      </c>
      <c r="BV15" s="25">
        <f t="shared" si="20"/>
        <v>0</v>
      </c>
      <c r="BW15" s="34"/>
      <c r="BX15" s="29">
        <f t="shared" si="33"/>
        <v>0</v>
      </c>
    </row>
    <row r="16" spans="1:76" x14ac:dyDescent="0.25">
      <c r="A16" s="102" t="s">
        <v>41</v>
      </c>
      <c r="B16" s="47"/>
      <c r="C16" s="12"/>
      <c r="D16" s="38">
        <f t="shared" si="34"/>
        <v>0</v>
      </c>
      <c r="E16" s="26"/>
      <c r="F16" s="12"/>
      <c r="G16" s="40">
        <f t="shared" si="35"/>
        <v>0</v>
      </c>
      <c r="H16" s="25">
        <f t="shared" si="21"/>
        <v>0</v>
      </c>
      <c r="I16" s="47"/>
      <c r="J16" s="12"/>
      <c r="K16" s="38">
        <f t="shared" si="36"/>
        <v>0</v>
      </c>
      <c r="L16" s="26"/>
      <c r="M16" s="12"/>
      <c r="N16" s="40">
        <f t="shared" si="37"/>
        <v>0</v>
      </c>
      <c r="O16" s="25">
        <f t="shared" si="22"/>
        <v>0</v>
      </c>
      <c r="P16" s="47"/>
      <c r="Q16" s="12"/>
      <c r="R16" s="38">
        <f t="shared" si="38"/>
        <v>0</v>
      </c>
      <c r="S16" s="26"/>
      <c r="T16" s="12"/>
      <c r="U16" s="40">
        <f t="shared" si="39"/>
        <v>0</v>
      </c>
      <c r="V16" s="25">
        <f t="shared" si="23"/>
        <v>0</v>
      </c>
      <c r="W16" s="47"/>
      <c r="X16" s="12"/>
      <c r="Y16" s="38">
        <f t="shared" si="40"/>
        <v>0</v>
      </c>
      <c r="Z16" s="26"/>
      <c r="AA16" s="12"/>
      <c r="AB16" s="40">
        <f t="shared" si="41"/>
        <v>0</v>
      </c>
      <c r="AC16" s="25">
        <f t="shared" si="24"/>
        <v>0</v>
      </c>
      <c r="AD16" s="47"/>
      <c r="AE16" s="12"/>
      <c r="AF16" s="38">
        <f t="shared" si="42"/>
        <v>0</v>
      </c>
      <c r="AG16" s="26"/>
      <c r="AH16" s="12"/>
      <c r="AI16" s="40">
        <f t="shared" si="43"/>
        <v>0</v>
      </c>
      <c r="AJ16" s="25">
        <f t="shared" si="25"/>
        <v>0</v>
      </c>
      <c r="AK16" s="47"/>
      <c r="AL16" s="12"/>
      <c r="AM16" s="38">
        <f t="shared" si="44"/>
        <v>0</v>
      </c>
      <c r="AN16" s="26"/>
      <c r="AO16" s="12"/>
      <c r="AP16" s="40">
        <f t="shared" si="45"/>
        <v>0</v>
      </c>
      <c r="AQ16" s="25">
        <f t="shared" si="26"/>
        <v>0</v>
      </c>
      <c r="AR16" s="47"/>
      <c r="AS16" s="12"/>
      <c r="AT16" s="38">
        <f t="shared" si="46"/>
        <v>0</v>
      </c>
      <c r="AU16" s="26"/>
      <c r="AV16" s="12"/>
      <c r="AW16" s="40">
        <f t="shared" si="47"/>
        <v>0</v>
      </c>
      <c r="AX16" s="25">
        <f t="shared" si="27"/>
        <v>0</v>
      </c>
      <c r="AY16" s="47"/>
      <c r="AZ16" s="12"/>
      <c r="BA16" s="38">
        <f t="shared" si="48"/>
        <v>0</v>
      </c>
      <c r="BB16" s="26"/>
      <c r="BC16" s="12"/>
      <c r="BD16" s="40">
        <f t="shared" si="49"/>
        <v>0</v>
      </c>
      <c r="BE16" s="25">
        <f t="shared" si="28"/>
        <v>0</v>
      </c>
      <c r="BF16" s="47"/>
      <c r="BG16" s="12"/>
      <c r="BH16" s="38">
        <f t="shared" si="50"/>
        <v>0</v>
      </c>
      <c r="BI16" s="26"/>
      <c r="BJ16" s="12"/>
      <c r="BK16" s="40">
        <f t="shared" si="51"/>
        <v>0</v>
      </c>
      <c r="BL16" s="25">
        <f t="shared" si="29"/>
        <v>0</v>
      </c>
      <c r="BM16" s="47"/>
      <c r="BN16" s="12"/>
      <c r="BO16" s="38">
        <f t="shared" si="52"/>
        <v>0</v>
      </c>
      <c r="BP16" s="26"/>
      <c r="BQ16" s="12"/>
      <c r="BR16" s="40">
        <f t="shared" si="53"/>
        <v>0</v>
      </c>
      <c r="BS16" s="25">
        <f t="shared" si="30"/>
        <v>0</v>
      </c>
      <c r="BT16" s="79">
        <f t="shared" si="31"/>
        <v>0</v>
      </c>
      <c r="BU16" s="82">
        <f t="shared" si="32"/>
        <v>0</v>
      </c>
      <c r="BV16" s="25">
        <f t="shared" si="20"/>
        <v>0</v>
      </c>
      <c r="BW16" s="34"/>
      <c r="BX16" s="29">
        <f t="shared" si="33"/>
        <v>0</v>
      </c>
    </row>
    <row r="17" spans="1:76" x14ac:dyDescent="0.25">
      <c r="A17" s="53" t="s">
        <v>7</v>
      </c>
      <c r="B17" s="47"/>
      <c r="C17" s="12"/>
      <c r="D17" s="38">
        <f t="shared" si="34"/>
        <v>0</v>
      </c>
      <c r="E17" s="26"/>
      <c r="F17" s="12"/>
      <c r="G17" s="40">
        <f t="shared" si="35"/>
        <v>0</v>
      </c>
      <c r="H17" s="25">
        <f t="shared" si="21"/>
        <v>0</v>
      </c>
      <c r="I17" s="47"/>
      <c r="J17" s="12"/>
      <c r="K17" s="38">
        <f t="shared" si="36"/>
        <v>0</v>
      </c>
      <c r="L17" s="26"/>
      <c r="M17" s="12"/>
      <c r="N17" s="40">
        <f t="shared" si="37"/>
        <v>0</v>
      </c>
      <c r="O17" s="25">
        <f t="shared" si="22"/>
        <v>0</v>
      </c>
      <c r="P17" s="47"/>
      <c r="Q17" s="12"/>
      <c r="R17" s="38">
        <f t="shared" si="38"/>
        <v>0</v>
      </c>
      <c r="S17" s="26"/>
      <c r="T17" s="12"/>
      <c r="U17" s="40">
        <f t="shared" si="39"/>
        <v>0</v>
      </c>
      <c r="V17" s="25">
        <f t="shared" si="23"/>
        <v>0</v>
      </c>
      <c r="W17" s="47"/>
      <c r="X17" s="12"/>
      <c r="Y17" s="38">
        <f t="shared" si="40"/>
        <v>0</v>
      </c>
      <c r="Z17" s="26"/>
      <c r="AA17" s="12"/>
      <c r="AB17" s="40">
        <f t="shared" si="41"/>
        <v>0</v>
      </c>
      <c r="AC17" s="25">
        <f t="shared" si="24"/>
        <v>0</v>
      </c>
      <c r="AD17" s="47"/>
      <c r="AE17" s="12"/>
      <c r="AF17" s="38">
        <f t="shared" si="42"/>
        <v>0</v>
      </c>
      <c r="AG17" s="26"/>
      <c r="AH17" s="12"/>
      <c r="AI17" s="40">
        <f t="shared" si="43"/>
        <v>0</v>
      </c>
      <c r="AJ17" s="25">
        <f t="shared" si="25"/>
        <v>0</v>
      </c>
      <c r="AK17" s="47"/>
      <c r="AL17" s="12"/>
      <c r="AM17" s="38">
        <f t="shared" si="44"/>
        <v>0</v>
      </c>
      <c r="AN17" s="26"/>
      <c r="AO17" s="12"/>
      <c r="AP17" s="40">
        <f t="shared" si="45"/>
        <v>0</v>
      </c>
      <c r="AQ17" s="25">
        <f t="shared" si="26"/>
        <v>0</v>
      </c>
      <c r="AR17" s="47"/>
      <c r="AS17" s="12"/>
      <c r="AT17" s="38">
        <f t="shared" si="46"/>
        <v>0</v>
      </c>
      <c r="AU17" s="26"/>
      <c r="AV17" s="12"/>
      <c r="AW17" s="40">
        <f t="shared" si="47"/>
        <v>0</v>
      </c>
      <c r="AX17" s="25">
        <f t="shared" si="27"/>
        <v>0</v>
      </c>
      <c r="AY17" s="47"/>
      <c r="AZ17" s="12"/>
      <c r="BA17" s="38">
        <f t="shared" si="48"/>
        <v>0</v>
      </c>
      <c r="BB17" s="26"/>
      <c r="BC17" s="12"/>
      <c r="BD17" s="40">
        <f t="shared" si="49"/>
        <v>0</v>
      </c>
      <c r="BE17" s="25">
        <f t="shared" si="28"/>
        <v>0</v>
      </c>
      <c r="BF17" s="47"/>
      <c r="BG17" s="12"/>
      <c r="BH17" s="38">
        <f t="shared" si="50"/>
        <v>0</v>
      </c>
      <c r="BI17" s="26"/>
      <c r="BJ17" s="12"/>
      <c r="BK17" s="40">
        <f t="shared" si="51"/>
        <v>0</v>
      </c>
      <c r="BL17" s="25">
        <f t="shared" si="29"/>
        <v>0</v>
      </c>
      <c r="BM17" s="47"/>
      <c r="BN17" s="12"/>
      <c r="BO17" s="38">
        <f t="shared" si="52"/>
        <v>0</v>
      </c>
      <c r="BP17" s="26"/>
      <c r="BQ17" s="12"/>
      <c r="BR17" s="40">
        <f t="shared" si="53"/>
        <v>0</v>
      </c>
      <c r="BS17" s="25">
        <f t="shared" si="30"/>
        <v>0</v>
      </c>
      <c r="BT17" s="79">
        <f t="shared" si="31"/>
        <v>0</v>
      </c>
      <c r="BU17" s="82">
        <f t="shared" si="32"/>
        <v>0</v>
      </c>
      <c r="BV17" s="25">
        <f t="shared" si="20"/>
        <v>0</v>
      </c>
      <c r="BW17" s="34"/>
      <c r="BX17" s="29">
        <f t="shared" si="33"/>
        <v>0</v>
      </c>
    </row>
    <row r="18" spans="1:76" x14ac:dyDescent="0.25">
      <c r="A18" s="53" t="s">
        <v>7</v>
      </c>
      <c r="B18" s="47"/>
      <c r="C18" s="12"/>
      <c r="D18" s="38">
        <f t="shared" si="34"/>
        <v>0</v>
      </c>
      <c r="E18" s="26"/>
      <c r="F18" s="12"/>
      <c r="G18" s="40">
        <f t="shared" si="35"/>
        <v>0</v>
      </c>
      <c r="H18" s="25">
        <f t="shared" si="21"/>
        <v>0</v>
      </c>
      <c r="I18" s="47"/>
      <c r="J18" s="12"/>
      <c r="K18" s="38">
        <f t="shared" si="36"/>
        <v>0</v>
      </c>
      <c r="L18" s="26"/>
      <c r="M18" s="12"/>
      <c r="N18" s="40">
        <f t="shared" si="37"/>
        <v>0</v>
      </c>
      <c r="O18" s="25">
        <f t="shared" si="22"/>
        <v>0</v>
      </c>
      <c r="P18" s="47"/>
      <c r="Q18" s="12"/>
      <c r="R18" s="38">
        <f t="shared" si="38"/>
        <v>0</v>
      </c>
      <c r="S18" s="26"/>
      <c r="T18" s="12"/>
      <c r="U18" s="40">
        <f t="shared" si="39"/>
        <v>0</v>
      </c>
      <c r="V18" s="25">
        <f t="shared" si="23"/>
        <v>0</v>
      </c>
      <c r="W18" s="47"/>
      <c r="X18" s="12"/>
      <c r="Y18" s="38">
        <f t="shared" si="40"/>
        <v>0</v>
      </c>
      <c r="Z18" s="26"/>
      <c r="AA18" s="12"/>
      <c r="AB18" s="40">
        <f t="shared" si="41"/>
        <v>0</v>
      </c>
      <c r="AC18" s="25">
        <f t="shared" si="24"/>
        <v>0</v>
      </c>
      <c r="AD18" s="47"/>
      <c r="AE18" s="12"/>
      <c r="AF18" s="38">
        <f t="shared" si="42"/>
        <v>0</v>
      </c>
      <c r="AG18" s="26"/>
      <c r="AH18" s="12"/>
      <c r="AI18" s="40">
        <f t="shared" si="43"/>
        <v>0</v>
      </c>
      <c r="AJ18" s="25">
        <f t="shared" si="25"/>
        <v>0</v>
      </c>
      <c r="AK18" s="47"/>
      <c r="AL18" s="12"/>
      <c r="AM18" s="38">
        <f t="shared" si="44"/>
        <v>0</v>
      </c>
      <c r="AN18" s="26"/>
      <c r="AO18" s="12"/>
      <c r="AP18" s="40">
        <f t="shared" si="45"/>
        <v>0</v>
      </c>
      <c r="AQ18" s="25">
        <f t="shared" si="26"/>
        <v>0</v>
      </c>
      <c r="AR18" s="47"/>
      <c r="AS18" s="12"/>
      <c r="AT18" s="38">
        <f t="shared" si="46"/>
        <v>0</v>
      </c>
      <c r="AU18" s="26"/>
      <c r="AV18" s="12"/>
      <c r="AW18" s="40">
        <f t="shared" si="47"/>
        <v>0</v>
      </c>
      <c r="AX18" s="25">
        <f t="shared" si="27"/>
        <v>0</v>
      </c>
      <c r="AY18" s="47"/>
      <c r="AZ18" s="12"/>
      <c r="BA18" s="38">
        <f t="shared" si="48"/>
        <v>0</v>
      </c>
      <c r="BB18" s="26"/>
      <c r="BC18" s="12"/>
      <c r="BD18" s="40">
        <f t="shared" si="49"/>
        <v>0</v>
      </c>
      <c r="BE18" s="25">
        <f t="shared" si="28"/>
        <v>0</v>
      </c>
      <c r="BF18" s="47"/>
      <c r="BG18" s="12"/>
      <c r="BH18" s="38">
        <f t="shared" si="50"/>
        <v>0</v>
      </c>
      <c r="BI18" s="26"/>
      <c r="BJ18" s="12"/>
      <c r="BK18" s="40">
        <f t="shared" si="51"/>
        <v>0</v>
      </c>
      <c r="BL18" s="25">
        <f t="shared" si="29"/>
        <v>0</v>
      </c>
      <c r="BM18" s="47"/>
      <c r="BN18" s="12"/>
      <c r="BO18" s="38">
        <f t="shared" si="52"/>
        <v>0</v>
      </c>
      <c r="BP18" s="26"/>
      <c r="BQ18" s="12"/>
      <c r="BR18" s="40">
        <f t="shared" si="53"/>
        <v>0</v>
      </c>
      <c r="BS18" s="25">
        <f t="shared" si="30"/>
        <v>0</v>
      </c>
      <c r="BT18" s="79">
        <f t="shared" si="31"/>
        <v>0</v>
      </c>
      <c r="BU18" s="82">
        <f t="shared" si="32"/>
        <v>0</v>
      </c>
      <c r="BV18" s="25">
        <f t="shared" si="20"/>
        <v>0</v>
      </c>
      <c r="BW18" s="34"/>
      <c r="BX18" s="29">
        <f t="shared" si="33"/>
        <v>0</v>
      </c>
    </row>
    <row r="19" spans="1:76" x14ac:dyDescent="0.25">
      <c r="A19" s="53" t="s">
        <v>7</v>
      </c>
      <c r="B19" s="47"/>
      <c r="C19" s="12"/>
      <c r="D19" s="38">
        <f t="shared" si="34"/>
        <v>0</v>
      </c>
      <c r="E19" s="26"/>
      <c r="F19" s="12"/>
      <c r="G19" s="40">
        <f t="shared" si="35"/>
        <v>0</v>
      </c>
      <c r="H19" s="25">
        <f t="shared" si="21"/>
        <v>0</v>
      </c>
      <c r="I19" s="47"/>
      <c r="J19" s="12"/>
      <c r="K19" s="38">
        <f t="shared" si="36"/>
        <v>0</v>
      </c>
      <c r="L19" s="26"/>
      <c r="M19" s="12"/>
      <c r="N19" s="40">
        <f t="shared" si="37"/>
        <v>0</v>
      </c>
      <c r="O19" s="25">
        <f t="shared" si="22"/>
        <v>0</v>
      </c>
      <c r="P19" s="47"/>
      <c r="Q19" s="12"/>
      <c r="R19" s="38">
        <f t="shared" si="38"/>
        <v>0</v>
      </c>
      <c r="S19" s="26"/>
      <c r="T19" s="12"/>
      <c r="U19" s="40">
        <f t="shared" si="39"/>
        <v>0</v>
      </c>
      <c r="V19" s="25">
        <f t="shared" si="23"/>
        <v>0</v>
      </c>
      <c r="W19" s="47"/>
      <c r="X19" s="12"/>
      <c r="Y19" s="38">
        <f t="shared" si="40"/>
        <v>0</v>
      </c>
      <c r="Z19" s="26"/>
      <c r="AA19" s="12"/>
      <c r="AB19" s="40">
        <f t="shared" si="41"/>
        <v>0</v>
      </c>
      <c r="AC19" s="25">
        <f t="shared" si="24"/>
        <v>0</v>
      </c>
      <c r="AD19" s="47"/>
      <c r="AE19" s="12"/>
      <c r="AF19" s="38">
        <f t="shared" si="42"/>
        <v>0</v>
      </c>
      <c r="AG19" s="26"/>
      <c r="AH19" s="12"/>
      <c r="AI19" s="40">
        <f t="shared" si="43"/>
        <v>0</v>
      </c>
      <c r="AJ19" s="25">
        <f t="shared" si="25"/>
        <v>0</v>
      </c>
      <c r="AK19" s="47"/>
      <c r="AL19" s="12"/>
      <c r="AM19" s="38">
        <f t="shared" si="44"/>
        <v>0</v>
      </c>
      <c r="AN19" s="26"/>
      <c r="AO19" s="12"/>
      <c r="AP19" s="40">
        <f t="shared" si="45"/>
        <v>0</v>
      </c>
      <c r="AQ19" s="25">
        <f t="shared" si="26"/>
        <v>0</v>
      </c>
      <c r="AR19" s="47"/>
      <c r="AS19" s="12"/>
      <c r="AT19" s="38">
        <f t="shared" si="46"/>
        <v>0</v>
      </c>
      <c r="AU19" s="26"/>
      <c r="AV19" s="12"/>
      <c r="AW19" s="40">
        <f t="shared" si="47"/>
        <v>0</v>
      </c>
      <c r="AX19" s="25">
        <f t="shared" si="27"/>
        <v>0</v>
      </c>
      <c r="AY19" s="47"/>
      <c r="AZ19" s="12"/>
      <c r="BA19" s="38">
        <f t="shared" si="48"/>
        <v>0</v>
      </c>
      <c r="BB19" s="26"/>
      <c r="BC19" s="12"/>
      <c r="BD19" s="40">
        <f t="shared" si="49"/>
        <v>0</v>
      </c>
      <c r="BE19" s="25">
        <f t="shared" si="28"/>
        <v>0</v>
      </c>
      <c r="BF19" s="47"/>
      <c r="BG19" s="12"/>
      <c r="BH19" s="38">
        <f t="shared" si="50"/>
        <v>0</v>
      </c>
      <c r="BI19" s="26"/>
      <c r="BJ19" s="12"/>
      <c r="BK19" s="40">
        <f t="shared" si="51"/>
        <v>0</v>
      </c>
      <c r="BL19" s="25">
        <f t="shared" si="29"/>
        <v>0</v>
      </c>
      <c r="BM19" s="47"/>
      <c r="BN19" s="12"/>
      <c r="BO19" s="38">
        <f t="shared" si="52"/>
        <v>0</v>
      </c>
      <c r="BP19" s="26"/>
      <c r="BQ19" s="12"/>
      <c r="BR19" s="40">
        <f t="shared" si="53"/>
        <v>0</v>
      </c>
      <c r="BS19" s="25">
        <f t="shared" si="30"/>
        <v>0</v>
      </c>
      <c r="BT19" s="79">
        <f t="shared" si="31"/>
        <v>0</v>
      </c>
      <c r="BU19" s="82">
        <f t="shared" si="32"/>
        <v>0</v>
      </c>
      <c r="BV19" s="25">
        <f t="shared" si="20"/>
        <v>0</v>
      </c>
      <c r="BW19" s="34"/>
      <c r="BX19" s="29">
        <f t="shared" si="33"/>
        <v>0</v>
      </c>
    </row>
    <row r="20" spans="1:76" x14ac:dyDescent="0.25">
      <c r="A20" s="53" t="s">
        <v>7</v>
      </c>
      <c r="B20" s="47"/>
      <c r="C20" s="12"/>
      <c r="D20" s="38">
        <f t="shared" si="34"/>
        <v>0</v>
      </c>
      <c r="E20" s="26"/>
      <c r="F20" s="12"/>
      <c r="G20" s="40">
        <f t="shared" si="35"/>
        <v>0</v>
      </c>
      <c r="H20" s="25">
        <f t="shared" si="21"/>
        <v>0</v>
      </c>
      <c r="I20" s="47"/>
      <c r="J20" s="12"/>
      <c r="K20" s="38">
        <f t="shared" si="36"/>
        <v>0</v>
      </c>
      <c r="L20" s="26"/>
      <c r="M20" s="12"/>
      <c r="N20" s="40">
        <f t="shared" si="37"/>
        <v>0</v>
      </c>
      <c r="O20" s="25">
        <f t="shared" si="22"/>
        <v>0</v>
      </c>
      <c r="P20" s="47"/>
      <c r="Q20" s="12"/>
      <c r="R20" s="38">
        <f t="shared" si="38"/>
        <v>0</v>
      </c>
      <c r="S20" s="26"/>
      <c r="T20" s="12"/>
      <c r="U20" s="40">
        <f t="shared" si="39"/>
        <v>0</v>
      </c>
      <c r="V20" s="25">
        <f t="shared" si="23"/>
        <v>0</v>
      </c>
      <c r="W20" s="47"/>
      <c r="X20" s="12"/>
      <c r="Y20" s="38">
        <f t="shared" si="40"/>
        <v>0</v>
      </c>
      <c r="Z20" s="26"/>
      <c r="AA20" s="12"/>
      <c r="AB20" s="40">
        <f t="shared" si="41"/>
        <v>0</v>
      </c>
      <c r="AC20" s="25">
        <f t="shared" si="24"/>
        <v>0</v>
      </c>
      <c r="AD20" s="47"/>
      <c r="AE20" s="12"/>
      <c r="AF20" s="38">
        <f t="shared" si="42"/>
        <v>0</v>
      </c>
      <c r="AG20" s="26"/>
      <c r="AH20" s="12"/>
      <c r="AI20" s="40">
        <f t="shared" si="43"/>
        <v>0</v>
      </c>
      <c r="AJ20" s="25">
        <f t="shared" si="25"/>
        <v>0</v>
      </c>
      <c r="AK20" s="47"/>
      <c r="AL20" s="12"/>
      <c r="AM20" s="38">
        <f t="shared" si="44"/>
        <v>0</v>
      </c>
      <c r="AN20" s="26"/>
      <c r="AO20" s="12"/>
      <c r="AP20" s="40">
        <f t="shared" si="45"/>
        <v>0</v>
      </c>
      <c r="AQ20" s="25">
        <f t="shared" si="26"/>
        <v>0</v>
      </c>
      <c r="AR20" s="47"/>
      <c r="AS20" s="12"/>
      <c r="AT20" s="38">
        <f t="shared" si="46"/>
        <v>0</v>
      </c>
      <c r="AU20" s="26"/>
      <c r="AV20" s="12"/>
      <c r="AW20" s="40">
        <f t="shared" si="47"/>
        <v>0</v>
      </c>
      <c r="AX20" s="25">
        <f t="shared" si="27"/>
        <v>0</v>
      </c>
      <c r="AY20" s="47"/>
      <c r="AZ20" s="12"/>
      <c r="BA20" s="38">
        <f t="shared" si="48"/>
        <v>0</v>
      </c>
      <c r="BB20" s="26"/>
      <c r="BC20" s="12"/>
      <c r="BD20" s="40">
        <f t="shared" si="49"/>
        <v>0</v>
      </c>
      <c r="BE20" s="25">
        <f t="shared" si="28"/>
        <v>0</v>
      </c>
      <c r="BF20" s="47"/>
      <c r="BG20" s="12"/>
      <c r="BH20" s="38">
        <f t="shared" si="50"/>
        <v>0</v>
      </c>
      <c r="BI20" s="26"/>
      <c r="BJ20" s="12"/>
      <c r="BK20" s="40">
        <f t="shared" si="51"/>
        <v>0</v>
      </c>
      <c r="BL20" s="25">
        <f t="shared" si="29"/>
        <v>0</v>
      </c>
      <c r="BM20" s="47"/>
      <c r="BN20" s="12"/>
      <c r="BO20" s="38">
        <f t="shared" si="52"/>
        <v>0</v>
      </c>
      <c r="BP20" s="26"/>
      <c r="BQ20" s="12"/>
      <c r="BR20" s="40">
        <f t="shared" si="53"/>
        <v>0</v>
      </c>
      <c r="BS20" s="25">
        <f t="shared" si="30"/>
        <v>0</v>
      </c>
      <c r="BT20" s="79">
        <f t="shared" si="31"/>
        <v>0</v>
      </c>
      <c r="BU20" s="82">
        <f t="shared" si="32"/>
        <v>0</v>
      </c>
      <c r="BV20" s="25">
        <f t="shared" si="20"/>
        <v>0</v>
      </c>
      <c r="BW20" s="34"/>
      <c r="BX20" s="29">
        <f t="shared" si="33"/>
        <v>0</v>
      </c>
    </row>
    <row r="21" spans="1:76" x14ac:dyDescent="0.25">
      <c r="A21" s="53" t="s">
        <v>7</v>
      </c>
      <c r="B21" s="47"/>
      <c r="C21" s="12"/>
      <c r="D21" s="38">
        <f t="shared" si="34"/>
        <v>0</v>
      </c>
      <c r="E21" s="26"/>
      <c r="F21" s="12"/>
      <c r="G21" s="40">
        <f t="shared" si="35"/>
        <v>0</v>
      </c>
      <c r="H21" s="25">
        <f t="shared" si="21"/>
        <v>0</v>
      </c>
      <c r="I21" s="47"/>
      <c r="J21" s="12"/>
      <c r="K21" s="38">
        <f t="shared" si="36"/>
        <v>0</v>
      </c>
      <c r="L21" s="26"/>
      <c r="M21" s="12"/>
      <c r="N21" s="40">
        <f t="shared" si="37"/>
        <v>0</v>
      </c>
      <c r="O21" s="25">
        <f t="shared" si="22"/>
        <v>0</v>
      </c>
      <c r="P21" s="47"/>
      <c r="Q21" s="12"/>
      <c r="R21" s="38">
        <f t="shared" si="38"/>
        <v>0</v>
      </c>
      <c r="S21" s="26"/>
      <c r="T21" s="12"/>
      <c r="U21" s="40">
        <f t="shared" si="39"/>
        <v>0</v>
      </c>
      <c r="V21" s="25">
        <f t="shared" si="23"/>
        <v>0</v>
      </c>
      <c r="W21" s="47"/>
      <c r="X21" s="12"/>
      <c r="Y21" s="38">
        <f t="shared" si="40"/>
        <v>0</v>
      </c>
      <c r="Z21" s="26"/>
      <c r="AA21" s="12"/>
      <c r="AB21" s="40">
        <f t="shared" si="41"/>
        <v>0</v>
      </c>
      <c r="AC21" s="25">
        <f t="shared" si="24"/>
        <v>0</v>
      </c>
      <c r="AD21" s="47"/>
      <c r="AE21" s="12"/>
      <c r="AF21" s="38">
        <f t="shared" si="42"/>
        <v>0</v>
      </c>
      <c r="AG21" s="26"/>
      <c r="AH21" s="12"/>
      <c r="AI21" s="40">
        <f t="shared" si="43"/>
        <v>0</v>
      </c>
      <c r="AJ21" s="25">
        <f t="shared" si="25"/>
        <v>0</v>
      </c>
      <c r="AK21" s="47"/>
      <c r="AL21" s="12"/>
      <c r="AM21" s="38">
        <f t="shared" si="44"/>
        <v>0</v>
      </c>
      <c r="AN21" s="26"/>
      <c r="AO21" s="12"/>
      <c r="AP21" s="40">
        <f t="shared" si="45"/>
        <v>0</v>
      </c>
      <c r="AQ21" s="25">
        <f t="shared" si="26"/>
        <v>0</v>
      </c>
      <c r="AR21" s="47"/>
      <c r="AS21" s="12"/>
      <c r="AT21" s="38">
        <f t="shared" si="46"/>
        <v>0</v>
      </c>
      <c r="AU21" s="26"/>
      <c r="AV21" s="12"/>
      <c r="AW21" s="40">
        <f t="shared" si="47"/>
        <v>0</v>
      </c>
      <c r="AX21" s="25">
        <f t="shared" si="27"/>
        <v>0</v>
      </c>
      <c r="AY21" s="47"/>
      <c r="AZ21" s="12"/>
      <c r="BA21" s="38">
        <f t="shared" si="48"/>
        <v>0</v>
      </c>
      <c r="BB21" s="26"/>
      <c r="BC21" s="12"/>
      <c r="BD21" s="40">
        <f t="shared" si="49"/>
        <v>0</v>
      </c>
      <c r="BE21" s="25">
        <f t="shared" si="28"/>
        <v>0</v>
      </c>
      <c r="BF21" s="47"/>
      <c r="BG21" s="12"/>
      <c r="BH21" s="38">
        <f t="shared" si="50"/>
        <v>0</v>
      </c>
      <c r="BI21" s="26"/>
      <c r="BJ21" s="12"/>
      <c r="BK21" s="40">
        <f t="shared" si="51"/>
        <v>0</v>
      </c>
      <c r="BL21" s="25">
        <f t="shared" si="29"/>
        <v>0</v>
      </c>
      <c r="BM21" s="47"/>
      <c r="BN21" s="12"/>
      <c r="BO21" s="38">
        <f t="shared" si="52"/>
        <v>0</v>
      </c>
      <c r="BP21" s="26"/>
      <c r="BQ21" s="12"/>
      <c r="BR21" s="40">
        <f t="shared" si="53"/>
        <v>0</v>
      </c>
      <c r="BS21" s="25">
        <f t="shared" si="30"/>
        <v>0</v>
      </c>
      <c r="BT21" s="79">
        <f t="shared" si="31"/>
        <v>0</v>
      </c>
      <c r="BU21" s="82">
        <f t="shared" si="32"/>
        <v>0</v>
      </c>
      <c r="BV21" s="25">
        <f t="shared" si="20"/>
        <v>0</v>
      </c>
      <c r="BW21" s="34"/>
      <c r="BX21" s="29">
        <f t="shared" si="33"/>
        <v>0</v>
      </c>
    </row>
    <row r="22" spans="1:76" ht="15.75" thickBot="1" x14ac:dyDescent="0.3">
      <c r="A22" s="54" t="s">
        <v>7</v>
      </c>
      <c r="B22" s="48"/>
      <c r="C22" s="49"/>
      <c r="D22" s="50">
        <f t="shared" si="34"/>
        <v>0</v>
      </c>
      <c r="E22" s="51"/>
      <c r="F22" s="49"/>
      <c r="G22" s="52">
        <f t="shared" si="35"/>
        <v>0</v>
      </c>
      <c r="H22" s="58">
        <f t="shared" si="21"/>
        <v>0</v>
      </c>
      <c r="I22" s="48"/>
      <c r="J22" s="49"/>
      <c r="K22" s="50">
        <f t="shared" si="36"/>
        <v>0</v>
      </c>
      <c r="L22" s="51"/>
      <c r="M22" s="49"/>
      <c r="N22" s="52">
        <f t="shared" si="37"/>
        <v>0</v>
      </c>
      <c r="O22" s="58">
        <f t="shared" si="22"/>
        <v>0</v>
      </c>
      <c r="P22" s="48"/>
      <c r="Q22" s="49"/>
      <c r="R22" s="50">
        <f t="shared" si="38"/>
        <v>0</v>
      </c>
      <c r="S22" s="51"/>
      <c r="T22" s="49"/>
      <c r="U22" s="52">
        <f t="shared" si="39"/>
        <v>0</v>
      </c>
      <c r="V22" s="58">
        <f t="shared" si="23"/>
        <v>0</v>
      </c>
      <c r="W22" s="48"/>
      <c r="X22" s="49"/>
      <c r="Y22" s="50">
        <f t="shared" si="40"/>
        <v>0</v>
      </c>
      <c r="Z22" s="51"/>
      <c r="AA22" s="49"/>
      <c r="AB22" s="52">
        <f t="shared" si="41"/>
        <v>0</v>
      </c>
      <c r="AC22" s="58">
        <f t="shared" si="24"/>
        <v>0</v>
      </c>
      <c r="AD22" s="48"/>
      <c r="AE22" s="49"/>
      <c r="AF22" s="50">
        <f t="shared" si="42"/>
        <v>0</v>
      </c>
      <c r="AG22" s="51"/>
      <c r="AH22" s="49"/>
      <c r="AI22" s="52">
        <f t="shared" si="43"/>
        <v>0</v>
      </c>
      <c r="AJ22" s="58">
        <f t="shared" si="25"/>
        <v>0</v>
      </c>
      <c r="AK22" s="48"/>
      <c r="AL22" s="49"/>
      <c r="AM22" s="50">
        <f t="shared" si="44"/>
        <v>0</v>
      </c>
      <c r="AN22" s="51"/>
      <c r="AO22" s="49"/>
      <c r="AP22" s="52">
        <f t="shared" si="45"/>
        <v>0</v>
      </c>
      <c r="AQ22" s="58">
        <f t="shared" si="26"/>
        <v>0</v>
      </c>
      <c r="AR22" s="48"/>
      <c r="AS22" s="49"/>
      <c r="AT22" s="50">
        <f t="shared" si="46"/>
        <v>0</v>
      </c>
      <c r="AU22" s="51"/>
      <c r="AV22" s="49"/>
      <c r="AW22" s="52">
        <f t="shared" si="47"/>
        <v>0</v>
      </c>
      <c r="AX22" s="58">
        <f t="shared" si="27"/>
        <v>0</v>
      </c>
      <c r="AY22" s="48"/>
      <c r="AZ22" s="49"/>
      <c r="BA22" s="50">
        <f t="shared" si="48"/>
        <v>0</v>
      </c>
      <c r="BB22" s="51"/>
      <c r="BC22" s="49"/>
      <c r="BD22" s="52">
        <f t="shared" si="49"/>
        <v>0</v>
      </c>
      <c r="BE22" s="58">
        <f t="shared" si="28"/>
        <v>0</v>
      </c>
      <c r="BF22" s="48"/>
      <c r="BG22" s="49"/>
      <c r="BH22" s="50">
        <f t="shared" si="50"/>
        <v>0</v>
      </c>
      <c r="BI22" s="51"/>
      <c r="BJ22" s="49"/>
      <c r="BK22" s="52">
        <f t="shared" si="51"/>
        <v>0</v>
      </c>
      <c r="BL22" s="58">
        <f t="shared" si="29"/>
        <v>0</v>
      </c>
      <c r="BM22" s="48"/>
      <c r="BN22" s="49"/>
      <c r="BO22" s="50">
        <f t="shared" si="52"/>
        <v>0</v>
      </c>
      <c r="BP22" s="51"/>
      <c r="BQ22" s="49"/>
      <c r="BR22" s="52">
        <f t="shared" si="53"/>
        <v>0</v>
      </c>
      <c r="BS22" s="58">
        <f t="shared" si="30"/>
        <v>0</v>
      </c>
      <c r="BT22" s="80">
        <f>D22+K22+R22+Y22+AF22+AM22+AT22+BA22+BH22+BO22</f>
        <v>0</v>
      </c>
      <c r="BU22" s="83">
        <f>G22+N22+U22+AB22+AI22+AP22+AW22+BD22+BK22+BR22</f>
        <v>0</v>
      </c>
      <c r="BV22" s="58">
        <f t="shared" si="20"/>
        <v>0</v>
      </c>
      <c r="BW22" s="35"/>
      <c r="BX22" s="30">
        <f t="shared" si="33"/>
        <v>0</v>
      </c>
    </row>
    <row r="23" spans="1:76" ht="15.75" thickBot="1" x14ac:dyDescent="0.3">
      <c r="A23" s="99" t="s">
        <v>8</v>
      </c>
      <c r="B23" s="21">
        <f>SUM(B5:B22)</f>
        <v>0</v>
      </c>
      <c r="C23" s="22"/>
      <c r="D23" s="22">
        <f t="shared" ref="D23:H23" si="54">SUM(D5:D22)</f>
        <v>0</v>
      </c>
      <c r="E23" s="23">
        <f t="shared" si="54"/>
        <v>0</v>
      </c>
      <c r="F23" s="24"/>
      <c r="G23" s="24">
        <f t="shared" si="54"/>
        <v>0</v>
      </c>
      <c r="H23" s="20">
        <f t="shared" si="54"/>
        <v>0</v>
      </c>
      <c r="I23" s="21">
        <f>SUM(I5:I22)</f>
        <v>0</v>
      </c>
      <c r="J23" s="22"/>
      <c r="K23" s="22">
        <f t="shared" ref="K23:L23" si="55">SUM(K5:K22)</f>
        <v>0</v>
      </c>
      <c r="L23" s="23">
        <f t="shared" si="55"/>
        <v>0</v>
      </c>
      <c r="M23" s="24"/>
      <c r="N23" s="24">
        <f t="shared" ref="N23:O23" si="56">SUM(N5:N22)</f>
        <v>0</v>
      </c>
      <c r="O23" s="20">
        <f t="shared" si="56"/>
        <v>0</v>
      </c>
      <c r="P23" s="21">
        <f>SUM(P5:P22)</f>
        <v>0</v>
      </c>
      <c r="Q23" s="22"/>
      <c r="R23" s="22">
        <f t="shared" ref="R23:S23" si="57">SUM(R5:R22)</f>
        <v>0</v>
      </c>
      <c r="S23" s="23">
        <f t="shared" si="57"/>
        <v>0</v>
      </c>
      <c r="T23" s="24"/>
      <c r="U23" s="24">
        <f t="shared" ref="U23:V23" si="58">SUM(U5:U22)</f>
        <v>0</v>
      </c>
      <c r="V23" s="20">
        <f t="shared" si="58"/>
        <v>0</v>
      </c>
      <c r="W23" s="21">
        <f>SUM(W5:W22)</f>
        <v>0</v>
      </c>
      <c r="X23" s="22"/>
      <c r="Y23" s="22">
        <f t="shared" ref="Y23:Z23" si="59">SUM(Y5:Y22)</f>
        <v>0</v>
      </c>
      <c r="Z23" s="23">
        <f t="shared" si="59"/>
        <v>0</v>
      </c>
      <c r="AA23" s="24"/>
      <c r="AB23" s="24">
        <f t="shared" ref="AB23:AC23" si="60">SUM(AB5:AB22)</f>
        <v>0</v>
      </c>
      <c r="AC23" s="20">
        <f t="shared" si="60"/>
        <v>0</v>
      </c>
      <c r="AD23" s="21">
        <f>SUM(AD5:AD22)</f>
        <v>0</v>
      </c>
      <c r="AE23" s="22"/>
      <c r="AF23" s="22">
        <f t="shared" ref="AF23:AG23" si="61">SUM(AF5:AF22)</f>
        <v>0</v>
      </c>
      <c r="AG23" s="23">
        <f t="shared" si="61"/>
        <v>0</v>
      </c>
      <c r="AH23" s="24"/>
      <c r="AI23" s="24">
        <f t="shared" ref="AI23:AJ23" si="62">SUM(AI5:AI22)</f>
        <v>0</v>
      </c>
      <c r="AJ23" s="20">
        <f t="shared" si="62"/>
        <v>0</v>
      </c>
      <c r="AK23" s="21">
        <f>SUM(AK5:AK22)</f>
        <v>0</v>
      </c>
      <c r="AL23" s="22"/>
      <c r="AM23" s="22">
        <f t="shared" ref="AM23:AN23" si="63">SUM(AM5:AM22)</f>
        <v>0</v>
      </c>
      <c r="AN23" s="23">
        <f t="shared" si="63"/>
        <v>0</v>
      </c>
      <c r="AO23" s="24"/>
      <c r="AP23" s="24">
        <f t="shared" ref="AP23:AQ23" si="64">SUM(AP5:AP22)</f>
        <v>0</v>
      </c>
      <c r="AQ23" s="20">
        <f t="shared" si="64"/>
        <v>0</v>
      </c>
      <c r="AR23" s="21">
        <f>SUM(AR5:AR22)</f>
        <v>0</v>
      </c>
      <c r="AS23" s="22"/>
      <c r="AT23" s="22">
        <f t="shared" ref="AT23:AU23" si="65">SUM(AT5:AT22)</f>
        <v>0</v>
      </c>
      <c r="AU23" s="23">
        <f t="shared" si="65"/>
        <v>0</v>
      </c>
      <c r="AV23" s="24"/>
      <c r="AW23" s="24">
        <f t="shared" ref="AW23:AX23" si="66">SUM(AW5:AW22)</f>
        <v>0</v>
      </c>
      <c r="AX23" s="20">
        <f t="shared" si="66"/>
        <v>0</v>
      </c>
      <c r="AY23" s="21">
        <f>SUM(AY5:AY22)</f>
        <v>0</v>
      </c>
      <c r="AZ23" s="22"/>
      <c r="BA23" s="22">
        <f t="shared" ref="BA23:BB23" si="67">SUM(BA5:BA22)</f>
        <v>0</v>
      </c>
      <c r="BB23" s="23">
        <f t="shared" si="67"/>
        <v>0</v>
      </c>
      <c r="BC23" s="24"/>
      <c r="BD23" s="24">
        <f t="shared" ref="BD23:BE23" si="68">SUM(BD5:BD22)</f>
        <v>0</v>
      </c>
      <c r="BE23" s="20">
        <f t="shared" si="68"/>
        <v>0</v>
      </c>
      <c r="BF23" s="21">
        <f>SUM(BF5:BF22)</f>
        <v>0</v>
      </c>
      <c r="BG23" s="22"/>
      <c r="BH23" s="22">
        <f t="shared" ref="BH23:BI23" si="69">SUM(BH5:BH22)</f>
        <v>0</v>
      </c>
      <c r="BI23" s="23">
        <f t="shared" si="69"/>
        <v>0</v>
      </c>
      <c r="BJ23" s="24"/>
      <c r="BK23" s="24">
        <f t="shared" ref="BK23:BL23" si="70">SUM(BK5:BK22)</f>
        <v>0</v>
      </c>
      <c r="BL23" s="20">
        <f t="shared" si="70"/>
        <v>0</v>
      </c>
      <c r="BM23" s="21">
        <f>SUM(BM5:BM22)</f>
        <v>0</v>
      </c>
      <c r="BN23" s="22"/>
      <c r="BO23" s="22">
        <f t="shared" ref="BO23:BP23" si="71">SUM(BO5:BO22)</f>
        <v>0</v>
      </c>
      <c r="BP23" s="23">
        <f t="shared" si="71"/>
        <v>0</v>
      </c>
      <c r="BQ23" s="24"/>
      <c r="BR23" s="24">
        <f t="shared" ref="BR23:BS23" si="72">SUM(BR5:BR22)</f>
        <v>0</v>
      </c>
      <c r="BS23" s="20">
        <f t="shared" si="72"/>
        <v>0</v>
      </c>
      <c r="BT23" s="39">
        <f t="shared" ref="BT23:BX23" si="73">SUM(BT5:BT22)</f>
        <v>0</v>
      </c>
      <c r="BU23" s="41">
        <f t="shared" si="73"/>
        <v>0</v>
      </c>
      <c r="BV23" s="20">
        <f t="shared" si="73"/>
        <v>0</v>
      </c>
      <c r="BW23" s="27">
        <f t="shared" si="73"/>
        <v>0</v>
      </c>
      <c r="BX23" s="28">
        <f t="shared" si="73"/>
        <v>0</v>
      </c>
    </row>
    <row r="24" spans="1:76" ht="16.5" thickTop="1" thickBot="1" x14ac:dyDescent="0.3">
      <c r="A24" s="7"/>
      <c r="B24" s="2"/>
      <c r="C24" s="2"/>
      <c r="D24" s="2"/>
      <c r="E24" s="2"/>
      <c r="F24" s="2"/>
      <c r="G24" s="2"/>
      <c r="H24" s="4"/>
      <c r="I24" s="14"/>
      <c r="J24" s="14"/>
      <c r="K24" s="14"/>
      <c r="L24" s="14"/>
      <c r="M24" s="14"/>
      <c r="N24" s="14"/>
      <c r="O24" s="56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60"/>
      <c r="AG24" s="59"/>
      <c r="AH24" s="59"/>
      <c r="AI24" s="59"/>
      <c r="AJ24" s="59"/>
      <c r="AK24" s="59"/>
      <c r="AL24" s="59"/>
      <c r="AM24" s="60"/>
      <c r="AN24" s="59"/>
      <c r="AO24" s="59"/>
      <c r="AP24" s="59"/>
      <c r="AQ24" s="59"/>
      <c r="AR24" s="59"/>
      <c r="AS24" s="59"/>
      <c r="AT24" s="60"/>
      <c r="AU24" s="59"/>
      <c r="AV24" s="59"/>
      <c r="AW24" s="59"/>
      <c r="AX24" s="59"/>
      <c r="AY24" s="59"/>
      <c r="AZ24" s="59"/>
      <c r="BA24" s="60"/>
      <c r="BB24" s="59"/>
      <c r="BC24" s="59"/>
      <c r="BD24" s="59"/>
      <c r="BE24" s="59"/>
      <c r="BF24" s="59"/>
      <c r="BG24" s="59"/>
      <c r="BH24" s="60"/>
      <c r="BI24" s="59"/>
      <c r="BJ24" s="59"/>
      <c r="BK24" s="59"/>
      <c r="BL24" s="59"/>
      <c r="BM24" s="59"/>
      <c r="BN24" s="59"/>
      <c r="BO24" s="60"/>
      <c r="BP24" s="59"/>
      <c r="BQ24" s="59"/>
      <c r="BR24" s="59"/>
      <c r="BS24" s="59"/>
    </row>
    <row r="25" spans="1:76" ht="45.75" thickBot="1" x14ac:dyDescent="0.3">
      <c r="A25" s="16" t="s">
        <v>27</v>
      </c>
      <c r="B25" s="90"/>
      <c r="C25" s="90"/>
      <c r="D25" s="13" t="str">
        <f>IFERROR(ROUND(D23/B23,2),"")</f>
        <v/>
      </c>
      <c r="E25" s="91"/>
      <c r="F25" s="91"/>
      <c r="G25" s="15" t="str">
        <f>IFERROR(ROUND(G23/E23,2),"")</f>
        <v/>
      </c>
      <c r="H25" s="92"/>
      <c r="I25" s="93"/>
      <c r="J25" s="93"/>
      <c r="K25" s="13" t="str">
        <f>IFERROR(ROUND(K23/I23,2),"")</f>
        <v/>
      </c>
      <c r="L25" s="91"/>
      <c r="M25" s="91"/>
      <c r="N25" s="15" t="str">
        <f>IFERROR(ROUND(N23/L23,2),"")</f>
        <v/>
      </c>
      <c r="O25" s="94"/>
      <c r="P25" s="95"/>
      <c r="Q25" s="95"/>
      <c r="R25" s="13" t="str">
        <f>IFERROR(ROUND(R23/P23,2),"")</f>
        <v/>
      </c>
      <c r="S25" s="91"/>
      <c r="T25" s="91"/>
      <c r="U25" s="15" t="str">
        <f>IFERROR(ROUND(U23/S23,2),"")</f>
        <v/>
      </c>
      <c r="V25" s="95"/>
      <c r="W25" s="95"/>
      <c r="X25" s="96"/>
      <c r="Y25" s="13" t="str">
        <f>IFERROR(ROUND(Y23/W23,2),"")</f>
        <v/>
      </c>
      <c r="Z25" s="91"/>
      <c r="AA25" s="91"/>
      <c r="AB25" s="15" t="str">
        <f>IFERROR(ROUND(AB23/Z23,2),"")</f>
        <v/>
      </c>
      <c r="AC25" s="96"/>
      <c r="AD25" s="95"/>
      <c r="AE25" s="95"/>
      <c r="AF25" s="13" t="str">
        <f>IFERROR(ROUND(AF23/AD23,2),"")</f>
        <v/>
      </c>
      <c r="AG25" s="91"/>
      <c r="AH25" s="91"/>
      <c r="AI25" s="15" t="str">
        <f>IFERROR(ROUND(AI23/AG23,2),"")</f>
        <v/>
      </c>
      <c r="AJ25" s="95"/>
      <c r="AK25" s="95"/>
      <c r="AL25" s="95"/>
      <c r="AM25" s="13" t="str">
        <f>IFERROR(ROUND(AM23/AK23,2),"")</f>
        <v/>
      </c>
      <c r="AN25" s="91"/>
      <c r="AO25" s="91"/>
      <c r="AP25" s="15" t="str">
        <f>IFERROR(ROUND(AP23/AN23,2),"")</f>
        <v/>
      </c>
      <c r="AQ25" s="95"/>
      <c r="AR25" s="95"/>
      <c r="AS25" s="95"/>
      <c r="AT25" s="13" t="str">
        <f>IFERROR(ROUND(AT23/AR23,2),"")</f>
        <v/>
      </c>
      <c r="AU25" s="91"/>
      <c r="AV25" s="91"/>
      <c r="AW25" s="15" t="str">
        <f>IFERROR(ROUND(AW23/AU23,2),"")</f>
        <v/>
      </c>
      <c r="AX25" s="95"/>
      <c r="AY25" s="95"/>
      <c r="AZ25" s="95"/>
      <c r="BA25" s="13" t="str">
        <f>IFERROR(ROUND(BA23/AY23,2),"")</f>
        <v/>
      </c>
      <c r="BB25" s="91"/>
      <c r="BC25" s="91"/>
      <c r="BD25" s="15" t="str">
        <f>IFERROR(ROUND(BD23/BB23,2),"")</f>
        <v/>
      </c>
      <c r="BE25" s="95"/>
      <c r="BF25" s="95"/>
      <c r="BG25" s="95"/>
      <c r="BH25" s="13" t="str">
        <f>IFERROR(ROUND(BH23/BF23,2),"")</f>
        <v/>
      </c>
      <c r="BI25" s="91"/>
      <c r="BJ25" s="91"/>
      <c r="BK25" s="15" t="str">
        <f>IFERROR(ROUND(BK23/BI23,2),"")</f>
        <v/>
      </c>
      <c r="BL25" s="95"/>
      <c r="BM25" s="95"/>
      <c r="BN25" s="95"/>
      <c r="BO25" s="13" t="str">
        <f>IFERROR(ROUND(BO23/BM23,2),"")</f>
        <v/>
      </c>
      <c r="BP25" s="91"/>
      <c r="BQ25" s="91"/>
      <c r="BR25" s="15" t="str">
        <f>IFERROR(ROUND(BR23/BP23,2),"")</f>
        <v/>
      </c>
      <c r="BS25" s="95"/>
      <c r="BT25" s="97"/>
      <c r="BU25" s="97"/>
      <c r="BV25" s="97"/>
      <c r="BW25" s="97"/>
      <c r="BX25" s="98"/>
    </row>
    <row r="26" spans="1:76" x14ac:dyDescent="0.25"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</row>
    <row r="27" spans="1:76" ht="15.75" x14ac:dyDescent="0.25">
      <c r="A27" s="84" t="s">
        <v>18</v>
      </c>
      <c r="B27" s="85">
        <f>B23</f>
        <v>0</v>
      </c>
      <c r="C27" s="87" t="str">
        <f>D25</f>
        <v/>
      </c>
      <c r="D27" s="87">
        <f>IFERROR(B27*C27,0)</f>
        <v>0</v>
      </c>
      <c r="E27" s="85">
        <f>E23</f>
        <v>0</v>
      </c>
      <c r="F27" s="87" t="str">
        <f>G25</f>
        <v/>
      </c>
      <c r="G27" s="87">
        <f>IFERROR(E27*F27,0)</f>
        <v>0</v>
      </c>
      <c r="H27" s="88">
        <f>D27+G27</f>
        <v>0</v>
      </c>
      <c r="I27" s="85">
        <f>I23</f>
        <v>0</v>
      </c>
      <c r="J27" s="87" t="str">
        <f>K25</f>
        <v/>
      </c>
      <c r="K27" s="87">
        <f>IFERROR(I27*J27,0)</f>
        <v>0</v>
      </c>
      <c r="L27" s="85">
        <f>L23</f>
        <v>0</v>
      </c>
      <c r="M27" s="87" t="str">
        <f>N25</f>
        <v/>
      </c>
      <c r="N27" s="87">
        <f>IFERROR(L27*M27,0)</f>
        <v>0</v>
      </c>
      <c r="O27" s="88">
        <f>K27+N27</f>
        <v>0</v>
      </c>
      <c r="P27" s="85">
        <f>P23</f>
        <v>0</v>
      </c>
      <c r="Q27" s="87" t="str">
        <f>R25</f>
        <v/>
      </c>
      <c r="R27" s="87">
        <f>IFERROR(P27*Q27,0)</f>
        <v>0</v>
      </c>
      <c r="S27" s="85">
        <f>S23</f>
        <v>0</v>
      </c>
      <c r="T27" s="87" t="str">
        <f>U25</f>
        <v/>
      </c>
      <c r="U27" s="87">
        <f>IFERROR(S27*T27,0)</f>
        <v>0</v>
      </c>
      <c r="V27" s="88">
        <f>R27+U27</f>
        <v>0</v>
      </c>
      <c r="W27" s="85">
        <f>W23</f>
        <v>0</v>
      </c>
      <c r="X27" s="87" t="str">
        <f>Y25</f>
        <v/>
      </c>
      <c r="Y27" s="87">
        <f>IFERROR(W27*X27,0)</f>
        <v>0</v>
      </c>
      <c r="Z27" s="85">
        <f>Z23</f>
        <v>0</v>
      </c>
      <c r="AA27" s="87" t="str">
        <f>AB25</f>
        <v/>
      </c>
      <c r="AB27" s="87">
        <f>IFERROR(Z27*AA27,0)</f>
        <v>0</v>
      </c>
      <c r="AC27" s="88">
        <f>Y27+AB27</f>
        <v>0</v>
      </c>
      <c r="AD27" s="85">
        <f>AD23</f>
        <v>0</v>
      </c>
      <c r="AE27" s="87" t="str">
        <f>AF25</f>
        <v/>
      </c>
      <c r="AF27" s="87">
        <f>IFERROR(AD27*AE27,0)</f>
        <v>0</v>
      </c>
      <c r="AG27" s="85">
        <f>AG23</f>
        <v>0</v>
      </c>
      <c r="AH27" s="87" t="str">
        <f>AI25</f>
        <v/>
      </c>
      <c r="AI27" s="87">
        <f>IFERROR(AG27*AH27,0)</f>
        <v>0</v>
      </c>
      <c r="AJ27" s="88">
        <f>AF27+AI27</f>
        <v>0</v>
      </c>
      <c r="AK27" s="85">
        <f>AK23</f>
        <v>0</v>
      </c>
      <c r="AL27" s="87" t="str">
        <f>AM25</f>
        <v/>
      </c>
      <c r="AM27" s="87">
        <f>IFERROR(AK27*AL27,0)</f>
        <v>0</v>
      </c>
      <c r="AN27" s="85">
        <f>AN23</f>
        <v>0</v>
      </c>
      <c r="AO27" s="87" t="str">
        <f>AP25</f>
        <v/>
      </c>
      <c r="AP27" s="87">
        <f>IFERROR(AN27*AO27,0)</f>
        <v>0</v>
      </c>
      <c r="AQ27" s="88">
        <f>AM27+AP27</f>
        <v>0</v>
      </c>
      <c r="AR27" s="85">
        <f>AR23</f>
        <v>0</v>
      </c>
      <c r="AS27" s="87" t="str">
        <f>AT25</f>
        <v/>
      </c>
      <c r="AT27" s="87">
        <f>IFERROR(AR27*AS27,0)</f>
        <v>0</v>
      </c>
      <c r="AU27" s="85">
        <f>AU23</f>
        <v>0</v>
      </c>
      <c r="AV27" s="87" t="str">
        <f>AW25</f>
        <v/>
      </c>
      <c r="AW27" s="87">
        <f>IFERROR(AU27*AV27,0)</f>
        <v>0</v>
      </c>
      <c r="AX27" s="88">
        <f>AT27+AW27</f>
        <v>0</v>
      </c>
      <c r="AY27" s="85">
        <f>AY23</f>
        <v>0</v>
      </c>
      <c r="AZ27" s="87" t="str">
        <f>BA25</f>
        <v/>
      </c>
      <c r="BA27" s="87">
        <f>IFERROR(AY27*AZ27,0)</f>
        <v>0</v>
      </c>
      <c r="BB27" s="85">
        <f>BB23</f>
        <v>0</v>
      </c>
      <c r="BC27" s="87" t="str">
        <f>BD25</f>
        <v/>
      </c>
      <c r="BD27" s="87">
        <f>IFERROR(BB27*BC27,0)</f>
        <v>0</v>
      </c>
      <c r="BE27" s="88">
        <f>BA27+BD27</f>
        <v>0</v>
      </c>
      <c r="BF27" s="85">
        <f>BF23</f>
        <v>0</v>
      </c>
      <c r="BG27" s="87" t="str">
        <f>BH25</f>
        <v/>
      </c>
      <c r="BH27" s="87">
        <f>IFERROR(BF27*BG27,0)</f>
        <v>0</v>
      </c>
      <c r="BI27" s="85">
        <f>BI23</f>
        <v>0</v>
      </c>
      <c r="BJ27" s="87" t="str">
        <f>BK25</f>
        <v/>
      </c>
      <c r="BK27" s="87">
        <f>IFERROR(BI27*BJ27,0)</f>
        <v>0</v>
      </c>
      <c r="BL27" s="88">
        <f>BH27+BK27</f>
        <v>0</v>
      </c>
      <c r="BM27" s="85">
        <f>BM23</f>
        <v>0</v>
      </c>
      <c r="BN27" s="87" t="str">
        <f>BO25</f>
        <v/>
      </c>
      <c r="BO27" s="87">
        <f>IFERROR(BM27*BN27,0)</f>
        <v>0</v>
      </c>
      <c r="BP27" s="85">
        <f>BP23</f>
        <v>0</v>
      </c>
      <c r="BQ27" s="87" t="str">
        <f>BR25</f>
        <v/>
      </c>
      <c r="BR27" s="87">
        <f>IFERROR(BP27*BQ27,0)</f>
        <v>0</v>
      </c>
      <c r="BS27" s="88">
        <f>BO27+BR27</f>
        <v>0</v>
      </c>
      <c r="BT27" s="88">
        <f>D27+K27+R27+Y27+AF27+AM27+AT27+BA27+BH27+BO27</f>
        <v>0</v>
      </c>
      <c r="BU27" s="88">
        <f t="shared" ref="BU27:BU28" si="74">G27+N27+U27+AB27+AI27+AP27+AW27+BD27+BK27+BR27</f>
        <v>0</v>
      </c>
      <c r="BV27" s="88">
        <f t="shared" ref="BV27:BV28" si="75">BT27+BU27</f>
        <v>0</v>
      </c>
      <c r="BW27" s="86">
        <f>BW23</f>
        <v>0</v>
      </c>
      <c r="BX27" s="86">
        <f>BW27-BV27</f>
        <v>0</v>
      </c>
    </row>
    <row r="28" spans="1:76" x14ac:dyDescent="0.25">
      <c r="A28" s="8" t="s">
        <v>25</v>
      </c>
      <c r="D28" s="2">
        <f>D27-D23</f>
        <v>0</v>
      </c>
      <c r="E28" s="2"/>
      <c r="F28" s="2"/>
      <c r="G28" s="2">
        <f>G27-G23</f>
        <v>0</v>
      </c>
      <c r="H28" s="2">
        <f>H27-H23</f>
        <v>0</v>
      </c>
      <c r="I28"/>
      <c r="J28"/>
      <c r="K28" s="2">
        <f>K27-K23</f>
        <v>0</v>
      </c>
      <c r="L28" s="2"/>
      <c r="M28" s="2"/>
      <c r="N28" s="2">
        <f>N27-N23</f>
        <v>0</v>
      </c>
      <c r="O28" s="2">
        <f>O27-O23</f>
        <v>0</v>
      </c>
      <c r="P28"/>
      <c r="Q28"/>
      <c r="R28" s="2">
        <f>R27-R23</f>
        <v>0</v>
      </c>
      <c r="S28" s="2"/>
      <c r="T28" s="2"/>
      <c r="U28" s="2">
        <f>U27-U23</f>
        <v>0</v>
      </c>
      <c r="V28" s="2">
        <f>V27-V23</f>
        <v>0</v>
      </c>
      <c r="W28"/>
      <c r="X28"/>
      <c r="Y28" s="2">
        <f>Y27-Y23</f>
        <v>0</v>
      </c>
      <c r="Z28" s="2"/>
      <c r="AA28" s="2"/>
      <c r="AB28" s="2">
        <f>AB27-AB23</f>
        <v>0</v>
      </c>
      <c r="AC28" s="2">
        <f>AC27-AC23</f>
        <v>0</v>
      </c>
      <c r="AD28"/>
      <c r="AE28"/>
      <c r="AF28" s="2">
        <f>AF27-AF23</f>
        <v>0</v>
      </c>
      <c r="AG28" s="2"/>
      <c r="AH28" s="2"/>
      <c r="AI28" s="2">
        <f>AI27-AI23</f>
        <v>0</v>
      </c>
      <c r="AJ28" s="2">
        <f>AJ27-AJ23</f>
        <v>0</v>
      </c>
      <c r="AK28"/>
      <c r="AL28"/>
      <c r="AM28" s="2">
        <f>AM27-AM23</f>
        <v>0</v>
      </c>
      <c r="AN28" s="2"/>
      <c r="AO28" s="2"/>
      <c r="AP28" s="2">
        <f>AP27-AP23</f>
        <v>0</v>
      </c>
      <c r="AQ28" s="2">
        <f>AQ27-AQ23</f>
        <v>0</v>
      </c>
      <c r="AR28"/>
      <c r="AS28"/>
      <c r="AT28" s="2">
        <f>AT27-AT23</f>
        <v>0</v>
      </c>
      <c r="AU28" s="2"/>
      <c r="AV28" s="2"/>
      <c r="AW28" s="2">
        <f>AW27-AW23</f>
        <v>0</v>
      </c>
      <c r="AX28" s="2">
        <f>AX27-AX23</f>
        <v>0</v>
      </c>
      <c r="BA28" s="2">
        <f>BA27-BA23</f>
        <v>0</v>
      </c>
      <c r="BB28" s="2"/>
      <c r="BC28" s="2"/>
      <c r="BD28" s="2">
        <f>BD27-BD23</f>
        <v>0</v>
      </c>
      <c r="BE28" s="2">
        <f>BE27-BE23</f>
        <v>0</v>
      </c>
      <c r="BH28" s="2">
        <f>BH27-BH23</f>
        <v>0</v>
      </c>
      <c r="BI28" s="2"/>
      <c r="BJ28" s="2"/>
      <c r="BK28" s="2">
        <f>BK27-BK23</f>
        <v>0</v>
      </c>
      <c r="BL28" s="2">
        <f>BL27-BL23</f>
        <v>0</v>
      </c>
      <c r="BO28" s="2">
        <f>BO27-BO23</f>
        <v>0</v>
      </c>
      <c r="BP28" s="2"/>
      <c r="BQ28" s="2"/>
      <c r="BR28" s="2">
        <f>BR27-BR23</f>
        <v>0</v>
      </c>
      <c r="BS28" s="2">
        <f>BS27-BS23</f>
        <v>0</v>
      </c>
      <c r="BT28" s="2">
        <f t="shared" ref="BT28" si="76">D28+K28+R28+Y28+AF28+AM28+AT28+BA28+BH28+BO28</f>
        <v>0</v>
      </c>
      <c r="BU28" s="2">
        <f t="shared" si="74"/>
        <v>0</v>
      </c>
      <c r="BV28" s="2">
        <f t="shared" si="75"/>
        <v>0</v>
      </c>
    </row>
    <row r="31" spans="1:76" x14ac:dyDescent="0.25">
      <c r="H31" s="89"/>
    </row>
  </sheetData>
  <mergeCells count="41">
    <mergeCell ref="BT1:BV1"/>
    <mergeCell ref="B2:D2"/>
    <mergeCell ref="E2:G2"/>
    <mergeCell ref="I2:K2"/>
    <mergeCell ref="L2:N2"/>
    <mergeCell ref="P2:R2"/>
    <mergeCell ref="S2:U2"/>
    <mergeCell ref="W2:Y2"/>
    <mergeCell ref="Z2:AB2"/>
    <mergeCell ref="AD2:AF2"/>
    <mergeCell ref="BP2:BR2"/>
    <mergeCell ref="AG2:AI2"/>
    <mergeCell ref="AK2:AM2"/>
    <mergeCell ref="AN2:AP2"/>
    <mergeCell ref="AR2:AT2"/>
    <mergeCell ref="AU2:AW2"/>
    <mergeCell ref="B3:D3"/>
    <mergeCell ref="E3:G3"/>
    <mergeCell ref="I3:K3"/>
    <mergeCell ref="L3:N3"/>
    <mergeCell ref="P3:R3"/>
    <mergeCell ref="BM2:BO2"/>
    <mergeCell ref="S3:U3"/>
    <mergeCell ref="W3:Y3"/>
    <mergeCell ref="Z3:AB3"/>
    <mergeCell ref="AD3:AF3"/>
    <mergeCell ref="AG3:AI3"/>
    <mergeCell ref="BI3:BK3"/>
    <mergeCell ref="BM3:BO3"/>
    <mergeCell ref="AY2:BA2"/>
    <mergeCell ref="AK3:AM3"/>
    <mergeCell ref="BB2:BD2"/>
    <mergeCell ref="BF2:BH2"/>
    <mergeCell ref="BI2:BK2"/>
    <mergeCell ref="BP3:BR3"/>
    <mergeCell ref="AN3:AP3"/>
    <mergeCell ref="AR3:AT3"/>
    <mergeCell ref="AU3:AW3"/>
    <mergeCell ref="AY3:BA3"/>
    <mergeCell ref="BB3:BD3"/>
    <mergeCell ref="BF3:BH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FFA2-4CA8-45EA-84F5-6600DB756ACF}">
  <sheetPr>
    <tabColor rgb="FF00B050"/>
  </sheetPr>
  <dimension ref="A1:G21"/>
  <sheetViews>
    <sheetView zoomScaleNormal="100" workbookViewId="0"/>
  </sheetViews>
  <sheetFormatPr defaultRowHeight="15" x14ac:dyDescent="0.25"/>
  <cols>
    <col min="1" max="1" width="28.42578125" customWidth="1"/>
    <col min="2" max="2" width="11.85546875" customWidth="1"/>
    <col min="3" max="3" width="10.7109375" customWidth="1"/>
    <col min="4" max="4" width="11" customWidth="1"/>
    <col min="5" max="5" width="10.7109375" customWidth="1"/>
    <col min="6" max="6" width="12.85546875" customWidth="1"/>
    <col min="7" max="7" width="47.42578125" customWidth="1"/>
  </cols>
  <sheetData>
    <row r="1" spans="1:7" ht="15.75" thickBot="1" x14ac:dyDescent="0.3">
      <c r="A1" s="103"/>
      <c r="B1" s="236"/>
      <c r="C1" s="237"/>
      <c r="D1" s="237"/>
      <c r="E1" s="237"/>
      <c r="F1" s="238"/>
      <c r="G1" s="104"/>
    </row>
    <row r="2" spans="1:7" ht="15.75" thickBot="1" x14ac:dyDescent="0.3">
      <c r="A2" s="105"/>
      <c r="B2" s="239" t="s">
        <v>45</v>
      </c>
      <c r="C2" s="240"/>
      <c r="D2" s="240"/>
      <c r="E2" s="240"/>
      <c r="F2" s="241"/>
      <c r="G2" s="106"/>
    </row>
    <row r="3" spans="1:7" ht="60.75" thickBot="1" x14ac:dyDescent="0.3">
      <c r="A3" s="107" t="s">
        <v>46</v>
      </c>
      <c r="B3" s="108" t="s">
        <v>47</v>
      </c>
      <c r="C3" s="108" t="s">
        <v>48</v>
      </c>
      <c r="D3" s="108" t="s">
        <v>49</v>
      </c>
      <c r="E3" s="109" t="s">
        <v>50</v>
      </c>
      <c r="F3" s="110" t="s">
        <v>51</v>
      </c>
      <c r="G3" s="111" t="s">
        <v>52</v>
      </c>
    </row>
    <row r="4" spans="1:7" x14ac:dyDescent="0.25">
      <c r="A4" s="7">
        <v>45108</v>
      </c>
      <c r="B4" s="190"/>
      <c r="C4" s="191"/>
      <c r="D4" s="190">
        <f>IFERROR(B4/C4,0)</f>
        <v>0</v>
      </c>
      <c r="E4" s="191"/>
      <c r="F4" s="192">
        <f>D4*E4</f>
        <v>0</v>
      </c>
    </row>
    <row r="5" spans="1:7" x14ac:dyDescent="0.25">
      <c r="A5" s="7">
        <v>45139</v>
      </c>
      <c r="B5" s="190"/>
      <c r="C5" s="191"/>
      <c r="D5" s="190">
        <f t="shared" ref="D5:D15" si="0">IFERROR(B5/C5,0)</f>
        <v>0</v>
      </c>
      <c r="E5" s="191"/>
      <c r="F5" s="192">
        <f t="shared" ref="F5:F15" si="1">D5*E5</f>
        <v>0</v>
      </c>
    </row>
    <row r="6" spans="1:7" x14ac:dyDescent="0.25">
      <c r="A6" s="7">
        <v>45170</v>
      </c>
      <c r="B6" s="190"/>
      <c r="C6" s="191"/>
      <c r="D6" s="190">
        <f t="shared" si="0"/>
        <v>0</v>
      </c>
      <c r="E6" s="191"/>
      <c r="F6" s="192">
        <f t="shared" si="1"/>
        <v>0</v>
      </c>
    </row>
    <row r="7" spans="1:7" x14ac:dyDescent="0.25">
      <c r="A7" s="7">
        <v>45200</v>
      </c>
      <c r="B7" s="190"/>
      <c r="C7" s="191"/>
      <c r="D7" s="190">
        <f t="shared" si="0"/>
        <v>0</v>
      </c>
      <c r="E7" s="191"/>
      <c r="F7" s="192">
        <f t="shared" si="1"/>
        <v>0</v>
      </c>
    </row>
    <row r="8" spans="1:7" x14ac:dyDescent="0.25">
      <c r="A8" s="7">
        <v>45231</v>
      </c>
      <c r="B8" s="190"/>
      <c r="C8" s="191"/>
      <c r="D8" s="190">
        <f t="shared" si="0"/>
        <v>0</v>
      </c>
      <c r="E8" s="191"/>
      <c r="F8" s="192">
        <f t="shared" si="1"/>
        <v>0</v>
      </c>
    </row>
    <row r="9" spans="1:7" x14ac:dyDescent="0.25">
      <c r="A9" s="7">
        <v>45261</v>
      </c>
      <c r="B9" s="190"/>
      <c r="C9" s="191"/>
      <c r="D9" s="190">
        <f t="shared" si="0"/>
        <v>0</v>
      </c>
      <c r="E9" s="191"/>
      <c r="F9" s="192">
        <f t="shared" si="1"/>
        <v>0</v>
      </c>
    </row>
    <row r="10" spans="1:7" x14ac:dyDescent="0.25">
      <c r="A10" s="7">
        <v>45292</v>
      </c>
      <c r="B10" s="190"/>
      <c r="C10" s="191"/>
      <c r="D10" s="190">
        <f t="shared" si="0"/>
        <v>0</v>
      </c>
      <c r="E10" s="191"/>
      <c r="F10" s="192">
        <f t="shared" si="1"/>
        <v>0</v>
      </c>
    </row>
    <row r="11" spans="1:7" x14ac:dyDescent="0.25">
      <c r="A11" s="7">
        <v>45323</v>
      </c>
      <c r="B11" s="190"/>
      <c r="C11" s="191"/>
      <c r="D11" s="190">
        <f t="shared" si="0"/>
        <v>0</v>
      </c>
      <c r="E11" s="191"/>
      <c r="F11" s="192">
        <f t="shared" si="1"/>
        <v>0</v>
      </c>
    </row>
    <row r="12" spans="1:7" x14ac:dyDescent="0.25">
      <c r="A12" s="7">
        <v>45352</v>
      </c>
      <c r="B12" s="190"/>
      <c r="C12" s="191"/>
      <c r="D12" s="190">
        <f t="shared" si="0"/>
        <v>0</v>
      </c>
      <c r="E12" s="191"/>
      <c r="F12" s="192">
        <f t="shared" si="1"/>
        <v>0</v>
      </c>
    </row>
    <row r="13" spans="1:7" x14ac:dyDescent="0.25">
      <c r="A13" s="7">
        <v>45383</v>
      </c>
      <c r="B13" s="190"/>
      <c r="C13" s="191"/>
      <c r="D13" s="190">
        <f t="shared" si="0"/>
        <v>0</v>
      </c>
      <c r="E13" s="191"/>
      <c r="F13" s="192">
        <f t="shared" si="1"/>
        <v>0</v>
      </c>
    </row>
    <row r="14" spans="1:7" x14ac:dyDescent="0.25">
      <c r="A14" s="7">
        <v>45413</v>
      </c>
      <c r="B14" s="190"/>
      <c r="C14" s="191"/>
      <c r="D14" s="190">
        <f t="shared" si="0"/>
        <v>0</v>
      </c>
      <c r="E14" s="191"/>
      <c r="F14" s="192">
        <f t="shared" si="1"/>
        <v>0</v>
      </c>
    </row>
    <row r="15" spans="1:7" x14ac:dyDescent="0.25">
      <c r="A15" s="7">
        <v>45444</v>
      </c>
      <c r="B15" s="190"/>
      <c r="C15" s="191"/>
      <c r="D15" s="190">
        <f t="shared" si="0"/>
        <v>0</v>
      </c>
      <c r="E15" s="191"/>
      <c r="F15" s="192">
        <f t="shared" si="1"/>
        <v>0</v>
      </c>
    </row>
    <row r="16" spans="1:7" ht="15.75" thickBot="1" x14ac:dyDescent="0.3">
      <c r="A16" s="132" t="s">
        <v>57</v>
      </c>
      <c r="B16" s="132"/>
      <c r="C16" s="132"/>
      <c r="D16" s="132"/>
      <c r="E16" s="133">
        <f>SUM(E4:E15)</f>
        <v>0</v>
      </c>
      <c r="F16" s="134">
        <f>SUM(F4:F15)</f>
        <v>0</v>
      </c>
      <c r="G16" s="135"/>
    </row>
    <row r="17" spans="1:7" ht="15.75" thickTop="1" x14ac:dyDescent="0.25"/>
    <row r="18" spans="1:7" ht="45" x14ac:dyDescent="0.25">
      <c r="A18" s="186" t="s">
        <v>72</v>
      </c>
      <c r="B18" s="137"/>
      <c r="C18" s="137"/>
      <c r="D18" s="137">
        <f>IFERROR(F16/E16,0)</f>
        <v>0</v>
      </c>
      <c r="E18" s="137"/>
      <c r="F18" s="137"/>
      <c r="G18" s="137" t="s">
        <v>71</v>
      </c>
    </row>
    <row r="19" spans="1:7" x14ac:dyDescent="0.25">
      <c r="B19" s="138"/>
      <c r="C19" s="138"/>
      <c r="D19" s="138"/>
      <c r="F19" s="138"/>
    </row>
    <row r="20" spans="1:7" x14ac:dyDescent="0.25">
      <c r="A20" s="139" t="s">
        <v>60</v>
      </c>
      <c r="B20" s="140"/>
      <c r="C20" s="140"/>
      <c r="D20" s="140">
        <f>ROUND(D18,2)</f>
        <v>0</v>
      </c>
      <c r="E20" s="141">
        <f>E16</f>
        <v>0</v>
      </c>
      <c r="F20" s="142">
        <f>D20*E20</f>
        <v>0</v>
      </c>
      <c r="G20" s="139"/>
    </row>
    <row r="21" spans="1:7" x14ac:dyDescent="0.25">
      <c r="F21" s="138">
        <f>F20-F16</f>
        <v>0</v>
      </c>
      <c r="G21" t="s">
        <v>61</v>
      </c>
    </row>
  </sheetData>
  <mergeCells count="2">
    <mergeCell ref="B1:F1"/>
    <mergeCell ref="B2:F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1D40-B990-486F-B2BD-73BDB138EE4B}">
  <sheetPr>
    <tabColor rgb="FF00B050"/>
  </sheetPr>
  <dimension ref="A1:H23"/>
  <sheetViews>
    <sheetView zoomScaleNormal="100" workbookViewId="0"/>
  </sheetViews>
  <sheetFormatPr defaultRowHeight="15" x14ac:dyDescent="0.25"/>
  <cols>
    <col min="1" max="1" width="12" customWidth="1"/>
    <col min="2" max="2" width="25.140625" customWidth="1"/>
    <col min="3" max="4" width="16.85546875" customWidth="1"/>
    <col min="5" max="5" width="14.85546875" customWidth="1"/>
    <col min="6" max="6" width="12.85546875" bestFit="1" customWidth="1"/>
    <col min="7" max="7" width="10.85546875" customWidth="1"/>
    <col min="8" max="8" width="13.85546875" customWidth="1"/>
    <col min="9" max="9" width="18.5703125" bestFit="1" customWidth="1"/>
  </cols>
  <sheetData>
    <row r="1" spans="1:8" x14ac:dyDescent="0.25">
      <c r="F1" s="199" t="s">
        <v>81</v>
      </c>
      <c r="G1" s="200">
        <v>0.62</v>
      </c>
    </row>
    <row r="3" spans="1:8" ht="15.75" thickBot="1" x14ac:dyDescent="0.3"/>
    <row r="4" spans="1:8" ht="83.25" customHeight="1" thickBot="1" x14ac:dyDescent="0.3">
      <c r="A4" s="208" t="s">
        <v>46</v>
      </c>
      <c r="B4" s="208" t="s">
        <v>79</v>
      </c>
      <c r="C4" s="193" t="s">
        <v>73</v>
      </c>
      <c r="D4" s="194" t="s">
        <v>74</v>
      </c>
      <c r="E4" s="195" t="s">
        <v>75</v>
      </c>
      <c r="F4" s="207" t="s">
        <v>50</v>
      </c>
      <c r="G4" s="208" t="s">
        <v>76</v>
      </c>
      <c r="H4" s="214" t="s">
        <v>77</v>
      </c>
    </row>
    <row r="5" spans="1:8" x14ac:dyDescent="0.25">
      <c r="A5" s="212">
        <v>45108</v>
      </c>
      <c r="B5" s="209"/>
      <c r="C5" s="201"/>
      <c r="D5" s="202">
        <f>C5*2</f>
        <v>0</v>
      </c>
      <c r="E5" s="203">
        <f>C5*4</f>
        <v>0</v>
      </c>
      <c r="F5" s="201"/>
      <c r="G5" s="215">
        <f>$G$1</f>
        <v>0.62</v>
      </c>
      <c r="H5" s="218">
        <f>E5*F5*G5</f>
        <v>0</v>
      </c>
    </row>
    <row r="6" spans="1:8" x14ac:dyDescent="0.25">
      <c r="A6" s="212">
        <v>45139</v>
      </c>
      <c r="B6" s="209"/>
      <c r="C6" s="201"/>
      <c r="D6" s="202">
        <f t="shared" ref="D6:D16" si="0">C6*2</f>
        <v>0</v>
      </c>
      <c r="E6" s="203">
        <f t="shared" ref="E6:E16" si="1">C6*4</f>
        <v>0</v>
      </c>
      <c r="F6" s="201"/>
      <c r="G6" s="215">
        <f t="shared" ref="G6:G16" si="2">$G$1</f>
        <v>0.62</v>
      </c>
      <c r="H6" s="218">
        <f t="shared" ref="H6:H7" si="3">E6*F6*G6</f>
        <v>0</v>
      </c>
    </row>
    <row r="7" spans="1:8" x14ac:dyDescent="0.25">
      <c r="A7" s="212">
        <v>45170</v>
      </c>
      <c r="B7" s="209"/>
      <c r="C7" s="201"/>
      <c r="D7" s="202">
        <f t="shared" si="0"/>
        <v>0</v>
      </c>
      <c r="E7" s="203">
        <f t="shared" si="1"/>
        <v>0</v>
      </c>
      <c r="F7" s="201"/>
      <c r="G7" s="215">
        <f t="shared" si="2"/>
        <v>0.62</v>
      </c>
      <c r="H7" s="218">
        <f t="shared" si="3"/>
        <v>0</v>
      </c>
    </row>
    <row r="8" spans="1:8" x14ac:dyDescent="0.25">
      <c r="A8" s="212">
        <v>45200</v>
      </c>
      <c r="B8" s="209"/>
      <c r="C8" s="201"/>
      <c r="D8" s="202">
        <f t="shared" si="0"/>
        <v>0</v>
      </c>
      <c r="E8" s="203">
        <f t="shared" si="1"/>
        <v>0</v>
      </c>
      <c r="F8" s="201"/>
      <c r="G8" s="215">
        <f t="shared" si="2"/>
        <v>0.62</v>
      </c>
      <c r="H8" s="218">
        <f t="shared" ref="H8:H16" si="4">E8*F8*G8</f>
        <v>0</v>
      </c>
    </row>
    <row r="9" spans="1:8" x14ac:dyDescent="0.25">
      <c r="A9" s="212">
        <v>45231</v>
      </c>
      <c r="B9" s="209"/>
      <c r="C9" s="201"/>
      <c r="D9" s="202">
        <f t="shared" si="0"/>
        <v>0</v>
      </c>
      <c r="E9" s="203">
        <f t="shared" si="1"/>
        <v>0</v>
      </c>
      <c r="F9" s="201"/>
      <c r="G9" s="215">
        <f t="shared" si="2"/>
        <v>0.62</v>
      </c>
      <c r="H9" s="218">
        <f t="shared" si="4"/>
        <v>0</v>
      </c>
    </row>
    <row r="10" spans="1:8" x14ac:dyDescent="0.25">
      <c r="A10" s="212">
        <v>45261</v>
      </c>
      <c r="B10" s="209"/>
      <c r="C10" s="201"/>
      <c r="D10" s="202">
        <f t="shared" si="0"/>
        <v>0</v>
      </c>
      <c r="E10" s="203">
        <f t="shared" si="1"/>
        <v>0</v>
      </c>
      <c r="F10" s="201"/>
      <c r="G10" s="215">
        <f t="shared" si="2"/>
        <v>0.62</v>
      </c>
      <c r="H10" s="218">
        <f t="shared" si="4"/>
        <v>0</v>
      </c>
    </row>
    <row r="11" spans="1:8" x14ac:dyDescent="0.25">
      <c r="A11" s="212">
        <v>45292</v>
      </c>
      <c r="B11" s="209"/>
      <c r="C11" s="201"/>
      <c r="D11" s="202">
        <f t="shared" si="0"/>
        <v>0</v>
      </c>
      <c r="E11" s="203">
        <f t="shared" si="1"/>
        <v>0</v>
      </c>
      <c r="F11" s="201"/>
      <c r="G11" s="215">
        <f t="shared" si="2"/>
        <v>0.62</v>
      </c>
      <c r="H11" s="218">
        <f t="shared" si="4"/>
        <v>0</v>
      </c>
    </row>
    <row r="12" spans="1:8" x14ac:dyDescent="0.25">
      <c r="A12" s="212">
        <v>45323</v>
      </c>
      <c r="B12" s="209"/>
      <c r="C12" s="201"/>
      <c r="D12" s="202">
        <f t="shared" si="0"/>
        <v>0</v>
      </c>
      <c r="E12" s="203">
        <f t="shared" si="1"/>
        <v>0</v>
      </c>
      <c r="F12" s="201"/>
      <c r="G12" s="215">
        <f t="shared" si="2"/>
        <v>0.62</v>
      </c>
      <c r="H12" s="218">
        <f t="shared" si="4"/>
        <v>0</v>
      </c>
    </row>
    <row r="13" spans="1:8" x14ac:dyDescent="0.25">
      <c r="A13" s="212">
        <v>45352</v>
      </c>
      <c r="B13" s="210"/>
      <c r="C13" s="201"/>
      <c r="D13" s="202">
        <f t="shared" si="0"/>
        <v>0</v>
      </c>
      <c r="E13" s="203">
        <f t="shared" si="1"/>
        <v>0</v>
      </c>
      <c r="F13" s="201"/>
      <c r="G13" s="215">
        <f t="shared" si="2"/>
        <v>0.62</v>
      </c>
      <c r="H13" s="218">
        <f t="shared" si="4"/>
        <v>0</v>
      </c>
    </row>
    <row r="14" spans="1:8" x14ac:dyDescent="0.25">
      <c r="A14" s="212">
        <v>45383</v>
      </c>
      <c r="B14" s="209"/>
      <c r="C14" s="201"/>
      <c r="D14" s="202">
        <f t="shared" si="0"/>
        <v>0</v>
      </c>
      <c r="E14" s="203">
        <f t="shared" si="1"/>
        <v>0</v>
      </c>
      <c r="F14" s="201"/>
      <c r="G14" s="215">
        <f t="shared" si="2"/>
        <v>0.62</v>
      </c>
      <c r="H14" s="218">
        <f t="shared" si="4"/>
        <v>0</v>
      </c>
    </row>
    <row r="15" spans="1:8" x14ac:dyDescent="0.25">
      <c r="A15" s="212">
        <v>45413</v>
      </c>
      <c r="B15" s="209"/>
      <c r="C15" s="201"/>
      <c r="D15" s="202">
        <f t="shared" si="0"/>
        <v>0</v>
      </c>
      <c r="E15" s="203">
        <f t="shared" si="1"/>
        <v>0</v>
      </c>
      <c r="F15" s="201"/>
      <c r="G15" s="215">
        <f t="shared" si="2"/>
        <v>0.62</v>
      </c>
      <c r="H15" s="218">
        <f t="shared" si="4"/>
        <v>0</v>
      </c>
    </row>
    <row r="16" spans="1:8" ht="15.75" thickBot="1" x14ac:dyDescent="0.3">
      <c r="A16" s="213">
        <v>45444</v>
      </c>
      <c r="B16" s="211"/>
      <c r="C16" s="204"/>
      <c r="D16" s="205">
        <f t="shared" si="0"/>
        <v>0</v>
      </c>
      <c r="E16" s="206">
        <f t="shared" si="1"/>
        <v>0</v>
      </c>
      <c r="F16" s="204"/>
      <c r="G16" s="216">
        <f t="shared" si="2"/>
        <v>0.62</v>
      </c>
      <c r="H16" s="219">
        <f t="shared" si="4"/>
        <v>0</v>
      </c>
    </row>
    <row r="17" spans="1:8" ht="15.75" thickBot="1" x14ac:dyDescent="0.3">
      <c r="A17" s="182" t="s">
        <v>80</v>
      </c>
      <c r="B17" s="182"/>
      <c r="C17" s="182"/>
      <c r="D17" s="182"/>
      <c r="E17" s="182"/>
      <c r="F17" s="185">
        <f>SUM(F5:F16)</f>
        <v>0</v>
      </c>
      <c r="G17" s="185"/>
      <c r="H17" s="217">
        <f>SUM(H5:H16)</f>
        <v>0</v>
      </c>
    </row>
    <row r="18" spans="1:8" ht="15.75" thickTop="1" x14ac:dyDescent="0.25"/>
    <row r="19" spans="1:8" x14ac:dyDescent="0.25">
      <c r="A19" s="136" t="s">
        <v>58</v>
      </c>
      <c r="B19" s="136"/>
      <c r="C19" s="136"/>
      <c r="D19" s="136"/>
      <c r="E19" s="136"/>
      <c r="F19" s="136"/>
      <c r="G19" s="137">
        <f>IFERROR(H17/F17,0)</f>
        <v>0</v>
      </c>
      <c r="H19" s="136"/>
    </row>
    <row r="21" spans="1:8" x14ac:dyDescent="0.25">
      <c r="A21" s="139" t="s">
        <v>78</v>
      </c>
      <c r="B21" s="139"/>
      <c r="C21" s="139"/>
      <c r="D21" s="139"/>
      <c r="E21" s="188"/>
      <c r="F21" s="196">
        <f>F17</f>
        <v>0</v>
      </c>
      <c r="G21" s="189">
        <f>ROUND(G19,2)</f>
        <v>0</v>
      </c>
      <c r="H21" s="140">
        <f>F21*G21</f>
        <v>0</v>
      </c>
    </row>
    <row r="23" spans="1:8" x14ac:dyDescent="0.25">
      <c r="A23" s="1"/>
      <c r="B23" s="1"/>
      <c r="C23" s="1"/>
      <c r="D23" s="1"/>
      <c r="E23" s="1"/>
      <c r="F23" s="197"/>
      <c r="G23" s="198"/>
      <c r="H23" s="19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20683-5472-4E13-A5DD-166F4A5517CA}">
  <sheetPr>
    <tabColor theme="7" tint="0.79998168889431442"/>
  </sheetPr>
  <dimension ref="A1:BX3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5" x14ac:dyDescent="0.25"/>
  <cols>
    <col min="1" max="1" width="20.140625" style="8" customWidth="1"/>
    <col min="2" max="2" width="9.5703125" customWidth="1"/>
    <col min="3" max="3" width="9.42578125" bestFit="1" customWidth="1"/>
    <col min="4" max="4" width="12.42578125" customWidth="1"/>
    <col min="5" max="5" width="10.5703125" customWidth="1"/>
    <col min="6" max="6" width="10.28515625" customWidth="1"/>
    <col min="7" max="7" width="10.85546875" bestFit="1" customWidth="1"/>
    <col min="8" max="8" width="12.85546875" style="1" customWidth="1"/>
    <col min="9" max="10" width="10.140625" style="1" customWidth="1"/>
    <col min="11" max="11" width="11.42578125" style="1" customWidth="1"/>
    <col min="12" max="14" width="10.140625" style="1" customWidth="1"/>
    <col min="15" max="15" width="12.28515625" style="1" customWidth="1"/>
    <col min="16" max="17" width="10.140625" style="1" customWidth="1"/>
    <col min="18" max="18" width="11.5703125" style="1" bestFit="1" customWidth="1"/>
    <col min="19" max="20" width="10.140625" style="1" customWidth="1"/>
    <col min="21" max="22" width="12.7109375" style="1" bestFit="1" customWidth="1"/>
    <col min="23" max="24" width="10.140625" style="1" customWidth="1"/>
    <col min="25" max="25" width="11" style="1" bestFit="1" customWidth="1"/>
    <col min="26" max="27" width="10.140625" style="1" customWidth="1"/>
    <col min="28" max="29" width="11.5703125" style="1" bestFit="1" customWidth="1"/>
    <col min="30" max="31" width="10.140625" style="1" customWidth="1"/>
    <col min="32" max="32" width="11.5703125" style="1" bestFit="1" customWidth="1" collapsed="1"/>
    <col min="33" max="35" width="10.140625" style="1" customWidth="1"/>
    <col min="36" max="36" width="11.7109375" style="1" customWidth="1"/>
    <col min="37" max="47" width="10.140625" style="1" hidden="1" customWidth="1"/>
    <col min="48" max="48" width="10.140625" hidden="1" customWidth="1"/>
    <col min="49" max="49" width="12.85546875" hidden="1" customWidth="1" collapsed="1"/>
    <col min="50" max="65" width="8.7109375" hidden="1" customWidth="1"/>
    <col min="66" max="66" width="8.7109375" hidden="1" customWidth="1" collapsed="1"/>
    <col min="67" max="71" width="8.7109375" hidden="1" customWidth="1"/>
    <col min="72" max="72" width="19.5703125" bestFit="1" customWidth="1"/>
    <col min="73" max="73" width="20.42578125" customWidth="1"/>
    <col min="74" max="74" width="12.7109375" bestFit="1" customWidth="1"/>
    <col min="75" max="75" width="12" customWidth="1"/>
    <col min="76" max="76" width="10.85546875" bestFit="1" customWidth="1"/>
  </cols>
  <sheetData>
    <row r="1" spans="1:76" x14ac:dyDescent="0.25">
      <c r="A1" s="143" t="s">
        <v>47</v>
      </c>
      <c r="B1" s="144"/>
      <c r="C1" s="145">
        <v>150</v>
      </c>
    </row>
    <row r="2" spans="1:76" ht="15.75" thickBot="1" x14ac:dyDescent="0.3">
      <c r="A2" s="143" t="s">
        <v>63</v>
      </c>
      <c r="B2" s="144"/>
      <c r="C2" s="145">
        <v>80</v>
      </c>
    </row>
    <row r="3" spans="1:76" ht="15.75" thickBot="1" x14ac:dyDescent="0.3">
      <c r="A3" s="17" t="s">
        <v>13</v>
      </c>
      <c r="B3" s="17" t="s">
        <v>62</v>
      </c>
      <c r="C3" s="3"/>
      <c r="D3" s="3"/>
      <c r="E3" s="3"/>
      <c r="F3" s="3"/>
      <c r="G3" s="3"/>
      <c r="H3" s="3"/>
      <c r="I3" s="17" t="s">
        <v>14</v>
      </c>
      <c r="J3" s="3"/>
      <c r="K3" s="3"/>
      <c r="L3" s="3"/>
      <c r="M3" s="3"/>
      <c r="N3" s="3"/>
      <c r="O3" s="3"/>
      <c r="P3" s="17" t="s">
        <v>15</v>
      </c>
      <c r="Q3" s="3"/>
      <c r="R3" s="3"/>
      <c r="S3" s="3"/>
      <c r="T3" s="3"/>
      <c r="U3" s="3"/>
      <c r="V3" s="3"/>
      <c r="W3" s="17" t="s">
        <v>16</v>
      </c>
      <c r="X3" s="3"/>
      <c r="Y3" s="3"/>
      <c r="Z3" s="3"/>
      <c r="AA3" s="3"/>
      <c r="AB3" s="3"/>
      <c r="AC3" s="3"/>
      <c r="AD3" s="17" t="s">
        <v>17</v>
      </c>
      <c r="AE3" s="3"/>
      <c r="AF3" s="3"/>
      <c r="AG3" s="3"/>
      <c r="AH3" s="3"/>
      <c r="AI3" s="3"/>
      <c r="AJ3" s="3"/>
      <c r="AK3" s="17" t="s">
        <v>0</v>
      </c>
      <c r="AL3" s="3"/>
      <c r="AM3" s="3"/>
      <c r="AN3" s="3"/>
      <c r="AO3" s="3"/>
      <c r="AP3" s="3"/>
      <c r="AQ3" s="3"/>
      <c r="AR3" s="17" t="s">
        <v>0</v>
      </c>
      <c r="AS3" s="3"/>
      <c r="AT3" s="3"/>
      <c r="AU3" s="3"/>
      <c r="AV3" s="3"/>
      <c r="AW3" s="3"/>
      <c r="AX3" s="3"/>
      <c r="AY3" s="17" t="s">
        <v>0</v>
      </c>
      <c r="AZ3" s="3"/>
      <c r="BA3" s="3"/>
      <c r="BB3" s="3"/>
      <c r="BC3" s="3"/>
      <c r="BD3" s="3"/>
      <c r="BE3" s="3"/>
      <c r="BF3" s="17" t="s">
        <v>0</v>
      </c>
      <c r="BG3" s="3"/>
      <c r="BH3" s="3"/>
      <c r="BI3" s="3"/>
      <c r="BJ3" s="3"/>
      <c r="BK3" s="3"/>
      <c r="BL3" s="3"/>
      <c r="BM3" s="17" t="s">
        <v>0</v>
      </c>
      <c r="BN3" s="3"/>
      <c r="BO3" s="3"/>
      <c r="BP3" s="3"/>
      <c r="BQ3" s="3"/>
      <c r="BR3" s="3"/>
      <c r="BS3" s="3"/>
      <c r="BT3" s="233" t="s">
        <v>10</v>
      </c>
      <c r="BU3" s="234"/>
      <c r="BV3" s="235"/>
      <c r="BW3" s="74"/>
      <c r="BX3" s="9"/>
    </row>
    <row r="4" spans="1:76" s="37" customFormat="1" ht="33.75" customHeight="1" thickBot="1" x14ac:dyDescent="0.3">
      <c r="A4" s="100"/>
      <c r="B4" s="231" t="s">
        <v>22</v>
      </c>
      <c r="C4" s="232"/>
      <c r="D4" s="232"/>
      <c r="E4" s="229" t="s">
        <v>28</v>
      </c>
      <c r="F4" s="230"/>
      <c r="G4" s="230"/>
      <c r="H4" s="69"/>
      <c r="I4" s="231" t="s">
        <v>22</v>
      </c>
      <c r="J4" s="232"/>
      <c r="K4" s="232"/>
      <c r="L4" s="229" t="s">
        <v>28</v>
      </c>
      <c r="M4" s="230"/>
      <c r="N4" s="230"/>
      <c r="O4" s="69"/>
      <c r="P4" s="231" t="s">
        <v>22</v>
      </c>
      <c r="Q4" s="232"/>
      <c r="R4" s="232"/>
      <c r="S4" s="229" t="s">
        <v>28</v>
      </c>
      <c r="T4" s="230"/>
      <c r="U4" s="230"/>
      <c r="V4" s="69"/>
      <c r="W4" s="231" t="s">
        <v>22</v>
      </c>
      <c r="X4" s="232"/>
      <c r="Y4" s="232"/>
      <c r="Z4" s="229" t="s">
        <v>28</v>
      </c>
      <c r="AA4" s="230"/>
      <c r="AB4" s="230"/>
      <c r="AC4" s="69"/>
      <c r="AD4" s="231" t="s">
        <v>22</v>
      </c>
      <c r="AE4" s="232"/>
      <c r="AF4" s="232"/>
      <c r="AG4" s="229" t="s">
        <v>28</v>
      </c>
      <c r="AH4" s="230"/>
      <c r="AI4" s="230"/>
      <c r="AJ4" s="69"/>
      <c r="AK4" s="231" t="s">
        <v>23</v>
      </c>
      <c r="AL4" s="232"/>
      <c r="AM4" s="232"/>
      <c r="AN4" s="229" t="s">
        <v>21</v>
      </c>
      <c r="AO4" s="230"/>
      <c r="AP4" s="230"/>
      <c r="AQ4" s="69"/>
      <c r="AR4" s="231" t="s">
        <v>22</v>
      </c>
      <c r="AS4" s="232"/>
      <c r="AT4" s="232"/>
      <c r="AU4" s="229" t="s">
        <v>21</v>
      </c>
      <c r="AV4" s="230"/>
      <c r="AW4" s="230"/>
      <c r="AX4" s="69"/>
      <c r="AY4" s="231" t="s">
        <v>22</v>
      </c>
      <c r="AZ4" s="232"/>
      <c r="BA4" s="232"/>
      <c r="BB4" s="229" t="s">
        <v>21</v>
      </c>
      <c r="BC4" s="230"/>
      <c r="BD4" s="230"/>
      <c r="BE4" s="69"/>
      <c r="BF4" s="231" t="s">
        <v>22</v>
      </c>
      <c r="BG4" s="232"/>
      <c r="BH4" s="232"/>
      <c r="BI4" s="229" t="s">
        <v>21</v>
      </c>
      <c r="BJ4" s="230"/>
      <c r="BK4" s="230"/>
      <c r="BL4" s="69"/>
      <c r="BM4" s="231" t="s">
        <v>22</v>
      </c>
      <c r="BN4" s="232"/>
      <c r="BO4" s="232"/>
      <c r="BP4" s="229" t="s">
        <v>21</v>
      </c>
      <c r="BQ4" s="230"/>
      <c r="BR4" s="230"/>
      <c r="BS4" s="69"/>
      <c r="BT4" s="75" t="s">
        <v>20</v>
      </c>
      <c r="BU4" s="76" t="s">
        <v>29</v>
      </c>
      <c r="BV4" s="77"/>
      <c r="BW4" s="11" t="s">
        <v>26</v>
      </c>
      <c r="BX4" s="10"/>
    </row>
    <row r="5" spans="1:76" ht="60.75" thickBot="1" x14ac:dyDescent="0.3">
      <c r="A5" s="5" t="s">
        <v>1</v>
      </c>
      <c r="B5" s="226" t="s">
        <v>12</v>
      </c>
      <c r="C5" s="227"/>
      <c r="D5" s="228"/>
      <c r="E5" s="229" t="s">
        <v>2</v>
      </c>
      <c r="F5" s="230"/>
      <c r="G5" s="230"/>
      <c r="H5" s="70" t="s">
        <v>9</v>
      </c>
      <c r="I5" s="226" t="s">
        <v>12</v>
      </c>
      <c r="J5" s="227"/>
      <c r="K5" s="228"/>
      <c r="L5" s="229" t="s">
        <v>2</v>
      </c>
      <c r="M5" s="230"/>
      <c r="N5" s="230"/>
      <c r="O5" s="70" t="s">
        <v>9</v>
      </c>
      <c r="P5" s="226" t="s">
        <v>12</v>
      </c>
      <c r="Q5" s="227"/>
      <c r="R5" s="228"/>
      <c r="S5" s="229" t="s">
        <v>2</v>
      </c>
      <c r="T5" s="230"/>
      <c r="U5" s="230"/>
      <c r="V5" s="70" t="s">
        <v>9</v>
      </c>
      <c r="W5" s="226" t="s">
        <v>12</v>
      </c>
      <c r="X5" s="227"/>
      <c r="Y5" s="228"/>
      <c r="Z5" s="229" t="s">
        <v>2</v>
      </c>
      <c r="AA5" s="230"/>
      <c r="AB5" s="230"/>
      <c r="AC5" s="70" t="s">
        <v>9</v>
      </c>
      <c r="AD5" s="226" t="s">
        <v>12</v>
      </c>
      <c r="AE5" s="227"/>
      <c r="AF5" s="228"/>
      <c r="AG5" s="229" t="s">
        <v>2</v>
      </c>
      <c r="AH5" s="230"/>
      <c r="AI5" s="230"/>
      <c r="AJ5" s="70" t="s">
        <v>9</v>
      </c>
      <c r="AK5" s="226" t="s">
        <v>12</v>
      </c>
      <c r="AL5" s="227"/>
      <c r="AM5" s="228"/>
      <c r="AN5" s="229" t="s">
        <v>2</v>
      </c>
      <c r="AO5" s="230"/>
      <c r="AP5" s="230"/>
      <c r="AQ5" s="70" t="s">
        <v>9</v>
      </c>
      <c r="AR5" s="226" t="s">
        <v>12</v>
      </c>
      <c r="AS5" s="227"/>
      <c r="AT5" s="228"/>
      <c r="AU5" s="229" t="s">
        <v>2</v>
      </c>
      <c r="AV5" s="230"/>
      <c r="AW5" s="230"/>
      <c r="AX5" s="70" t="s">
        <v>9</v>
      </c>
      <c r="AY5" s="226" t="s">
        <v>12</v>
      </c>
      <c r="AZ5" s="227"/>
      <c r="BA5" s="228"/>
      <c r="BB5" s="229" t="s">
        <v>2</v>
      </c>
      <c r="BC5" s="230"/>
      <c r="BD5" s="230"/>
      <c r="BE5" s="70" t="s">
        <v>9</v>
      </c>
      <c r="BF5" s="226" t="s">
        <v>12</v>
      </c>
      <c r="BG5" s="227"/>
      <c r="BH5" s="228"/>
      <c r="BI5" s="229" t="s">
        <v>2</v>
      </c>
      <c r="BJ5" s="230"/>
      <c r="BK5" s="230"/>
      <c r="BL5" s="70" t="s">
        <v>9</v>
      </c>
      <c r="BM5" s="226" t="s">
        <v>12</v>
      </c>
      <c r="BN5" s="227"/>
      <c r="BO5" s="228"/>
      <c r="BP5" s="229" t="s">
        <v>2</v>
      </c>
      <c r="BQ5" s="230"/>
      <c r="BR5" s="230"/>
      <c r="BS5" s="70" t="s">
        <v>9</v>
      </c>
      <c r="BT5" s="73" t="s">
        <v>12</v>
      </c>
      <c r="BU5" s="61" t="s">
        <v>2</v>
      </c>
      <c r="BV5" s="62" t="s">
        <v>9</v>
      </c>
      <c r="BW5" s="32" t="s">
        <v>64</v>
      </c>
      <c r="BX5" s="9" t="s">
        <v>3</v>
      </c>
    </row>
    <row r="6" spans="1:76" ht="15.75" thickBot="1" x14ac:dyDescent="0.3">
      <c r="A6" s="6"/>
      <c r="B6" s="64" t="s">
        <v>4</v>
      </c>
      <c r="C6" s="65" t="s">
        <v>5</v>
      </c>
      <c r="D6" s="68" t="s">
        <v>6</v>
      </c>
      <c r="E6" s="67" t="s">
        <v>4</v>
      </c>
      <c r="F6" s="66" t="s">
        <v>5</v>
      </c>
      <c r="G6" s="72" t="s">
        <v>6</v>
      </c>
      <c r="H6" s="71"/>
      <c r="I6" s="64" t="s">
        <v>4</v>
      </c>
      <c r="J6" s="65" t="s">
        <v>5</v>
      </c>
      <c r="K6" s="68" t="s">
        <v>6</v>
      </c>
      <c r="L6" s="67" t="s">
        <v>4</v>
      </c>
      <c r="M6" s="66" t="s">
        <v>5</v>
      </c>
      <c r="N6" s="72" t="s">
        <v>6</v>
      </c>
      <c r="O6" s="71"/>
      <c r="P6" s="64" t="s">
        <v>4</v>
      </c>
      <c r="Q6" s="65" t="s">
        <v>5</v>
      </c>
      <c r="R6" s="68" t="s">
        <v>6</v>
      </c>
      <c r="S6" s="67" t="s">
        <v>4</v>
      </c>
      <c r="T6" s="66" t="s">
        <v>5</v>
      </c>
      <c r="U6" s="72" t="s">
        <v>6</v>
      </c>
      <c r="V6" s="71"/>
      <c r="W6" s="64" t="s">
        <v>4</v>
      </c>
      <c r="X6" s="65" t="s">
        <v>5</v>
      </c>
      <c r="Y6" s="68" t="s">
        <v>6</v>
      </c>
      <c r="Z6" s="67" t="s">
        <v>4</v>
      </c>
      <c r="AA6" s="66" t="s">
        <v>5</v>
      </c>
      <c r="AB6" s="72" t="s">
        <v>6</v>
      </c>
      <c r="AC6" s="71"/>
      <c r="AD6" s="64" t="s">
        <v>4</v>
      </c>
      <c r="AE6" s="65" t="s">
        <v>5</v>
      </c>
      <c r="AF6" s="68" t="s">
        <v>6</v>
      </c>
      <c r="AG6" s="67" t="s">
        <v>4</v>
      </c>
      <c r="AH6" s="66" t="s">
        <v>5</v>
      </c>
      <c r="AI6" s="72" t="s">
        <v>6</v>
      </c>
      <c r="AJ6" s="71"/>
      <c r="AK6" s="64" t="s">
        <v>4</v>
      </c>
      <c r="AL6" s="65" t="s">
        <v>5</v>
      </c>
      <c r="AM6" s="68" t="s">
        <v>6</v>
      </c>
      <c r="AN6" s="67" t="s">
        <v>4</v>
      </c>
      <c r="AO6" s="66" t="s">
        <v>5</v>
      </c>
      <c r="AP6" s="72" t="s">
        <v>6</v>
      </c>
      <c r="AQ6" s="71"/>
      <c r="AR6" s="64" t="s">
        <v>4</v>
      </c>
      <c r="AS6" s="65" t="s">
        <v>5</v>
      </c>
      <c r="AT6" s="68" t="s">
        <v>6</v>
      </c>
      <c r="AU6" s="67" t="s">
        <v>4</v>
      </c>
      <c r="AV6" s="66" t="s">
        <v>5</v>
      </c>
      <c r="AW6" s="72" t="s">
        <v>6</v>
      </c>
      <c r="AX6" s="71"/>
      <c r="AY6" s="64" t="s">
        <v>4</v>
      </c>
      <c r="AZ6" s="65" t="s">
        <v>5</v>
      </c>
      <c r="BA6" s="68" t="s">
        <v>6</v>
      </c>
      <c r="BB6" s="67" t="s">
        <v>4</v>
      </c>
      <c r="BC6" s="66" t="s">
        <v>5</v>
      </c>
      <c r="BD6" s="72" t="s">
        <v>6</v>
      </c>
      <c r="BE6" s="71"/>
      <c r="BF6" s="64" t="s">
        <v>4</v>
      </c>
      <c r="BG6" s="65" t="s">
        <v>5</v>
      </c>
      <c r="BH6" s="68" t="s">
        <v>6</v>
      </c>
      <c r="BI6" s="67" t="s">
        <v>4</v>
      </c>
      <c r="BJ6" s="66" t="s">
        <v>5</v>
      </c>
      <c r="BK6" s="72" t="s">
        <v>6</v>
      </c>
      <c r="BL6" s="71"/>
      <c r="BM6" s="64" t="s">
        <v>4</v>
      </c>
      <c r="BN6" s="65" t="s">
        <v>5</v>
      </c>
      <c r="BO6" s="68" t="s">
        <v>6</v>
      </c>
      <c r="BP6" s="67" t="s">
        <v>4</v>
      </c>
      <c r="BQ6" s="66" t="s">
        <v>5</v>
      </c>
      <c r="BR6" s="72" t="s">
        <v>6</v>
      </c>
      <c r="BS6" s="71"/>
      <c r="BT6" s="63" t="s">
        <v>6</v>
      </c>
      <c r="BU6" s="55" t="s">
        <v>6</v>
      </c>
      <c r="BV6" s="3"/>
      <c r="BW6" s="33"/>
      <c r="BX6" s="31"/>
    </row>
    <row r="7" spans="1:76" x14ac:dyDescent="0.25">
      <c r="A7" s="101" t="s">
        <v>30</v>
      </c>
      <c r="B7" s="47">
        <v>20</v>
      </c>
      <c r="C7" s="12">
        <f>$C$1/1</f>
        <v>150</v>
      </c>
      <c r="D7" s="38">
        <f t="shared" ref="D7:D8" si="0">B7*C7</f>
        <v>3000</v>
      </c>
      <c r="E7" s="26"/>
      <c r="F7" s="12"/>
      <c r="G7" s="40">
        <f t="shared" ref="G7:G8" si="1">E7*F7</f>
        <v>0</v>
      </c>
      <c r="H7" s="25">
        <f>D7+G7</f>
        <v>3000</v>
      </c>
      <c r="I7" s="42"/>
      <c r="J7" s="43"/>
      <c r="K7" s="44">
        <f t="shared" ref="K7:K8" si="2">I7*J7</f>
        <v>0</v>
      </c>
      <c r="L7" s="45"/>
      <c r="M7" s="43"/>
      <c r="N7" s="46">
        <f t="shared" ref="N7:N8" si="3">L7*M7</f>
        <v>0</v>
      </c>
      <c r="O7" s="57">
        <f>K7+N7</f>
        <v>0</v>
      </c>
      <c r="P7" s="42"/>
      <c r="Q7" s="43"/>
      <c r="R7" s="44">
        <f t="shared" ref="R7:R8" si="4">P7*Q7</f>
        <v>0</v>
      </c>
      <c r="S7" s="45"/>
      <c r="T7" s="43"/>
      <c r="U7" s="46">
        <f t="shared" ref="U7:U8" si="5">S7*T7</f>
        <v>0</v>
      </c>
      <c r="V7" s="57">
        <f>R7+U7</f>
        <v>0</v>
      </c>
      <c r="W7" s="42"/>
      <c r="X7" s="43"/>
      <c r="Y7" s="44">
        <f t="shared" ref="Y7:Y8" si="6">W7*X7</f>
        <v>0</v>
      </c>
      <c r="Z7" s="45"/>
      <c r="AA7" s="43"/>
      <c r="AB7" s="46">
        <f t="shared" ref="AB7:AB8" si="7">Z7*AA7</f>
        <v>0</v>
      </c>
      <c r="AC7" s="57">
        <f>Y7+AB7</f>
        <v>0</v>
      </c>
      <c r="AD7" s="42"/>
      <c r="AE7" s="43"/>
      <c r="AF7" s="44">
        <f t="shared" ref="AF7:AF8" si="8">AD7*AE7</f>
        <v>0</v>
      </c>
      <c r="AG7" s="45"/>
      <c r="AH7" s="43"/>
      <c r="AI7" s="46">
        <f t="shared" ref="AI7:AI8" si="9">AG7*AH7</f>
        <v>0</v>
      </c>
      <c r="AJ7" s="57">
        <f>AF7+AI7</f>
        <v>0</v>
      </c>
      <c r="AK7" s="42"/>
      <c r="AL7" s="43"/>
      <c r="AM7" s="44">
        <f t="shared" ref="AM7:AM8" si="10">AK7*AL7</f>
        <v>0</v>
      </c>
      <c r="AN7" s="45"/>
      <c r="AO7" s="43"/>
      <c r="AP7" s="46">
        <f t="shared" ref="AP7:AP8" si="11">AN7*AO7</f>
        <v>0</v>
      </c>
      <c r="AQ7" s="57">
        <f>AM7+AP7</f>
        <v>0</v>
      </c>
      <c r="AR7" s="42"/>
      <c r="AS7" s="43"/>
      <c r="AT7" s="44">
        <f t="shared" ref="AT7:AT8" si="12">AR7*AS7</f>
        <v>0</v>
      </c>
      <c r="AU7" s="45"/>
      <c r="AV7" s="43"/>
      <c r="AW7" s="46">
        <f t="shared" ref="AW7:AW8" si="13">AU7*AV7</f>
        <v>0</v>
      </c>
      <c r="AX7" s="57">
        <f>AT7+AW7</f>
        <v>0</v>
      </c>
      <c r="AY7" s="42"/>
      <c r="AZ7" s="43"/>
      <c r="BA7" s="44">
        <f t="shared" ref="BA7:BA8" si="14">AY7*AZ7</f>
        <v>0</v>
      </c>
      <c r="BB7" s="45"/>
      <c r="BC7" s="43"/>
      <c r="BD7" s="46">
        <f t="shared" ref="BD7:BD8" si="15">BB7*BC7</f>
        <v>0</v>
      </c>
      <c r="BE7" s="57">
        <f>BA7+BD7</f>
        <v>0</v>
      </c>
      <c r="BF7" s="42"/>
      <c r="BG7" s="43"/>
      <c r="BH7" s="44">
        <f t="shared" ref="BH7:BH8" si="16">BF7*BG7</f>
        <v>0</v>
      </c>
      <c r="BI7" s="45"/>
      <c r="BJ7" s="43"/>
      <c r="BK7" s="46">
        <f t="shared" ref="BK7:BK8" si="17">BI7*BJ7</f>
        <v>0</v>
      </c>
      <c r="BL7" s="57">
        <f>BH7+BK7</f>
        <v>0</v>
      </c>
      <c r="BM7" s="42"/>
      <c r="BN7" s="43"/>
      <c r="BO7" s="44">
        <f t="shared" ref="BO7:BO8" si="18">BM7*BN7</f>
        <v>0</v>
      </c>
      <c r="BP7" s="45"/>
      <c r="BQ7" s="43"/>
      <c r="BR7" s="46">
        <f t="shared" ref="BR7:BR8" si="19">BP7*BQ7</f>
        <v>0</v>
      </c>
      <c r="BS7" s="57">
        <f>BO7+BR7</f>
        <v>0</v>
      </c>
      <c r="BT7" s="78">
        <f>D7+K7+R7+Y7+AF7+AM7+AT7+BA7+BH7+BO7</f>
        <v>3000</v>
      </c>
      <c r="BU7" s="81">
        <f>G7+N7+U7+AB7+AI7+AP7+AW7+BD7+BK7+BR7</f>
        <v>0</v>
      </c>
      <c r="BV7" s="57">
        <f>BT7+BU7</f>
        <v>3000</v>
      </c>
      <c r="BW7" s="34">
        <v>3000</v>
      </c>
      <c r="BX7" s="29">
        <f>BW7-BV7</f>
        <v>0</v>
      </c>
    </row>
    <row r="8" spans="1:76" x14ac:dyDescent="0.25">
      <c r="A8" s="102" t="s">
        <v>31</v>
      </c>
      <c r="B8" s="47">
        <v>23</v>
      </c>
      <c r="C8" s="12">
        <f>$C$1/3</f>
        <v>50</v>
      </c>
      <c r="D8" s="38">
        <f t="shared" si="0"/>
        <v>1150</v>
      </c>
      <c r="E8" s="26"/>
      <c r="F8" s="12"/>
      <c r="G8" s="40">
        <f t="shared" si="1"/>
        <v>0</v>
      </c>
      <c r="H8" s="25">
        <f t="shared" ref="H8:H24" si="20">D8+G8</f>
        <v>1150</v>
      </c>
      <c r="I8" s="47">
        <f>B8</f>
        <v>23</v>
      </c>
      <c r="J8" s="12">
        <f>$C$1/3</f>
        <v>50</v>
      </c>
      <c r="K8" s="38">
        <f t="shared" si="2"/>
        <v>1150</v>
      </c>
      <c r="L8" s="26"/>
      <c r="M8" s="12"/>
      <c r="N8" s="40">
        <f t="shared" si="3"/>
        <v>0</v>
      </c>
      <c r="O8" s="25">
        <f t="shared" ref="O8:O24" si="21">K8+N8</f>
        <v>1150</v>
      </c>
      <c r="P8" s="47">
        <f>B8</f>
        <v>23</v>
      </c>
      <c r="Q8" s="12">
        <f>$C$1/3</f>
        <v>50</v>
      </c>
      <c r="R8" s="38">
        <f t="shared" si="4"/>
        <v>1150</v>
      </c>
      <c r="S8" s="26">
        <f>P8</f>
        <v>23</v>
      </c>
      <c r="T8" s="12">
        <v>80</v>
      </c>
      <c r="U8" s="40">
        <f t="shared" si="5"/>
        <v>1840</v>
      </c>
      <c r="V8" s="25">
        <f t="shared" ref="V8:V24" si="22">R8+U8</f>
        <v>2990</v>
      </c>
      <c r="W8" s="47"/>
      <c r="X8" s="12"/>
      <c r="Y8" s="38">
        <f t="shared" si="6"/>
        <v>0</v>
      </c>
      <c r="Z8" s="26"/>
      <c r="AA8" s="12"/>
      <c r="AB8" s="40">
        <f t="shared" si="7"/>
        <v>0</v>
      </c>
      <c r="AC8" s="25">
        <f t="shared" ref="AC8:AC24" si="23">Y8+AB8</f>
        <v>0</v>
      </c>
      <c r="AD8" s="47"/>
      <c r="AE8" s="12"/>
      <c r="AF8" s="38">
        <f t="shared" si="8"/>
        <v>0</v>
      </c>
      <c r="AG8" s="26"/>
      <c r="AH8" s="12"/>
      <c r="AI8" s="40">
        <f t="shared" si="9"/>
        <v>0</v>
      </c>
      <c r="AJ8" s="25">
        <f t="shared" ref="AJ8:AJ24" si="24">AF8+AI8</f>
        <v>0</v>
      </c>
      <c r="AK8" s="47"/>
      <c r="AL8" s="12"/>
      <c r="AM8" s="38">
        <f t="shared" si="10"/>
        <v>0</v>
      </c>
      <c r="AN8" s="26"/>
      <c r="AO8" s="12"/>
      <c r="AP8" s="40">
        <f t="shared" si="11"/>
        <v>0</v>
      </c>
      <c r="AQ8" s="25">
        <f t="shared" ref="AQ8:AQ24" si="25">AM8+AP8</f>
        <v>0</v>
      </c>
      <c r="AR8" s="47"/>
      <c r="AS8" s="12"/>
      <c r="AT8" s="38">
        <f t="shared" si="12"/>
        <v>0</v>
      </c>
      <c r="AU8" s="26"/>
      <c r="AV8" s="12"/>
      <c r="AW8" s="40">
        <f t="shared" si="13"/>
        <v>0</v>
      </c>
      <c r="AX8" s="25">
        <f t="shared" ref="AX8:AX24" si="26">AT8+AW8</f>
        <v>0</v>
      </c>
      <c r="AY8" s="47"/>
      <c r="AZ8" s="12"/>
      <c r="BA8" s="38">
        <f t="shared" si="14"/>
        <v>0</v>
      </c>
      <c r="BB8" s="26"/>
      <c r="BC8" s="12"/>
      <c r="BD8" s="40">
        <f t="shared" si="15"/>
        <v>0</v>
      </c>
      <c r="BE8" s="25">
        <f t="shared" ref="BE8:BE24" si="27">BA8+BD8</f>
        <v>0</v>
      </c>
      <c r="BF8" s="47"/>
      <c r="BG8" s="12"/>
      <c r="BH8" s="38">
        <f t="shared" si="16"/>
        <v>0</v>
      </c>
      <c r="BI8" s="26"/>
      <c r="BJ8" s="12"/>
      <c r="BK8" s="40">
        <f t="shared" si="17"/>
        <v>0</v>
      </c>
      <c r="BL8" s="25">
        <f t="shared" ref="BL8:BL24" si="28">BH8+BK8</f>
        <v>0</v>
      </c>
      <c r="BM8" s="47"/>
      <c r="BN8" s="12"/>
      <c r="BO8" s="38">
        <f t="shared" si="18"/>
        <v>0</v>
      </c>
      <c r="BP8" s="26"/>
      <c r="BQ8" s="12"/>
      <c r="BR8" s="40">
        <f t="shared" si="19"/>
        <v>0</v>
      </c>
      <c r="BS8" s="25">
        <f t="shared" ref="BS8:BS24" si="29">BO8+BR8</f>
        <v>0</v>
      </c>
      <c r="BT8" s="79">
        <f>D8+K8+R8+Y8+AF8+AM8+AT8+BA8+BH8+BO8</f>
        <v>3450</v>
      </c>
      <c r="BU8" s="82">
        <f>G8+N8+U8+AB8+AI8+AP8+AW8+BD8+BK8+BR8</f>
        <v>1840</v>
      </c>
      <c r="BV8" s="25">
        <f t="shared" ref="BV8:BV24" si="30">BT8+BU8</f>
        <v>5290</v>
      </c>
      <c r="BW8" s="34">
        <v>5290</v>
      </c>
      <c r="BX8" s="29">
        <f>BW8-BV8</f>
        <v>0</v>
      </c>
    </row>
    <row r="9" spans="1:76" x14ac:dyDescent="0.25">
      <c r="A9" s="53" t="s">
        <v>32</v>
      </c>
      <c r="B9" s="47">
        <v>19</v>
      </c>
      <c r="C9" s="12">
        <f t="shared" ref="C9:C10" si="31">$C$1/3</f>
        <v>50</v>
      </c>
      <c r="D9" s="38">
        <f>B9*C9</f>
        <v>950</v>
      </c>
      <c r="E9" s="26"/>
      <c r="F9" s="12"/>
      <c r="G9" s="40">
        <f>E9*F9</f>
        <v>0</v>
      </c>
      <c r="H9" s="25">
        <f t="shared" si="20"/>
        <v>950</v>
      </c>
      <c r="I9" s="47">
        <f t="shared" ref="I9:I18" si="32">B9</f>
        <v>19</v>
      </c>
      <c r="J9" s="12">
        <f t="shared" ref="J9:J10" si="33">$C$1/3</f>
        <v>50</v>
      </c>
      <c r="K9" s="38">
        <f>I9*J9</f>
        <v>950</v>
      </c>
      <c r="L9" s="26"/>
      <c r="M9" s="12"/>
      <c r="N9" s="40">
        <f>L9*M9</f>
        <v>0</v>
      </c>
      <c r="O9" s="25">
        <f t="shared" si="21"/>
        <v>950</v>
      </c>
      <c r="P9" s="47">
        <f t="shared" ref="P9:P18" si="34">B9</f>
        <v>19</v>
      </c>
      <c r="Q9" s="12">
        <f t="shared" ref="Q9:Q10" si="35">$C$1/3</f>
        <v>50</v>
      </c>
      <c r="R9" s="38">
        <f>P9*Q9</f>
        <v>950</v>
      </c>
      <c r="S9" s="26">
        <f>P9</f>
        <v>19</v>
      </c>
      <c r="T9" s="12">
        <v>80</v>
      </c>
      <c r="U9" s="40">
        <f>S9*T9</f>
        <v>1520</v>
      </c>
      <c r="V9" s="25">
        <f t="shared" si="22"/>
        <v>2470</v>
      </c>
      <c r="W9" s="47"/>
      <c r="X9" s="12"/>
      <c r="Y9" s="38">
        <f>W9*X9</f>
        <v>0</v>
      </c>
      <c r="Z9" s="26"/>
      <c r="AA9" s="12"/>
      <c r="AB9" s="40">
        <f>Z9*AA9</f>
        <v>0</v>
      </c>
      <c r="AC9" s="25">
        <f t="shared" si="23"/>
        <v>0</v>
      </c>
      <c r="AD9" s="47"/>
      <c r="AE9" s="12"/>
      <c r="AF9" s="38">
        <f>AD9*AE9</f>
        <v>0</v>
      </c>
      <c r="AG9" s="26"/>
      <c r="AH9" s="12"/>
      <c r="AI9" s="40">
        <f>AG9*AH9</f>
        <v>0</v>
      </c>
      <c r="AJ9" s="25">
        <f t="shared" si="24"/>
        <v>0</v>
      </c>
      <c r="AK9" s="47"/>
      <c r="AL9" s="12"/>
      <c r="AM9" s="38">
        <f>AK9*AL9</f>
        <v>0</v>
      </c>
      <c r="AN9" s="26"/>
      <c r="AO9" s="12"/>
      <c r="AP9" s="40">
        <f>AN9*AO9</f>
        <v>0</v>
      </c>
      <c r="AQ9" s="25">
        <f t="shared" si="25"/>
        <v>0</v>
      </c>
      <c r="AR9" s="47"/>
      <c r="AS9" s="12"/>
      <c r="AT9" s="38">
        <f>AR9*AS9</f>
        <v>0</v>
      </c>
      <c r="AU9" s="26"/>
      <c r="AV9" s="12"/>
      <c r="AW9" s="40">
        <f>AU9*AV9</f>
        <v>0</v>
      </c>
      <c r="AX9" s="25">
        <f t="shared" si="26"/>
        <v>0</v>
      </c>
      <c r="AY9" s="47"/>
      <c r="AZ9" s="12"/>
      <c r="BA9" s="38">
        <f>AY9*AZ9</f>
        <v>0</v>
      </c>
      <c r="BB9" s="26"/>
      <c r="BC9" s="12"/>
      <c r="BD9" s="40">
        <f>BB9*BC9</f>
        <v>0</v>
      </c>
      <c r="BE9" s="25">
        <f t="shared" si="27"/>
        <v>0</v>
      </c>
      <c r="BF9" s="47"/>
      <c r="BG9" s="12"/>
      <c r="BH9" s="38">
        <f>BF9*BG9</f>
        <v>0</v>
      </c>
      <c r="BI9" s="26"/>
      <c r="BJ9" s="12"/>
      <c r="BK9" s="40">
        <f>BI9*BJ9</f>
        <v>0</v>
      </c>
      <c r="BL9" s="25">
        <f t="shared" si="28"/>
        <v>0</v>
      </c>
      <c r="BM9" s="47"/>
      <c r="BN9" s="12"/>
      <c r="BO9" s="38">
        <f>BM9*BN9</f>
        <v>0</v>
      </c>
      <c r="BP9" s="26"/>
      <c r="BQ9" s="12"/>
      <c r="BR9" s="40">
        <f>BP9*BQ9</f>
        <v>0</v>
      </c>
      <c r="BS9" s="25">
        <f t="shared" si="29"/>
        <v>0</v>
      </c>
      <c r="BT9" s="79">
        <f t="shared" ref="BT9:BT23" si="36">D9+K9+R9+Y9+AF9+AM9+AT9+BA9+BH9+BO9</f>
        <v>2850</v>
      </c>
      <c r="BU9" s="82">
        <f t="shared" ref="BU9:BU23" si="37">G9+N9+U9+AB9+AI9+AP9+AW9+BD9+BK9+BR9</f>
        <v>1520</v>
      </c>
      <c r="BV9" s="25">
        <f t="shared" si="30"/>
        <v>4370</v>
      </c>
      <c r="BW9" s="34">
        <v>4370</v>
      </c>
      <c r="BX9" s="29">
        <f t="shared" ref="BX9:BX24" si="38">BW9-BV9</f>
        <v>0</v>
      </c>
    </row>
    <row r="10" spans="1:76" x14ac:dyDescent="0.25">
      <c r="A10" s="102" t="s">
        <v>33</v>
      </c>
      <c r="B10" s="47">
        <v>21</v>
      </c>
      <c r="C10" s="12">
        <f t="shared" si="31"/>
        <v>50</v>
      </c>
      <c r="D10" s="38">
        <f t="shared" ref="D10:D24" si="39">B10*C10</f>
        <v>1050</v>
      </c>
      <c r="E10" s="26"/>
      <c r="F10" s="12"/>
      <c r="G10" s="40">
        <f t="shared" ref="G10:G24" si="40">E10*F10</f>
        <v>0</v>
      </c>
      <c r="H10" s="25">
        <f t="shared" si="20"/>
        <v>1050</v>
      </c>
      <c r="I10" s="47">
        <f t="shared" si="32"/>
        <v>21</v>
      </c>
      <c r="J10" s="12">
        <f t="shared" si="33"/>
        <v>50</v>
      </c>
      <c r="K10" s="38">
        <f t="shared" ref="K10:K24" si="41">I10*J10</f>
        <v>1050</v>
      </c>
      <c r="L10" s="26"/>
      <c r="M10" s="12"/>
      <c r="N10" s="40">
        <f t="shared" ref="N10:N24" si="42">L10*M10</f>
        <v>0</v>
      </c>
      <c r="O10" s="25">
        <f t="shared" si="21"/>
        <v>1050</v>
      </c>
      <c r="P10" s="47">
        <f t="shared" si="34"/>
        <v>21</v>
      </c>
      <c r="Q10" s="12">
        <f t="shared" si="35"/>
        <v>50</v>
      </c>
      <c r="R10" s="38">
        <f t="shared" ref="R10:R24" si="43">P10*Q10</f>
        <v>1050</v>
      </c>
      <c r="S10" s="26">
        <f t="shared" ref="S10:S18" si="44">P10</f>
        <v>21</v>
      </c>
      <c r="T10" s="12">
        <v>80</v>
      </c>
      <c r="U10" s="40">
        <f t="shared" ref="U10:U24" si="45">S10*T10</f>
        <v>1680</v>
      </c>
      <c r="V10" s="25">
        <f t="shared" si="22"/>
        <v>2730</v>
      </c>
      <c r="W10" s="47"/>
      <c r="X10" s="12"/>
      <c r="Y10" s="38">
        <f t="shared" ref="Y10:Y24" si="46">W10*X10</f>
        <v>0</v>
      </c>
      <c r="Z10" s="26"/>
      <c r="AA10" s="12"/>
      <c r="AB10" s="40">
        <f t="shared" ref="AB10:AB24" si="47">Z10*AA10</f>
        <v>0</v>
      </c>
      <c r="AC10" s="25">
        <f t="shared" si="23"/>
        <v>0</v>
      </c>
      <c r="AD10" s="47"/>
      <c r="AE10" s="12"/>
      <c r="AF10" s="38">
        <f t="shared" ref="AF10:AF24" si="48">AD10*AE10</f>
        <v>0</v>
      </c>
      <c r="AG10" s="26"/>
      <c r="AH10" s="12"/>
      <c r="AI10" s="40">
        <f t="shared" ref="AI10:AI24" si="49">AG10*AH10</f>
        <v>0</v>
      </c>
      <c r="AJ10" s="25">
        <f t="shared" si="24"/>
        <v>0</v>
      </c>
      <c r="AK10" s="47"/>
      <c r="AL10" s="12"/>
      <c r="AM10" s="38">
        <f t="shared" ref="AM10:AM24" si="50">AK10*AL10</f>
        <v>0</v>
      </c>
      <c r="AN10" s="26"/>
      <c r="AO10" s="12"/>
      <c r="AP10" s="40">
        <f t="shared" ref="AP10:AP24" si="51">AN10*AO10</f>
        <v>0</v>
      </c>
      <c r="AQ10" s="25">
        <f t="shared" si="25"/>
        <v>0</v>
      </c>
      <c r="AR10" s="47"/>
      <c r="AS10" s="12"/>
      <c r="AT10" s="38">
        <f t="shared" ref="AT10:AT24" si="52">AR10*AS10</f>
        <v>0</v>
      </c>
      <c r="AU10" s="26"/>
      <c r="AV10" s="12"/>
      <c r="AW10" s="40">
        <f t="shared" ref="AW10:AW24" si="53">AU10*AV10</f>
        <v>0</v>
      </c>
      <c r="AX10" s="25">
        <f t="shared" si="26"/>
        <v>0</v>
      </c>
      <c r="AY10" s="47"/>
      <c r="AZ10" s="12"/>
      <c r="BA10" s="38">
        <f t="shared" ref="BA10:BA24" si="54">AY10*AZ10</f>
        <v>0</v>
      </c>
      <c r="BB10" s="26"/>
      <c r="BC10" s="12"/>
      <c r="BD10" s="40">
        <f t="shared" ref="BD10:BD24" si="55">BB10*BC10</f>
        <v>0</v>
      </c>
      <c r="BE10" s="25">
        <f t="shared" si="27"/>
        <v>0</v>
      </c>
      <c r="BF10" s="47"/>
      <c r="BG10" s="12"/>
      <c r="BH10" s="38">
        <f t="shared" ref="BH10:BH24" si="56">BF10*BG10</f>
        <v>0</v>
      </c>
      <c r="BI10" s="26"/>
      <c r="BJ10" s="12"/>
      <c r="BK10" s="40">
        <f t="shared" ref="BK10:BK24" si="57">BI10*BJ10</f>
        <v>0</v>
      </c>
      <c r="BL10" s="25">
        <f t="shared" si="28"/>
        <v>0</v>
      </c>
      <c r="BM10" s="47"/>
      <c r="BN10" s="12"/>
      <c r="BO10" s="38">
        <f t="shared" ref="BO10:BO24" si="58">BM10*BN10</f>
        <v>0</v>
      </c>
      <c r="BP10" s="26"/>
      <c r="BQ10" s="12"/>
      <c r="BR10" s="40">
        <f t="shared" ref="BR10:BR24" si="59">BP10*BQ10</f>
        <v>0</v>
      </c>
      <c r="BS10" s="25">
        <f t="shared" si="29"/>
        <v>0</v>
      </c>
      <c r="BT10" s="79">
        <f t="shared" si="36"/>
        <v>3150</v>
      </c>
      <c r="BU10" s="82">
        <f t="shared" si="37"/>
        <v>1680</v>
      </c>
      <c r="BV10" s="25">
        <f t="shared" si="30"/>
        <v>4830</v>
      </c>
      <c r="BW10" s="34">
        <v>4830</v>
      </c>
      <c r="BX10" s="29">
        <f t="shared" si="38"/>
        <v>0</v>
      </c>
    </row>
    <row r="11" spans="1:76" x14ac:dyDescent="0.25">
      <c r="A11" s="53" t="s">
        <v>34</v>
      </c>
      <c r="B11" s="47">
        <v>18</v>
      </c>
      <c r="C11" s="12">
        <f>$C$1/5</f>
        <v>30</v>
      </c>
      <c r="D11" s="38">
        <f t="shared" si="39"/>
        <v>540</v>
      </c>
      <c r="E11" s="26"/>
      <c r="F11" s="12"/>
      <c r="G11" s="40">
        <f t="shared" si="40"/>
        <v>0</v>
      </c>
      <c r="H11" s="25">
        <f t="shared" si="20"/>
        <v>540</v>
      </c>
      <c r="I11" s="47">
        <f t="shared" si="32"/>
        <v>18</v>
      </c>
      <c r="J11" s="12">
        <f>$C$1/5</f>
        <v>30</v>
      </c>
      <c r="K11" s="38">
        <f t="shared" si="41"/>
        <v>540</v>
      </c>
      <c r="L11" s="26"/>
      <c r="M11" s="12"/>
      <c r="N11" s="40">
        <f t="shared" si="42"/>
        <v>0</v>
      </c>
      <c r="O11" s="25">
        <f t="shared" si="21"/>
        <v>540</v>
      </c>
      <c r="P11" s="47">
        <f t="shared" si="34"/>
        <v>18</v>
      </c>
      <c r="Q11" s="12">
        <f>$C$1/5</f>
        <v>30</v>
      </c>
      <c r="R11" s="38">
        <f t="shared" si="43"/>
        <v>540</v>
      </c>
      <c r="S11" s="26">
        <f t="shared" si="44"/>
        <v>18</v>
      </c>
      <c r="T11" s="12">
        <f>80/2</f>
        <v>40</v>
      </c>
      <c r="U11" s="40">
        <f t="shared" si="45"/>
        <v>720</v>
      </c>
      <c r="V11" s="25">
        <f t="shared" si="22"/>
        <v>1260</v>
      </c>
      <c r="W11" s="47">
        <f t="shared" ref="W11:W15" si="60">B11</f>
        <v>18</v>
      </c>
      <c r="X11" s="12">
        <f>$C$1/5</f>
        <v>30</v>
      </c>
      <c r="Y11" s="38">
        <f t="shared" si="46"/>
        <v>540</v>
      </c>
      <c r="Z11" s="26">
        <f>W11</f>
        <v>18</v>
      </c>
      <c r="AA11" s="12">
        <f>80/2</f>
        <v>40</v>
      </c>
      <c r="AB11" s="40">
        <f t="shared" si="47"/>
        <v>720</v>
      </c>
      <c r="AC11" s="25">
        <f t="shared" si="23"/>
        <v>1260</v>
      </c>
      <c r="AD11" s="47">
        <f t="shared" ref="AD11:AD18" si="61">B11</f>
        <v>18</v>
      </c>
      <c r="AE11" s="12">
        <f>$C$1/5</f>
        <v>30</v>
      </c>
      <c r="AF11" s="38">
        <f t="shared" si="48"/>
        <v>540</v>
      </c>
      <c r="AG11" s="26"/>
      <c r="AH11" s="12"/>
      <c r="AI11" s="40">
        <f t="shared" si="49"/>
        <v>0</v>
      </c>
      <c r="AJ11" s="25">
        <f t="shared" si="24"/>
        <v>540</v>
      </c>
      <c r="AK11" s="47"/>
      <c r="AL11" s="12"/>
      <c r="AM11" s="38">
        <f t="shared" si="50"/>
        <v>0</v>
      </c>
      <c r="AN11" s="26"/>
      <c r="AO11" s="12"/>
      <c r="AP11" s="40">
        <f t="shared" si="51"/>
        <v>0</v>
      </c>
      <c r="AQ11" s="25">
        <f t="shared" si="25"/>
        <v>0</v>
      </c>
      <c r="AR11" s="47"/>
      <c r="AS11" s="12"/>
      <c r="AT11" s="38">
        <f t="shared" si="52"/>
        <v>0</v>
      </c>
      <c r="AU11" s="26"/>
      <c r="AV11" s="12"/>
      <c r="AW11" s="40">
        <f t="shared" si="53"/>
        <v>0</v>
      </c>
      <c r="AX11" s="25">
        <f t="shared" si="26"/>
        <v>0</v>
      </c>
      <c r="AY11" s="47"/>
      <c r="AZ11" s="12"/>
      <c r="BA11" s="38">
        <f t="shared" si="54"/>
        <v>0</v>
      </c>
      <c r="BB11" s="26"/>
      <c r="BC11" s="12"/>
      <c r="BD11" s="40">
        <f t="shared" si="55"/>
        <v>0</v>
      </c>
      <c r="BE11" s="25">
        <f t="shared" si="27"/>
        <v>0</v>
      </c>
      <c r="BF11" s="47"/>
      <c r="BG11" s="12"/>
      <c r="BH11" s="38">
        <f t="shared" si="56"/>
        <v>0</v>
      </c>
      <c r="BI11" s="26"/>
      <c r="BJ11" s="12"/>
      <c r="BK11" s="40">
        <f t="shared" si="57"/>
        <v>0</v>
      </c>
      <c r="BL11" s="25">
        <f t="shared" si="28"/>
        <v>0</v>
      </c>
      <c r="BM11" s="47"/>
      <c r="BN11" s="12"/>
      <c r="BO11" s="38">
        <f t="shared" si="58"/>
        <v>0</v>
      </c>
      <c r="BP11" s="26"/>
      <c r="BQ11" s="12"/>
      <c r="BR11" s="40">
        <f t="shared" si="59"/>
        <v>0</v>
      </c>
      <c r="BS11" s="25">
        <f t="shared" si="29"/>
        <v>0</v>
      </c>
      <c r="BT11" s="79">
        <f t="shared" si="36"/>
        <v>2700</v>
      </c>
      <c r="BU11" s="82">
        <f t="shared" si="37"/>
        <v>1440</v>
      </c>
      <c r="BV11" s="25">
        <f t="shared" si="30"/>
        <v>4140</v>
      </c>
      <c r="BW11" s="34">
        <v>4140</v>
      </c>
      <c r="BX11" s="29">
        <f t="shared" si="38"/>
        <v>0</v>
      </c>
    </row>
    <row r="12" spans="1:76" x14ac:dyDescent="0.25">
      <c r="A12" s="102" t="s">
        <v>35</v>
      </c>
      <c r="B12" s="47">
        <v>16</v>
      </c>
      <c r="C12" s="12">
        <f t="shared" ref="C12:C15" si="62">$C$1/5</f>
        <v>30</v>
      </c>
      <c r="D12" s="38">
        <f t="shared" si="39"/>
        <v>480</v>
      </c>
      <c r="E12" s="26"/>
      <c r="F12" s="12"/>
      <c r="G12" s="40">
        <f t="shared" si="40"/>
        <v>0</v>
      </c>
      <c r="H12" s="25">
        <f t="shared" si="20"/>
        <v>480</v>
      </c>
      <c r="I12" s="47">
        <f t="shared" si="32"/>
        <v>16</v>
      </c>
      <c r="J12" s="12">
        <f t="shared" ref="J12:J15" si="63">$C$1/5</f>
        <v>30</v>
      </c>
      <c r="K12" s="38">
        <f t="shared" si="41"/>
        <v>480</v>
      </c>
      <c r="L12" s="26"/>
      <c r="M12" s="12"/>
      <c r="N12" s="40">
        <f t="shared" si="42"/>
        <v>0</v>
      </c>
      <c r="O12" s="25">
        <f t="shared" si="21"/>
        <v>480</v>
      </c>
      <c r="P12" s="47">
        <f t="shared" si="34"/>
        <v>16</v>
      </c>
      <c r="Q12" s="12">
        <f t="shared" ref="Q12:Q14" si="64">$C$1/5</f>
        <v>30</v>
      </c>
      <c r="R12" s="38">
        <f t="shared" si="43"/>
        <v>480</v>
      </c>
      <c r="S12" s="26">
        <f t="shared" si="44"/>
        <v>16</v>
      </c>
      <c r="T12" s="12">
        <f t="shared" ref="T12:T15" si="65">80/2</f>
        <v>40</v>
      </c>
      <c r="U12" s="40">
        <f t="shared" si="45"/>
        <v>640</v>
      </c>
      <c r="V12" s="25">
        <f t="shared" si="22"/>
        <v>1120</v>
      </c>
      <c r="W12" s="47">
        <f t="shared" si="60"/>
        <v>16</v>
      </c>
      <c r="X12" s="12">
        <f t="shared" ref="X12:X14" si="66">$C$1/5</f>
        <v>30</v>
      </c>
      <c r="Y12" s="38">
        <f t="shared" si="46"/>
        <v>480</v>
      </c>
      <c r="Z12" s="26">
        <f t="shared" ref="Z12:Z15" si="67">W12</f>
        <v>16</v>
      </c>
      <c r="AA12" s="12">
        <f t="shared" ref="AA12:AA15" si="68">80/2</f>
        <v>40</v>
      </c>
      <c r="AB12" s="40">
        <f t="shared" si="47"/>
        <v>640</v>
      </c>
      <c r="AC12" s="25">
        <f t="shared" si="23"/>
        <v>1120</v>
      </c>
      <c r="AD12" s="47">
        <f t="shared" si="61"/>
        <v>16</v>
      </c>
      <c r="AE12" s="12">
        <f t="shared" ref="AE12:AE14" si="69">$C$1/5</f>
        <v>30</v>
      </c>
      <c r="AF12" s="38">
        <f t="shared" si="48"/>
        <v>480</v>
      </c>
      <c r="AG12" s="26"/>
      <c r="AH12" s="12"/>
      <c r="AI12" s="40">
        <f t="shared" si="49"/>
        <v>0</v>
      </c>
      <c r="AJ12" s="25">
        <f t="shared" si="24"/>
        <v>480</v>
      </c>
      <c r="AK12" s="47"/>
      <c r="AL12" s="12"/>
      <c r="AM12" s="38">
        <f t="shared" si="50"/>
        <v>0</v>
      </c>
      <c r="AN12" s="26"/>
      <c r="AO12" s="12"/>
      <c r="AP12" s="40">
        <f t="shared" si="51"/>
        <v>0</v>
      </c>
      <c r="AQ12" s="25">
        <f t="shared" si="25"/>
        <v>0</v>
      </c>
      <c r="AR12" s="47"/>
      <c r="AS12" s="12"/>
      <c r="AT12" s="38">
        <f t="shared" si="52"/>
        <v>0</v>
      </c>
      <c r="AU12" s="26"/>
      <c r="AV12" s="12"/>
      <c r="AW12" s="40">
        <f t="shared" si="53"/>
        <v>0</v>
      </c>
      <c r="AX12" s="25">
        <f t="shared" si="26"/>
        <v>0</v>
      </c>
      <c r="AY12" s="47"/>
      <c r="AZ12" s="12"/>
      <c r="BA12" s="38">
        <f t="shared" si="54"/>
        <v>0</v>
      </c>
      <c r="BB12" s="26"/>
      <c r="BC12" s="12"/>
      <c r="BD12" s="40">
        <f t="shared" si="55"/>
        <v>0</v>
      </c>
      <c r="BE12" s="25">
        <f t="shared" si="27"/>
        <v>0</v>
      </c>
      <c r="BF12" s="47"/>
      <c r="BG12" s="12"/>
      <c r="BH12" s="38">
        <f t="shared" si="56"/>
        <v>0</v>
      </c>
      <c r="BI12" s="26"/>
      <c r="BJ12" s="12"/>
      <c r="BK12" s="40">
        <f t="shared" si="57"/>
        <v>0</v>
      </c>
      <c r="BL12" s="25">
        <f t="shared" si="28"/>
        <v>0</v>
      </c>
      <c r="BM12" s="47"/>
      <c r="BN12" s="12"/>
      <c r="BO12" s="38">
        <f t="shared" si="58"/>
        <v>0</v>
      </c>
      <c r="BP12" s="26"/>
      <c r="BQ12" s="12"/>
      <c r="BR12" s="40">
        <f t="shared" si="59"/>
        <v>0</v>
      </c>
      <c r="BS12" s="25">
        <f t="shared" si="29"/>
        <v>0</v>
      </c>
      <c r="BT12" s="79">
        <f t="shared" si="36"/>
        <v>2400</v>
      </c>
      <c r="BU12" s="82">
        <f t="shared" si="37"/>
        <v>1280</v>
      </c>
      <c r="BV12" s="25">
        <f t="shared" si="30"/>
        <v>3680</v>
      </c>
      <c r="BW12" s="34">
        <v>3680</v>
      </c>
      <c r="BX12" s="29">
        <f t="shared" si="38"/>
        <v>0</v>
      </c>
    </row>
    <row r="13" spans="1:76" x14ac:dyDescent="0.25">
      <c r="A13" s="53" t="s">
        <v>36</v>
      </c>
      <c r="B13" s="47">
        <v>20</v>
      </c>
      <c r="C13" s="12">
        <f t="shared" si="62"/>
        <v>30</v>
      </c>
      <c r="D13" s="38">
        <f t="shared" si="39"/>
        <v>600</v>
      </c>
      <c r="E13" s="26"/>
      <c r="F13" s="12"/>
      <c r="G13" s="40">
        <f t="shared" si="40"/>
        <v>0</v>
      </c>
      <c r="H13" s="25">
        <f t="shared" si="20"/>
        <v>600</v>
      </c>
      <c r="I13" s="47">
        <f t="shared" si="32"/>
        <v>20</v>
      </c>
      <c r="J13" s="12">
        <f t="shared" si="63"/>
        <v>30</v>
      </c>
      <c r="K13" s="38">
        <f t="shared" si="41"/>
        <v>600</v>
      </c>
      <c r="L13" s="26"/>
      <c r="M13" s="12"/>
      <c r="N13" s="40">
        <f t="shared" si="42"/>
        <v>0</v>
      </c>
      <c r="O13" s="25">
        <f t="shared" si="21"/>
        <v>600</v>
      </c>
      <c r="P13" s="47">
        <f t="shared" si="34"/>
        <v>20</v>
      </c>
      <c r="Q13" s="12">
        <f t="shared" si="64"/>
        <v>30</v>
      </c>
      <c r="R13" s="38">
        <f t="shared" si="43"/>
        <v>600</v>
      </c>
      <c r="S13" s="26">
        <f t="shared" si="44"/>
        <v>20</v>
      </c>
      <c r="T13" s="12">
        <f t="shared" si="65"/>
        <v>40</v>
      </c>
      <c r="U13" s="40">
        <f t="shared" si="45"/>
        <v>800</v>
      </c>
      <c r="V13" s="25">
        <f t="shared" si="22"/>
        <v>1400</v>
      </c>
      <c r="W13" s="47">
        <f t="shared" si="60"/>
        <v>20</v>
      </c>
      <c r="X13" s="12">
        <f t="shared" si="66"/>
        <v>30</v>
      </c>
      <c r="Y13" s="38">
        <f t="shared" si="46"/>
        <v>600</v>
      </c>
      <c r="Z13" s="26">
        <f t="shared" si="67"/>
        <v>20</v>
      </c>
      <c r="AA13" s="12">
        <f t="shared" si="68"/>
        <v>40</v>
      </c>
      <c r="AB13" s="40">
        <f t="shared" si="47"/>
        <v>800</v>
      </c>
      <c r="AC13" s="25">
        <f t="shared" si="23"/>
        <v>1400</v>
      </c>
      <c r="AD13" s="47">
        <f t="shared" si="61"/>
        <v>20</v>
      </c>
      <c r="AE13" s="12">
        <f t="shared" si="69"/>
        <v>30</v>
      </c>
      <c r="AF13" s="38">
        <f t="shared" si="48"/>
        <v>600</v>
      </c>
      <c r="AG13" s="26"/>
      <c r="AH13" s="12"/>
      <c r="AI13" s="40">
        <f t="shared" si="49"/>
        <v>0</v>
      </c>
      <c r="AJ13" s="25">
        <f t="shared" si="24"/>
        <v>600</v>
      </c>
      <c r="AK13" s="47"/>
      <c r="AL13" s="12"/>
      <c r="AM13" s="38">
        <f t="shared" si="50"/>
        <v>0</v>
      </c>
      <c r="AN13" s="26"/>
      <c r="AO13" s="12"/>
      <c r="AP13" s="40">
        <f t="shared" si="51"/>
        <v>0</v>
      </c>
      <c r="AQ13" s="25">
        <f t="shared" si="25"/>
        <v>0</v>
      </c>
      <c r="AR13" s="47"/>
      <c r="AS13" s="12"/>
      <c r="AT13" s="38">
        <f t="shared" si="52"/>
        <v>0</v>
      </c>
      <c r="AU13" s="26"/>
      <c r="AV13" s="12"/>
      <c r="AW13" s="40">
        <f t="shared" si="53"/>
        <v>0</v>
      </c>
      <c r="AX13" s="25">
        <f t="shared" si="26"/>
        <v>0</v>
      </c>
      <c r="AY13" s="47"/>
      <c r="AZ13" s="12"/>
      <c r="BA13" s="38">
        <f t="shared" si="54"/>
        <v>0</v>
      </c>
      <c r="BB13" s="26"/>
      <c r="BC13" s="12"/>
      <c r="BD13" s="40">
        <f t="shared" si="55"/>
        <v>0</v>
      </c>
      <c r="BE13" s="25">
        <f t="shared" si="27"/>
        <v>0</v>
      </c>
      <c r="BF13" s="47"/>
      <c r="BG13" s="12"/>
      <c r="BH13" s="38">
        <f t="shared" si="56"/>
        <v>0</v>
      </c>
      <c r="BI13" s="26"/>
      <c r="BJ13" s="12"/>
      <c r="BK13" s="40">
        <f t="shared" si="57"/>
        <v>0</v>
      </c>
      <c r="BL13" s="25">
        <f t="shared" si="28"/>
        <v>0</v>
      </c>
      <c r="BM13" s="47"/>
      <c r="BN13" s="12"/>
      <c r="BO13" s="38">
        <f t="shared" si="58"/>
        <v>0</v>
      </c>
      <c r="BP13" s="26"/>
      <c r="BQ13" s="12"/>
      <c r="BR13" s="40">
        <f t="shared" si="59"/>
        <v>0</v>
      </c>
      <c r="BS13" s="25">
        <f t="shared" si="29"/>
        <v>0</v>
      </c>
      <c r="BT13" s="79">
        <f t="shared" si="36"/>
        <v>3000</v>
      </c>
      <c r="BU13" s="82">
        <f t="shared" si="37"/>
        <v>1600</v>
      </c>
      <c r="BV13" s="25">
        <f t="shared" si="30"/>
        <v>4600</v>
      </c>
      <c r="BW13" s="34">
        <v>4600</v>
      </c>
      <c r="BX13" s="29">
        <f>BW13-BV13</f>
        <v>0</v>
      </c>
    </row>
    <row r="14" spans="1:76" x14ac:dyDescent="0.25">
      <c r="A14" s="102" t="s">
        <v>37</v>
      </c>
      <c r="B14" s="47">
        <v>15</v>
      </c>
      <c r="C14" s="12">
        <f t="shared" si="62"/>
        <v>30</v>
      </c>
      <c r="D14" s="38">
        <f t="shared" si="39"/>
        <v>450</v>
      </c>
      <c r="E14" s="26"/>
      <c r="F14" s="12"/>
      <c r="G14" s="40">
        <f t="shared" si="40"/>
        <v>0</v>
      </c>
      <c r="H14" s="25">
        <f t="shared" si="20"/>
        <v>450</v>
      </c>
      <c r="I14" s="47">
        <f t="shared" si="32"/>
        <v>15</v>
      </c>
      <c r="J14" s="12">
        <f t="shared" si="63"/>
        <v>30</v>
      </c>
      <c r="K14" s="38">
        <f t="shared" si="41"/>
        <v>450</v>
      </c>
      <c r="L14" s="26"/>
      <c r="M14" s="12"/>
      <c r="N14" s="40">
        <f t="shared" si="42"/>
        <v>0</v>
      </c>
      <c r="O14" s="25">
        <f t="shared" si="21"/>
        <v>450</v>
      </c>
      <c r="P14" s="47">
        <f t="shared" si="34"/>
        <v>15</v>
      </c>
      <c r="Q14" s="12">
        <f t="shared" si="64"/>
        <v>30</v>
      </c>
      <c r="R14" s="38">
        <f t="shared" si="43"/>
        <v>450</v>
      </c>
      <c r="S14" s="26">
        <f t="shared" si="44"/>
        <v>15</v>
      </c>
      <c r="T14" s="12">
        <f t="shared" si="65"/>
        <v>40</v>
      </c>
      <c r="U14" s="40">
        <f t="shared" si="45"/>
        <v>600</v>
      </c>
      <c r="V14" s="25">
        <f t="shared" si="22"/>
        <v>1050</v>
      </c>
      <c r="W14" s="47">
        <f t="shared" si="60"/>
        <v>15</v>
      </c>
      <c r="X14" s="12">
        <f t="shared" si="66"/>
        <v>30</v>
      </c>
      <c r="Y14" s="38">
        <f t="shared" si="46"/>
        <v>450</v>
      </c>
      <c r="Z14" s="26">
        <f t="shared" si="67"/>
        <v>15</v>
      </c>
      <c r="AA14" s="12">
        <f t="shared" si="68"/>
        <v>40</v>
      </c>
      <c r="AB14" s="40">
        <f t="shared" si="47"/>
        <v>600</v>
      </c>
      <c r="AC14" s="25">
        <f t="shared" si="23"/>
        <v>1050</v>
      </c>
      <c r="AD14" s="47">
        <f t="shared" si="61"/>
        <v>15</v>
      </c>
      <c r="AE14" s="12">
        <f t="shared" si="69"/>
        <v>30</v>
      </c>
      <c r="AF14" s="38">
        <f t="shared" si="48"/>
        <v>450</v>
      </c>
      <c r="AG14" s="26"/>
      <c r="AH14" s="12"/>
      <c r="AI14" s="40">
        <f t="shared" si="49"/>
        <v>0</v>
      </c>
      <c r="AJ14" s="25">
        <f t="shared" si="24"/>
        <v>450</v>
      </c>
      <c r="AK14" s="47"/>
      <c r="AL14" s="12"/>
      <c r="AM14" s="38">
        <f t="shared" si="50"/>
        <v>0</v>
      </c>
      <c r="AN14" s="26"/>
      <c r="AO14" s="12"/>
      <c r="AP14" s="40">
        <f t="shared" si="51"/>
        <v>0</v>
      </c>
      <c r="AQ14" s="25">
        <f t="shared" si="25"/>
        <v>0</v>
      </c>
      <c r="AR14" s="47"/>
      <c r="AS14" s="12"/>
      <c r="AT14" s="38">
        <f t="shared" si="52"/>
        <v>0</v>
      </c>
      <c r="AU14" s="26"/>
      <c r="AV14" s="12"/>
      <c r="AW14" s="40">
        <f t="shared" si="53"/>
        <v>0</v>
      </c>
      <c r="AX14" s="25">
        <f t="shared" si="26"/>
        <v>0</v>
      </c>
      <c r="AY14" s="47"/>
      <c r="AZ14" s="12"/>
      <c r="BA14" s="38">
        <f t="shared" si="54"/>
        <v>0</v>
      </c>
      <c r="BB14" s="26"/>
      <c r="BC14" s="12"/>
      <c r="BD14" s="40">
        <f t="shared" si="55"/>
        <v>0</v>
      </c>
      <c r="BE14" s="25">
        <f t="shared" si="27"/>
        <v>0</v>
      </c>
      <c r="BF14" s="47"/>
      <c r="BG14" s="12"/>
      <c r="BH14" s="38">
        <f t="shared" si="56"/>
        <v>0</v>
      </c>
      <c r="BI14" s="26"/>
      <c r="BJ14" s="12"/>
      <c r="BK14" s="40">
        <f t="shared" si="57"/>
        <v>0</v>
      </c>
      <c r="BL14" s="25">
        <f t="shared" si="28"/>
        <v>0</v>
      </c>
      <c r="BM14" s="47"/>
      <c r="BN14" s="12"/>
      <c r="BO14" s="38">
        <f t="shared" si="58"/>
        <v>0</v>
      </c>
      <c r="BP14" s="26"/>
      <c r="BQ14" s="12"/>
      <c r="BR14" s="40">
        <f t="shared" si="59"/>
        <v>0</v>
      </c>
      <c r="BS14" s="25">
        <f t="shared" si="29"/>
        <v>0</v>
      </c>
      <c r="BT14" s="79">
        <f t="shared" si="36"/>
        <v>2250</v>
      </c>
      <c r="BU14" s="82">
        <f t="shared" si="37"/>
        <v>1200</v>
      </c>
      <c r="BV14" s="25">
        <f t="shared" si="30"/>
        <v>3450</v>
      </c>
      <c r="BW14" s="34">
        <v>3450</v>
      </c>
      <c r="BX14" s="29">
        <f t="shared" si="38"/>
        <v>0</v>
      </c>
    </row>
    <row r="15" spans="1:76" x14ac:dyDescent="0.25">
      <c r="A15" s="53" t="s">
        <v>38</v>
      </c>
      <c r="B15" s="47">
        <v>22</v>
      </c>
      <c r="C15" s="12">
        <f t="shared" si="62"/>
        <v>30</v>
      </c>
      <c r="D15" s="38">
        <f t="shared" si="39"/>
        <v>660</v>
      </c>
      <c r="E15" s="26"/>
      <c r="F15" s="12"/>
      <c r="G15" s="40">
        <f t="shared" si="40"/>
        <v>0</v>
      </c>
      <c r="H15" s="25">
        <f t="shared" si="20"/>
        <v>660</v>
      </c>
      <c r="I15" s="47">
        <f t="shared" si="32"/>
        <v>22</v>
      </c>
      <c r="J15" s="12">
        <f t="shared" si="63"/>
        <v>30</v>
      </c>
      <c r="K15" s="38">
        <f t="shared" si="41"/>
        <v>660</v>
      </c>
      <c r="L15" s="26"/>
      <c r="M15" s="12"/>
      <c r="N15" s="40">
        <f t="shared" si="42"/>
        <v>0</v>
      </c>
      <c r="O15" s="25">
        <f t="shared" si="21"/>
        <v>660</v>
      </c>
      <c r="P15" s="47">
        <f t="shared" si="34"/>
        <v>22</v>
      </c>
      <c r="Q15" s="12">
        <f>$C$1/5</f>
        <v>30</v>
      </c>
      <c r="R15" s="38">
        <f t="shared" si="43"/>
        <v>660</v>
      </c>
      <c r="S15" s="26">
        <f t="shared" si="44"/>
        <v>22</v>
      </c>
      <c r="T15" s="12">
        <f t="shared" si="65"/>
        <v>40</v>
      </c>
      <c r="U15" s="40">
        <f t="shared" si="45"/>
        <v>880</v>
      </c>
      <c r="V15" s="25">
        <f t="shared" si="22"/>
        <v>1540</v>
      </c>
      <c r="W15" s="47">
        <f t="shared" si="60"/>
        <v>22</v>
      </c>
      <c r="X15" s="12">
        <f>$C$1/5</f>
        <v>30</v>
      </c>
      <c r="Y15" s="38">
        <f t="shared" si="46"/>
        <v>660</v>
      </c>
      <c r="Z15" s="26">
        <f t="shared" si="67"/>
        <v>22</v>
      </c>
      <c r="AA15" s="12">
        <f t="shared" si="68"/>
        <v>40</v>
      </c>
      <c r="AB15" s="40">
        <f t="shared" si="47"/>
        <v>880</v>
      </c>
      <c r="AC15" s="25">
        <f t="shared" si="23"/>
        <v>1540</v>
      </c>
      <c r="AD15" s="47">
        <f t="shared" si="61"/>
        <v>22</v>
      </c>
      <c r="AE15" s="12">
        <f>$C$1/5</f>
        <v>30</v>
      </c>
      <c r="AF15" s="38">
        <f t="shared" si="48"/>
        <v>660</v>
      </c>
      <c r="AG15" s="26"/>
      <c r="AH15" s="12"/>
      <c r="AI15" s="40">
        <f t="shared" si="49"/>
        <v>0</v>
      </c>
      <c r="AJ15" s="25">
        <f t="shared" si="24"/>
        <v>660</v>
      </c>
      <c r="AK15" s="47"/>
      <c r="AL15" s="12"/>
      <c r="AM15" s="38">
        <f t="shared" si="50"/>
        <v>0</v>
      </c>
      <c r="AN15" s="26"/>
      <c r="AO15" s="12"/>
      <c r="AP15" s="40">
        <f t="shared" si="51"/>
        <v>0</v>
      </c>
      <c r="AQ15" s="25">
        <f t="shared" si="25"/>
        <v>0</v>
      </c>
      <c r="AR15" s="47"/>
      <c r="AS15" s="12"/>
      <c r="AT15" s="38">
        <f t="shared" si="52"/>
        <v>0</v>
      </c>
      <c r="AU15" s="26"/>
      <c r="AV15" s="12"/>
      <c r="AW15" s="40">
        <f t="shared" si="53"/>
        <v>0</v>
      </c>
      <c r="AX15" s="25">
        <f t="shared" si="26"/>
        <v>0</v>
      </c>
      <c r="AY15" s="47"/>
      <c r="AZ15" s="12"/>
      <c r="BA15" s="38">
        <f t="shared" si="54"/>
        <v>0</v>
      </c>
      <c r="BB15" s="26"/>
      <c r="BC15" s="12"/>
      <c r="BD15" s="40">
        <f t="shared" si="55"/>
        <v>0</v>
      </c>
      <c r="BE15" s="25">
        <f t="shared" si="27"/>
        <v>0</v>
      </c>
      <c r="BF15" s="47"/>
      <c r="BG15" s="12"/>
      <c r="BH15" s="38">
        <f t="shared" si="56"/>
        <v>0</v>
      </c>
      <c r="BI15" s="26"/>
      <c r="BJ15" s="12"/>
      <c r="BK15" s="40">
        <f t="shared" si="57"/>
        <v>0</v>
      </c>
      <c r="BL15" s="25">
        <f t="shared" si="28"/>
        <v>0</v>
      </c>
      <c r="BM15" s="47"/>
      <c r="BN15" s="12"/>
      <c r="BO15" s="38">
        <f t="shared" si="58"/>
        <v>0</v>
      </c>
      <c r="BP15" s="26"/>
      <c r="BQ15" s="12"/>
      <c r="BR15" s="40">
        <f t="shared" si="59"/>
        <v>0</v>
      </c>
      <c r="BS15" s="25">
        <f t="shared" si="29"/>
        <v>0</v>
      </c>
      <c r="BT15" s="79">
        <f>D15+K15+R15+Y15+AF15+AM15+AT15+BA15+BH15+BO15</f>
        <v>3300</v>
      </c>
      <c r="BU15" s="82">
        <f t="shared" si="37"/>
        <v>1760</v>
      </c>
      <c r="BV15" s="25">
        <f t="shared" si="30"/>
        <v>5060</v>
      </c>
      <c r="BW15" s="34">
        <v>5060</v>
      </c>
      <c r="BX15" s="29">
        <f t="shared" si="38"/>
        <v>0</v>
      </c>
    </row>
    <row r="16" spans="1:76" x14ac:dyDescent="0.25">
      <c r="A16" s="102" t="s">
        <v>39</v>
      </c>
      <c r="B16" s="47">
        <v>16</v>
      </c>
      <c r="C16" s="12">
        <f>$C$1/4</f>
        <v>37.5</v>
      </c>
      <c r="D16" s="38">
        <f t="shared" si="39"/>
        <v>600</v>
      </c>
      <c r="E16" s="26"/>
      <c r="F16" s="12"/>
      <c r="G16" s="40">
        <f t="shared" si="40"/>
        <v>0</v>
      </c>
      <c r="H16" s="25">
        <f t="shared" si="20"/>
        <v>600</v>
      </c>
      <c r="I16" s="47">
        <f t="shared" si="32"/>
        <v>16</v>
      </c>
      <c r="J16" s="12">
        <f>$C$1/4</f>
        <v>37.5</v>
      </c>
      <c r="K16" s="38">
        <f t="shared" si="41"/>
        <v>600</v>
      </c>
      <c r="L16" s="26"/>
      <c r="M16" s="12"/>
      <c r="N16" s="40">
        <f t="shared" si="42"/>
        <v>0</v>
      </c>
      <c r="O16" s="25">
        <f t="shared" si="21"/>
        <v>600</v>
      </c>
      <c r="P16" s="47">
        <f t="shared" si="34"/>
        <v>16</v>
      </c>
      <c r="Q16" s="12">
        <f>$C$1/4</f>
        <v>37.5</v>
      </c>
      <c r="R16" s="38">
        <f t="shared" si="43"/>
        <v>600</v>
      </c>
      <c r="S16" s="26">
        <f t="shared" si="44"/>
        <v>16</v>
      </c>
      <c r="T16" s="12">
        <v>80</v>
      </c>
      <c r="U16" s="40">
        <f t="shared" si="45"/>
        <v>1280</v>
      </c>
      <c r="V16" s="25">
        <f t="shared" si="22"/>
        <v>1880</v>
      </c>
      <c r="W16" s="47"/>
      <c r="X16" s="12"/>
      <c r="Y16" s="38">
        <f t="shared" si="46"/>
        <v>0</v>
      </c>
      <c r="Z16" s="26"/>
      <c r="AA16" s="12"/>
      <c r="AB16" s="40">
        <f t="shared" si="47"/>
        <v>0</v>
      </c>
      <c r="AC16" s="25">
        <f t="shared" si="23"/>
        <v>0</v>
      </c>
      <c r="AD16" s="47">
        <f t="shared" si="61"/>
        <v>16</v>
      </c>
      <c r="AE16" s="12">
        <f>$C$1/4</f>
        <v>37.5</v>
      </c>
      <c r="AF16" s="38">
        <f t="shared" si="48"/>
        <v>600</v>
      </c>
      <c r="AG16" s="26"/>
      <c r="AH16" s="12"/>
      <c r="AI16" s="40">
        <f t="shared" si="49"/>
        <v>0</v>
      </c>
      <c r="AJ16" s="25">
        <f t="shared" si="24"/>
        <v>600</v>
      </c>
      <c r="AK16" s="47"/>
      <c r="AL16" s="12"/>
      <c r="AM16" s="38">
        <f t="shared" si="50"/>
        <v>0</v>
      </c>
      <c r="AN16" s="26"/>
      <c r="AO16" s="12"/>
      <c r="AP16" s="40">
        <f t="shared" si="51"/>
        <v>0</v>
      </c>
      <c r="AQ16" s="25">
        <f t="shared" si="25"/>
        <v>0</v>
      </c>
      <c r="AR16" s="47"/>
      <c r="AS16" s="12"/>
      <c r="AT16" s="38">
        <f t="shared" si="52"/>
        <v>0</v>
      </c>
      <c r="AU16" s="26"/>
      <c r="AV16" s="12"/>
      <c r="AW16" s="40">
        <f t="shared" si="53"/>
        <v>0</v>
      </c>
      <c r="AX16" s="25">
        <f t="shared" si="26"/>
        <v>0</v>
      </c>
      <c r="AY16" s="47"/>
      <c r="AZ16" s="12"/>
      <c r="BA16" s="38">
        <f t="shared" si="54"/>
        <v>0</v>
      </c>
      <c r="BB16" s="26"/>
      <c r="BC16" s="12"/>
      <c r="BD16" s="40">
        <f t="shared" si="55"/>
        <v>0</v>
      </c>
      <c r="BE16" s="25">
        <f t="shared" si="27"/>
        <v>0</v>
      </c>
      <c r="BF16" s="47"/>
      <c r="BG16" s="12"/>
      <c r="BH16" s="38">
        <f t="shared" si="56"/>
        <v>0</v>
      </c>
      <c r="BI16" s="26"/>
      <c r="BJ16" s="12"/>
      <c r="BK16" s="40">
        <f t="shared" si="57"/>
        <v>0</v>
      </c>
      <c r="BL16" s="25">
        <f t="shared" si="28"/>
        <v>0</v>
      </c>
      <c r="BM16" s="47"/>
      <c r="BN16" s="12"/>
      <c r="BO16" s="38">
        <f t="shared" si="58"/>
        <v>0</v>
      </c>
      <c r="BP16" s="26"/>
      <c r="BQ16" s="12"/>
      <c r="BR16" s="40">
        <f t="shared" si="59"/>
        <v>0</v>
      </c>
      <c r="BS16" s="25">
        <f t="shared" si="29"/>
        <v>0</v>
      </c>
      <c r="BT16" s="79">
        <f t="shared" si="36"/>
        <v>2400</v>
      </c>
      <c r="BU16" s="82">
        <f t="shared" si="37"/>
        <v>1280</v>
      </c>
      <c r="BV16" s="25">
        <f t="shared" si="30"/>
        <v>3680</v>
      </c>
      <c r="BW16" s="34">
        <v>3680</v>
      </c>
      <c r="BX16" s="29">
        <f t="shared" si="38"/>
        <v>0</v>
      </c>
    </row>
    <row r="17" spans="1:76" x14ac:dyDescent="0.25">
      <c r="A17" s="53" t="s">
        <v>40</v>
      </c>
      <c r="B17" s="47">
        <v>20</v>
      </c>
      <c r="C17" s="12">
        <f t="shared" ref="C17:C18" si="70">$C$1/4</f>
        <v>37.5</v>
      </c>
      <c r="D17" s="38">
        <f t="shared" si="39"/>
        <v>750</v>
      </c>
      <c r="E17" s="26"/>
      <c r="F17" s="12"/>
      <c r="G17" s="40">
        <f t="shared" si="40"/>
        <v>0</v>
      </c>
      <c r="H17" s="25">
        <f t="shared" si="20"/>
        <v>750</v>
      </c>
      <c r="I17" s="47">
        <f t="shared" si="32"/>
        <v>20</v>
      </c>
      <c r="J17" s="12">
        <f t="shared" ref="J17:J18" si="71">$C$1/4</f>
        <v>37.5</v>
      </c>
      <c r="K17" s="38">
        <f t="shared" si="41"/>
        <v>750</v>
      </c>
      <c r="L17" s="26"/>
      <c r="M17" s="12"/>
      <c r="N17" s="40">
        <f t="shared" si="42"/>
        <v>0</v>
      </c>
      <c r="O17" s="25">
        <f t="shared" si="21"/>
        <v>750</v>
      </c>
      <c r="P17" s="47">
        <f t="shared" si="34"/>
        <v>20</v>
      </c>
      <c r="Q17" s="12">
        <f t="shared" ref="Q17:Q18" si="72">$C$1/4</f>
        <v>37.5</v>
      </c>
      <c r="R17" s="38">
        <f t="shared" si="43"/>
        <v>750</v>
      </c>
      <c r="S17" s="26">
        <f t="shared" si="44"/>
        <v>20</v>
      </c>
      <c r="T17" s="12">
        <v>80</v>
      </c>
      <c r="U17" s="40">
        <f t="shared" si="45"/>
        <v>1600</v>
      </c>
      <c r="V17" s="25">
        <f t="shared" si="22"/>
        <v>2350</v>
      </c>
      <c r="W17" s="47"/>
      <c r="X17" s="12"/>
      <c r="Y17" s="38">
        <f t="shared" si="46"/>
        <v>0</v>
      </c>
      <c r="Z17" s="26"/>
      <c r="AA17" s="12"/>
      <c r="AB17" s="40">
        <f t="shared" si="47"/>
        <v>0</v>
      </c>
      <c r="AC17" s="25">
        <f t="shared" si="23"/>
        <v>0</v>
      </c>
      <c r="AD17" s="47">
        <f t="shared" si="61"/>
        <v>20</v>
      </c>
      <c r="AE17" s="12">
        <f t="shared" ref="AE17:AE18" si="73">$C$1/4</f>
        <v>37.5</v>
      </c>
      <c r="AF17" s="38">
        <f t="shared" si="48"/>
        <v>750</v>
      </c>
      <c r="AG17" s="26"/>
      <c r="AH17" s="12"/>
      <c r="AI17" s="40">
        <f t="shared" si="49"/>
        <v>0</v>
      </c>
      <c r="AJ17" s="25">
        <f t="shared" si="24"/>
        <v>750</v>
      </c>
      <c r="AK17" s="47"/>
      <c r="AL17" s="12"/>
      <c r="AM17" s="38">
        <f t="shared" si="50"/>
        <v>0</v>
      </c>
      <c r="AN17" s="26"/>
      <c r="AO17" s="12"/>
      <c r="AP17" s="40">
        <f t="shared" si="51"/>
        <v>0</v>
      </c>
      <c r="AQ17" s="25">
        <f t="shared" si="25"/>
        <v>0</v>
      </c>
      <c r="AR17" s="47"/>
      <c r="AS17" s="12"/>
      <c r="AT17" s="38">
        <f t="shared" si="52"/>
        <v>0</v>
      </c>
      <c r="AU17" s="26"/>
      <c r="AV17" s="12"/>
      <c r="AW17" s="40">
        <f t="shared" si="53"/>
        <v>0</v>
      </c>
      <c r="AX17" s="25">
        <f t="shared" si="26"/>
        <v>0</v>
      </c>
      <c r="AY17" s="47"/>
      <c r="AZ17" s="12"/>
      <c r="BA17" s="38">
        <f t="shared" si="54"/>
        <v>0</v>
      </c>
      <c r="BB17" s="26"/>
      <c r="BC17" s="12"/>
      <c r="BD17" s="40">
        <f t="shared" si="55"/>
        <v>0</v>
      </c>
      <c r="BE17" s="25">
        <f t="shared" si="27"/>
        <v>0</v>
      </c>
      <c r="BF17" s="47"/>
      <c r="BG17" s="12"/>
      <c r="BH17" s="38">
        <f t="shared" si="56"/>
        <v>0</v>
      </c>
      <c r="BI17" s="26"/>
      <c r="BJ17" s="12"/>
      <c r="BK17" s="40">
        <f t="shared" si="57"/>
        <v>0</v>
      </c>
      <c r="BL17" s="25">
        <f t="shared" si="28"/>
        <v>0</v>
      </c>
      <c r="BM17" s="47"/>
      <c r="BN17" s="12"/>
      <c r="BO17" s="38">
        <f t="shared" si="58"/>
        <v>0</v>
      </c>
      <c r="BP17" s="26"/>
      <c r="BQ17" s="12"/>
      <c r="BR17" s="40">
        <f t="shared" si="59"/>
        <v>0</v>
      </c>
      <c r="BS17" s="25">
        <f t="shared" si="29"/>
        <v>0</v>
      </c>
      <c r="BT17" s="79">
        <f t="shared" si="36"/>
        <v>3000</v>
      </c>
      <c r="BU17" s="82">
        <f t="shared" si="37"/>
        <v>1600</v>
      </c>
      <c r="BV17" s="25">
        <f t="shared" si="30"/>
        <v>4600</v>
      </c>
      <c r="BW17" s="34">
        <v>4600</v>
      </c>
      <c r="BX17" s="29">
        <f t="shared" si="38"/>
        <v>0</v>
      </c>
    </row>
    <row r="18" spans="1:76" x14ac:dyDescent="0.25">
      <c r="A18" s="102" t="s">
        <v>41</v>
      </c>
      <c r="B18" s="47">
        <v>18</v>
      </c>
      <c r="C18" s="12">
        <f t="shared" si="70"/>
        <v>37.5</v>
      </c>
      <c r="D18" s="38">
        <f t="shared" si="39"/>
        <v>675</v>
      </c>
      <c r="E18" s="26"/>
      <c r="F18" s="12"/>
      <c r="G18" s="40">
        <f t="shared" si="40"/>
        <v>0</v>
      </c>
      <c r="H18" s="25">
        <f t="shared" si="20"/>
        <v>675</v>
      </c>
      <c r="I18" s="47">
        <f t="shared" si="32"/>
        <v>18</v>
      </c>
      <c r="J18" s="12">
        <f t="shared" si="71"/>
        <v>37.5</v>
      </c>
      <c r="K18" s="38">
        <f t="shared" si="41"/>
        <v>675</v>
      </c>
      <c r="L18" s="26"/>
      <c r="M18" s="12"/>
      <c r="N18" s="40">
        <f t="shared" si="42"/>
        <v>0</v>
      </c>
      <c r="O18" s="25">
        <f t="shared" si="21"/>
        <v>675</v>
      </c>
      <c r="P18" s="47">
        <f t="shared" si="34"/>
        <v>18</v>
      </c>
      <c r="Q18" s="12">
        <f t="shared" si="72"/>
        <v>37.5</v>
      </c>
      <c r="R18" s="38">
        <f t="shared" si="43"/>
        <v>675</v>
      </c>
      <c r="S18" s="26">
        <f t="shared" si="44"/>
        <v>18</v>
      </c>
      <c r="T18" s="12">
        <v>80</v>
      </c>
      <c r="U18" s="40">
        <f t="shared" si="45"/>
        <v>1440</v>
      </c>
      <c r="V18" s="25">
        <f t="shared" si="22"/>
        <v>2115</v>
      </c>
      <c r="W18" s="47"/>
      <c r="X18" s="12"/>
      <c r="Y18" s="38">
        <f t="shared" si="46"/>
        <v>0</v>
      </c>
      <c r="Z18" s="26"/>
      <c r="AA18" s="12"/>
      <c r="AB18" s="40">
        <f t="shared" si="47"/>
        <v>0</v>
      </c>
      <c r="AC18" s="25">
        <f t="shared" si="23"/>
        <v>0</v>
      </c>
      <c r="AD18" s="47">
        <f t="shared" si="61"/>
        <v>18</v>
      </c>
      <c r="AE18" s="12">
        <f t="shared" si="73"/>
        <v>37.5</v>
      </c>
      <c r="AF18" s="38">
        <f t="shared" si="48"/>
        <v>675</v>
      </c>
      <c r="AG18" s="26"/>
      <c r="AH18" s="12"/>
      <c r="AI18" s="40">
        <f t="shared" si="49"/>
        <v>0</v>
      </c>
      <c r="AJ18" s="25">
        <f t="shared" si="24"/>
        <v>675</v>
      </c>
      <c r="AK18" s="47"/>
      <c r="AL18" s="12"/>
      <c r="AM18" s="38">
        <f t="shared" si="50"/>
        <v>0</v>
      </c>
      <c r="AN18" s="26"/>
      <c r="AO18" s="12"/>
      <c r="AP18" s="40">
        <f t="shared" si="51"/>
        <v>0</v>
      </c>
      <c r="AQ18" s="25">
        <f t="shared" si="25"/>
        <v>0</v>
      </c>
      <c r="AR18" s="47"/>
      <c r="AS18" s="12"/>
      <c r="AT18" s="38">
        <f t="shared" si="52"/>
        <v>0</v>
      </c>
      <c r="AU18" s="26"/>
      <c r="AV18" s="12"/>
      <c r="AW18" s="40">
        <f t="shared" si="53"/>
        <v>0</v>
      </c>
      <c r="AX18" s="25">
        <f t="shared" si="26"/>
        <v>0</v>
      </c>
      <c r="AY18" s="47"/>
      <c r="AZ18" s="12"/>
      <c r="BA18" s="38">
        <f t="shared" si="54"/>
        <v>0</v>
      </c>
      <c r="BB18" s="26"/>
      <c r="BC18" s="12"/>
      <c r="BD18" s="40">
        <f t="shared" si="55"/>
        <v>0</v>
      </c>
      <c r="BE18" s="25">
        <f t="shared" si="27"/>
        <v>0</v>
      </c>
      <c r="BF18" s="47"/>
      <c r="BG18" s="12"/>
      <c r="BH18" s="38">
        <f t="shared" si="56"/>
        <v>0</v>
      </c>
      <c r="BI18" s="26"/>
      <c r="BJ18" s="12"/>
      <c r="BK18" s="40">
        <f t="shared" si="57"/>
        <v>0</v>
      </c>
      <c r="BL18" s="25">
        <f t="shared" si="28"/>
        <v>0</v>
      </c>
      <c r="BM18" s="47"/>
      <c r="BN18" s="12"/>
      <c r="BO18" s="38">
        <f t="shared" si="58"/>
        <v>0</v>
      </c>
      <c r="BP18" s="26"/>
      <c r="BQ18" s="12"/>
      <c r="BR18" s="40">
        <f t="shared" si="59"/>
        <v>0</v>
      </c>
      <c r="BS18" s="25">
        <f t="shared" si="29"/>
        <v>0</v>
      </c>
      <c r="BT18" s="79">
        <f t="shared" si="36"/>
        <v>2700</v>
      </c>
      <c r="BU18" s="82">
        <f t="shared" si="37"/>
        <v>1440</v>
      </c>
      <c r="BV18" s="25">
        <f t="shared" si="30"/>
        <v>4140</v>
      </c>
      <c r="BW18" s="34">
        <v>4140</v>
      </c>
      <c r="BX18" s="29">
        <f t="shared" si="38"/>
        <v>0</v>
      </c>
    </row>
    <row r="19" spans="1:76" x14ac:dyDescent="0.25">
      <c r="A19" s="53" t="s">
        <v>7</v>
      </c>
      <c r="B19" s="47"/>
      <c r="C19" s="12"/>
      <c r="D19" s="38">
        <f t="shared" si="39"/>
        <v>0</v>
      </c>
      <c r="E19" s="26"/>
      <c r="F19" s="12"/>
      <c r="G19" s="40">
        <f t="shared" si="40"/>
        <v>0</v>
      </c>
      <c r="H19" s="25">
        <f t="shared" si="20"/>
        <v>0</v>
      </c>
      <c r="I19" s="47"/>
      <c r="J19" s="12"/>
      <c r="K19" s="38">
        <f t="shared" si="41"/>
        <v>0</v>
      </c>
      <c r="L19" s="26"/>
      <c r="M19" s="12"/>
      <c r="N19" s="40">
        <f t="shared" si="42"/>
        <v>0</v>
      </c>
      <c r="O19" s="25">
        <f t="shared" si="21"/>
        <v>0</v>
      </c>
      <c r="P19" s="47"/>
      <c r="Q19" s="12"/>
      <c r="R19" s="38">
        <f t="shared" si="43"/>
        <v>0</v>
      </c>
      <c r="S19" s="26"/>
      <c r="T19" s="12"/>
      <c r="U19" s="40">
        <f t="shared" si="45"/>
        <v>0</v>
      </c>
      <c r="V19" s="25">
        <f t="shared" si="22"/>
        <v>0</v>
      </c>
      <c r="W19" s="47"/>
      <c r="X19" s="12"/>
      <c r="Y19" s="38">
        <f t="shared" si="46"/>
        <v>0</v>
      </c>
      <c r="Z19" s="26"/>
      <c r="AA19" s="12"/>
      <c r="AB19" s="40">
        <f t="shared" si="47"/>
        <v>0</v>
      </c>
      <c r="AC19" s="25">
        <f t="shared" si="23"/>
        <v>0</v>
      </c>
      <c r="AD19" s="47"/>
      <c r="AE19" s="12"/>
      <c r="AF19" s="38">
        <f t="shared" si="48"/>
        <v>0</v>
      </c>
      <c r="AG19" s="26"/>
      <c r="AH19" s="12"/>
      <c r="AI19" s="40">
        <f t="shared" si="49"/>
        <v>0</v>
      </c>
      <c r="AJ19" s="25">
        <f t="shared" si="24"/>
        <v>0</v>
      </c>
      <c r="AK19" s="47"/>
      <c r="AL19" s="12"/>
      <c r="AM19" s="38">
        <f t="shared" si="50"/>
        <v>0</v>
      </c>
      <c r="AN19" s="26"/>
      <c r="AO19" s="12"/>
      <c r="AP19" s="40">
        <f t="shared" si="51"/>
        <v>0</v>
      </c>
      <c r="AQ19" s="25">
        <f t="shared" si="25"/>
        <v>0</v>
      </c>
      <c r="AR19" s="47"/>
      <c r="AS19" s="12"/>
      <c r="AT19" s="38">
        <f t="shared" si="52"/>
        <v>0</v>
      </c>
      <c r="AU19" s="26"/>
      <c r="AV19" s="12"/>
      <c r="AW19" s="40">
        <f t="shared" si="53"/>
        <v>0</v>
      </c>
      <c r="AX19" s="25">
        <f t="shared" si="26"/>
        <v>0</v>
      </c>
      <c r="AY19" s="47"/>
      <c r="AZ19" s="12"/>
      <c r="BA19" s="38">
        <f t="shared" si="54"/>
        <v>0</v>
      </c>
      <c r="BB19" s="26"/>
      <c r="BC19" s="12"/>
      <c r="BD19" s="40">
        <f t="shared" si="55"/>
        <v>0</v>
      </c>
      <c r="BE19" s="25">
        <f t="shared" si="27"/>
        <v>0</v>
      </c>
      <c r="BF19" s="47"/>
      <c r="BG19" s="12"/>
      <c r="BH19" s="38">
        <f t="shared" si="56"/>
        <v>0</v>
      </c>
      <c r="BI19" s="26"/>
      <c r="BJ19" s="12"/>
      <c r="BK19" s="40">
        <f t="shared" si="57"/>
        <v>0</v>
      </c>
      <c r="BL19" s="25">
        <f t="shared" si="28"/>
        <v>0</v>
      </c>
      <c r="BM19" s="47"/>
      <c r="BN19" s="12"/>
      <c r="BO19" s="38">
        <f t="shared" si="58"/>
        <v>0</v>
      </c>
      <c r="BP19" s="26"/>
      <c r="BQ19" s="12"/>
      <c r="BR19" s="40">
        <f t="shared" si="59"/>
        <v>0</v>
      </c>
      <c r="BS19" s="25">
        <f t="shared" si="29"/>
        <v>0</v>
      </c>
      <c r="BT19" s="79">
        <f t="shared" si="36"/>
        <v>0</v>
      </c>
      <c r="BU19" s="82">
        <f t="shared" si="37"/>
        <v>0</v>
      </c>
      <c r="BV19" s="25">
        <f t="shared" si="30"/>
        <v>0</v>
      </c>
      <c r="BW19" s="34"/>
      <c r="BX19" s="29">
        <f t="shared" si="38"/>
        <v>0</v>
      </c>
    </row>
    <row r="20" spans="1:76" x14ac:dyDescent="0.25">
      <c r="A20" s="53" t="s">
        <v>7</v>
      </c>
      <c r="B20" s="47"/>
      <c r="C20" s="12"/>
      <c r="D20" s="38">
        <f t="shared" si="39"/>
        <v>0</v>
      </c>
      <c r="E20" s="26"/>
      <c r="F20" s="12"/>
      <c r="G20" s="40">
        <f t="shared" si="40"/>
        <v>0</v>
      </c>
      <c r="H20" s="25">
        <f t="shared" si="20"/>
        <v>0</v>
      </c>
      <c r="I20" s="47"/>
      <c r="J20" s="12"/>
      <c r="K20" s="38">
        <f t="shared" si="41"/>
        <v>0</v>
      </c>
      <c r="L20" s="26"/>
      <c r="M20" s="12"/>
      <c r="N20" s="40">
        <f t="shared" si="42"/>
        <v>0</v>
      </c>
      <c r="O20" s="25">
        <f t="shared" si="21"/>
        <v>0</v>
      </c>
      <c r="P20" s="47"/>
      <c r="Q20" s="12"/>
      <c r="R20" s="38">
        <f t="shared" si="43"/>
        <v>0</v>
      </c>
      <c r="S20" s="26"/>
      <c r="T20" s="12"/>
      <c r="U20" s="40">
        <f t="shared" si="45"/>
        <v>0</v>
      </c>
      <c r="V20" s="25">
        <f t="shared" si="22"/>
        <v>0</v>
      </c>
      <c r="W20" s="47"/>
      <c r="X20" s="12"/>
      <c r="Y20" s="38">
        <f t="shared" si="46"/>
        <v>0</v>
      </c>
      <c r="Z20" s="26"/>
      <c r="AA20" s="12"/>
      <c r="AB20" s="40">
        <f t="shared" si="47"/>
        <v>0</v>
      </c>
      <c r="AC20" s="25">
        <f t="shared" si="23"/>
        <v>0</v>
      </c>
      <c r="AD20" s="47"/>
      <c r="AE20" s="12"/>
      <c r="AF20" s="38">
        <f t="shared" si="48"/>
        <v>0</v>
      </c>
      <c r="AG20" s="26"/>
      <c r="AH20" s="12"/>
      <c r="AI20" s="40">
        <f t="shared" si="49"/>
        <v>0</v>
      </c>
      <c r="AJ20" s="25">
        <f t="shared" si="24"/>
        <v>0</v>
      </c>
      <c r="AK20" s="47"/>
      <c r="AL20" s="12"/>
      <c r="AM20" s="38">
        <f t="shared" si="50"/>
        <v>0</v>
      </c>
      <c r="AN20" s="26"/>
      <c r="AO20" s="12"/>
      <c r="AP20" s="40">
        <f t="shared" si="51"/>
        <v>0</v>
      </c>
      <c r="AQ20" s="25">
        <f t="shared" si="25"/>
        <v>0</v>
      </c>
      <c r="AR20" s="47"/>
      <c r="AS20" s="12"/>
      <c r="AT20" s="38">
        <f t="shared" si="52"/>
        <v>0</v>
      </c>
      <c r="AU20" s="26"/>
      <c r="AV20" s="12"/>
      <c r="AW20" s="40">
        <f t="shared" si="53"/>
        <v>0</v>
      </c>
      <c r="AX20" s="25">
        <f t="shared" si="26"/>
        <v>0</v>
      </c>
      <c r="AY20" s="47"/>
      <c r="AZ20" s="12"/>
      <c r="BA20" s="38">
        <f t="shared" si="54"/>
        <v>0</v>
      </c>
      <c r="BB20" s="26"/>
      <c r="BC20" s="12"/>
      <c r="BD20" s="40">
        <f t="shared" si="55"/>
        <v>0</v>
      </c>
      <c r="BE20" s="25">
        <f t="shared" si="27"/>
        <v>0</v>
      </c>
      <c r="BF20" s="47"/>
      <c r="BG20" s="12"/>
      <c r="BH20" s="38">
        <f t="shared" si="56"/>
        <v>0</v>
      </c>
      <c r="BI20" s="26"/>
      <c r="BJ20" s="12"/>
      <c r="BK20" s="40">
        <f t="shared" si="57"/>
        <v>0</v>
      </c>
      <c r="BL20" s="25">
        <f t="shared" si="28"/>
        <v>0</v>
      </c>
      <c r="BM20" s="47"/>
      <c r="BN20" s="12"/>
      <c r="BO20" s="38">
        <f t="shared" si="58"/>
        <v>0</v>
      </c>
      <c r="BP20" s="26"/>
      <c r="BQ20" s="12"/>
      <c r="BR20" s="40">
        <f t="shared" si="59"/>
        <v>0</v>
      </c>
      <c r="BS20" s="25">
        <f t="shared" si="29"/>
        <v>0</v>
      </c>
      <c r="BT20" s="79">
        <f t="shared" si="36"/>
        <v>0</v>
      </c>
      <c r="BU20" s="82">
        <f t="shared" si="37"/>
        <v>0</v>
      </c>
      <c r="BV20" s="25">
        <f t="shared" si="30"/>
        <v>0</v>
      </c>
      <c r="BW20" s="34"/>
      <c r="BX20" s="29">
        <f t="shared" si="38"/>
        <v>0</v>
      </c>
    </row>
    <row r="21" spans="1:76" x14ac:dyDescent="0.25">
      <c r="A21" s="53" t="s">
        <v>7</v>
      </c>
      <c r="B21" s="47"/>
      <c r="C21" s="12"/>
      <c r="D21" s="38">
        <f t="shared" si="39"/>
        <v>0</v>
      </c>
      <c r="E21" s="26"/>
      <c r="F21" s="12"/>
      <c r="G21" s="40">
        <f t="shared" si="40"/>
        <v>0</v>
      </c>
      <c r="H21" s="25">
        <f t="shared" si="20"/>
        <v>0</v>
      </c>
      <c r="I21" s="47"/>
      <c r="J21" s="12"/>
      <c r="K21" s="38">
        <f t="shared" si="41"/>
        <v>0</v>
      </c>
      <c r="L21" s="26"/>
      <c r="M21" s="12"/>
      <c r="N21" s="40">
        <f t="shared" si="42"/>
        <v>0</v>
      </c>
      <c r="O21" s="25">
        <f t="shared" si="21"/>
        <v>0</v>
      </c>
      <c r="P21" s="47"/>
      <c r="Q21" s="12"/>
      <c r="R21" s="38">
        <f t="shared" si="43"/>
        <v>0</v>
      </c>
      <c r="S21" s="26"/>
      <c r="T21" s="12"/>
      <c r="U21" s="40">
        <f t="shared" si="45"/>
        <v>0</v>
      </c>
      <c r="V21" s="25">
        <f t="shared" si="22"/>
        <v>0</v>
      </c>
      <c r="W21" s="47"/>
      <c r="X21" s="12"/>
      <c r="Y21" s="38">
        <f t="shared" si="46"/>
        <v>0</v>
      </c>
      <c r="Z21" s="26"/>
      <c r="AA21" s="12"/>
      <c r="AB21" s="40">
        <f t="shared" si="47"/>
        <v>0</v>
      </c>
      <c r="AC21" s="25">
        <f t="shared" si="23"/>
        <v>0</v>
      </c>
      <c r="AD21" s="47"/>
      <c r="AE21" s="12"/>
      <c r="AF21" s="38">
        <f t="shared" si="48"/>
        <v>0</v>
      </c>
      <c r="AG21" s="26"/>
      <c r="AH21" s="12"/>
      <c r="AI21" s="40">
        <f t="shared" si="49"/>
        <v>0</v>
      </c>
      <c r="AJ21" s="25">
        <f t="shared" si="24"/>
        <v>0</v>
      </c>
      <c r="AK21" s="47"/>
      <c r="AL21" s="12"/>
      <c r="AM21" s="38">
        <f t="shared" si="50"/>
        <v>0</v>
      </c>
      <c r="AN21" s="26"/>
      <c r="AO21" s="12"/>
      <c r="AP21" s="40">
        <f t="shared" si="51"/>
        <v>0</v>
      </c>
      <c r="AQ21" s="25">
        <f t="shared" si="25"/>
        <v>0</v>
      </c>
      <c r="AR21" s="47"/>
      <c r="AS21" s="12"/>
      <c r="AT21" s="38">
        <f t="shared" si="52"/>
        <v>0</v>
      </c>
      <c r="AU21" s="26"/>
      <c r="AV21" s="12"/>
      <c r="AW21" s="40">
        <f t="shared" si="53"/>
        <v>0</v>
      </c>
      <c r="AX21" s="25">
        <f t="shared" si="26"/>
        <v>0</v>
      </c>
      <c r="AY21" s="47"/>
      <c r="AZ21" s="12"/>
      <c r="BA21" s="38">
        <f t="shared" si="54"/>
        <v>0</v>
      </c>
      <c r="BB21" s="26"/>
      <c r="BC21" s="12"/>
      <c r="BD21" s="40">
        <f t="shared" si="55"/>
        <v>0</v>
      </c>
      <c r="BE21" s="25">
        <f t="shared" si="27"/>
        <v>0</v>
      </c>
      <c r="BF21" s="47"/>
      <c r="BG21" s="12"/>
      <c r="BH21" s="38">
        <f t="shared" si="56"/>
        <v>0</v>
      </c>
      <c r="BI21" s="26"/>
      <c r="BJ21" s="12"/>
      <c r="BK21" s="40">
        <f t="shared" si="57"/>
        <v>0</v>
      </c>
      <c r="BL21" s="25">
        <f t="shared" si="28"/>
        <v>0</v>
      </c>
      <c r="BM21" s="47"/>
      <c r="BN21" s="12"/>
      <c r="BO21" s="38">
        <f t="shared" si="58"/>
        <v>0</v>
      </c>
      <c r="BP21" s="26"/>
      <c r="BQ21" s="12"/>
      <c r="BR21" s="40">
        <f t="shared" si="59"/>
        <v>0</v>
      </c>
      <c r="BS21" s="25">
        <f t="shared" si="29"/>
        <v>0</v>
      </c>
      <c r="BT21" s="79">
        <f t="shared" si="36"/>
        <v>0</v>
      </c>
      <c r="BU21" s="82">
        <f t="shared" si="37"/>
        <v>0</v>
      </c>
      <c r="BV21" s="25">
        <f t="shared" si="30"/>
        <v>0</v>
      </c>
      <c r="BW21" s="34"/>
      <c r="BX21" s="29">
        <f t="shared" si="38"/>
        <v>0</v>
      </c>
    </row>
    <row r="22" spans="1:76" x14ac:dyDescent="0.25">
      <c r="A22" s="53" t="s">
        <v>7</v>
      </c>
      <c r="B22" s="47"/>
      <c r="C22" s="12"/>
      <c r="D22" s="38">
        <f t="shared" si="39"/>
        <v>0</v>
      </c>
      <c r="E22" s="26"/>
      <c r="F22" s="12"/>
      <c r="G22" s="40">
        <f t="shared" si="40"/>
        <v>0</v>
      </c>
      <c r="H22" s="25">
        <f t="shared" si="20"/>
        <v>0</v>
      </c>
      <c r="I22" s="47"/>
      <c r="J22" s="12"/>
      <c r="K22" s="38">
        <f t="shared" si="41"/>
        <v>0</v>
      </c>
      <c r="L22" s="26"/>
      <c r="M22" s="12"/>
      <c r="N22" s="40">
        <f t="shared" si="42"/>
        <v>0</v>
      </c>
      <c r="O22" s="25">
        <f t="shared" si="21"/>
        <v>0</v>
      </c>
      <c r="P22" s="47"/>
      <c r="Q22" s="12"/>
      <c r="R22" s="38">
        <f t="shared" si="43"/>
        <v>0</v>
      </c>
      <c r="S22" s="26"/>
      <c r="T22" s="12"/>
      <c r="U22" s="40">
        <f t="shared" si="45"/>
        <v>0</v>
      </c>
      <c r="V22" s="25">
        <f t="shared" si="22"/>
        <v>0</v>
      </c>
      <c r="W22" s="47"/>
      <c r="X22" s="12"/>
      <c r="Y22" s="38">
        <f t="shared" si="46"/>
        <v>0</v>
      </c>
      <c r="Z22" s="26"/>
      <c r="AA22" s="12"/>
      <c r="AB22" s="40">
        <f t="shared" si="47"/>
        <v>0</v>
      </c>
      <c r="AC22" s="25">
        <f t="shared" si="23"/>
        <v>0</v>
      </c>
      <c r="AD22" s="47"/>
      <c r="AE22" s="12"/>
      <c r="AF22" s="38">
        <f t="shared" si="48"/>
        <v>0</v>
      </c>
      <c r="AG22" s="26"/>
      <c r="AH22" s="12"/>
      <c r="AI22" s="40">
        <f t="shared" si="49"/>
        <v>0</v>
      </c>
      <c r="AJ22" s="25">
        <f t="shared" si="24"/>
        <v>0</v>
      </c>
      <c r="AK22" s="47"/>
      <c r="AL22" s="12"/>
      <c r="AM22" s="38">
        <f t="shared" si="50"/>
        <v>0</v>
      </c>
      <c r="AN22" s="26"/>
      <c r="AO22" s="12"/>
      <c r="AP22" s="40">
        <f t="shared" si="51"/>
        <v>0</v>
      </c>
      <c r="AQ22" s="25">
        <f t="shared" si="25"/>
        <v>0</v>
      </c>
      <c r="AR22" s="47"/>
      <c r="AS22" s="12"/>
      <c r="AT22" s="38">
        <f t="shared" si="52"/>
        <v>0</v>
      </c>
      <c r="AU22" s="26"/>
      <c r="AV22" s="12"/>
      <c r="AW22" s="40">
        <f t="shared" si="53"/>
        <v>0</v>
      </c>
      <c r="AX22" s="25">
        <f t="shared" si="26"/>
        <v>0</v>
      </c>
      <c r="AY22" s="47"/>
      <c r="AZ22" s="12"/>
      <c r="BA22" s="38">
        <f t="shared" si="54"/>
        <v>0</v>
      </c>
      <c r="BB22" s="26"/>
      <c r="BC22" s="12"/>
      <c r="BD22" s="40">
        <f t="shared" si="55"/>
        <v>0</v>
      </c>
      <c r="BE22" s="25">
        <f t="shared" si="27"/>
        <v>0</v>
      </c>
      <c r="BF22" s="47"/>
      <c r="BG22" s="12"/>
      <c r="BH22" s="38">
        <f t="shared" si="56"/>
        <v>0</v>
      </c>
      <c r="BI22" s="26"/>
      <c r="BJ22" s="12"/>
      <c r="BK22" s="40">
        <f t="shared" si="57"/>
        <v>0</v>
      </c>
      <c r="BL22" s="25">
        <f t="shared" si="28"/>
        <v>0</v>
      </c>
      <c r="BM22" s="47"/>
      <c r="BN22" s="12"/>
      <c r="BO22" s="38">
        <f t="shared" si="58"/>
        <v>0</v>
      </c>
      <c r="BP22" s="26"/>
      <c r="BQ22" s="12"/>
      <c r="BR22" s="40">
        <f t="shared" si="59"/>
        <v>0</v>
      </c>
      <c r="BS22" s="25">
        <f t="shared" si="29"/>
        <v>0</v>
      </c>
      <c r="BT22" s="79">
        <f t="shared" si="36"/>
        <v>0</v>
      </c>
      <c r="BU22" s="82">
        <f t="shared" si="37"/>
        <v>0</v>
      </c>
      <c r="BV22" s="25">
        <f t="shared" si="30"/>
        <v>0</v>
      </c>
      <c r="BW22" s="34"/>
      <c r="BX22" s="29">
        <f t="shared" si="38"/>
        <v>0</v>
      </c>
    </row>
    <row r="23" spans="1:76" x14ac:dyDescent="0.25">
      <c r="A23" s="53" t="s">
        <v>7</v>
      </c>
      <c r="B23" s="47"/>
      <c r="C23" s="12"/>
      <c r="D23" s="38">
        <f t="shared" si="39"/>
        <v>0</v>
      </c>
      <c r="E23" s="26"/>
      <c r="F23" s="12"/>
      <c r="G23" s="40">
        <f t="shared" si="40"/>
        <v>0</v>
      </c>
      <c r="H23" s="25">
        <f t="shared" si="20"/>
        <v>0</v>
      </c>
      <c r="I23" s="47"/>
      <c r="J23" s="12"/>
      <c r="K23" s="38">
        <f t="shared" si="41"/>
        <v>0</v>
      </c>
      <c r="L23" s="26"/>
      <c r="M23" s="12"/>
      <c r="N23" s="40">
        <f t="shared" si="42"/>
        <v>0</v>
      </c>
      <c r="O23" s="25">
        <f t="shared" si="21"/>
        <v>0</v>
      </c>
      <c r="P23" s="47"/>
      <c r="Q23" s="12"/>
      <c r="R23" s="38">
        <f t="shared" si="43"/>
        <v>0</v>
      </c>
      <c r="S23" s="26"/>
      <c r="T23" s="12"/>
      <c r="U23" s="40">
        <f t="shared" si="45"/>
        <v>0</v>
      </c>
      <c r="V23" s="25">
        <f t="shared" si="22"/>
        <v>0</v>
      </c>
      <c r="W23" s="47"/>
      <c r="X23" s="12"/>
      <c r="Y23" s="38">
        <f t="shared" si="46"/>
        <v>0</v>
      </c>
      <c r="Z23" s="26"/>
      <c r="AA23" s="12"/>
      <c r="AB23" s="40">
        <f t="shared" si="47"/>
        <v>0</v>
      </c>
      <c r="AC23" s="25">
        <f t="shared" si="23"/>
        <v>0</v>
      </c>
      <c r="AD23" s="47"/>
      <c r="AE23" s="12"/>
      <c r="AF23" s="38">
        <f t="shared" si="48"/>
        <v>0</v>
      </c>
      <c r="AG23" s="26"/>
      <c r="AH23" s="12"/>
      <c r="AI23" s="40">
        <f t="shared" si="49"/>
        <v>0</v>
      </c>
      <c r="AJ23" s="25">
        <f t="shared" si="24"/>
        <v>0</v>
      </c>
      <c r="AK23" s="47"/>
      <c r="AL23" s="12"/>
      <c r="AM23" s="38">
        <f t="shared" si="50"/>
        <v>0</v>
      </c>
      <c r="AN23" s="26"/>
      <c r="AO23" s="12"/>
      <c r="AP23" s="40">
        <f t="shared" si="51"/>
        <v>0</v>
      </c>
      <c r="AQ23" s="25">
        <f t="shared" si="25"/>
        <v>0</v>
      </c>
      <c r="AR23" s="47"/>
      <c r="AS23" s="12"/>
      <c r="AT23" s="38">
        <f t="shared" si="52"/>
        <v>0</v>
      </c>
      <c r="AU23" s="26"/>
      <c r="AV23" s="12"/>
      <c r="AW23" s="40">
        <f t="shared" si="53"/>
        <v>0</v>
      </c>
      <c r="AX23" s="25">
        <f t="shared" si="26"/>
        <v>0</v>
      </c>
      <c r="AY23" s="47"/>
      <c r="AZ23" s="12"/>
      <c r="BA23" s="38">
        <f t="shared" si="54"/>
        <v>0</v>
      </c>
      <c r="BB23" s="26"/>
      <c r="BC23" s="12"/>
      <c r="BD23" s="40">
        <f t="shared" si="55"/>
        <v>0</v>
      </c>
      <c r="BE23" s="25">
        <f t="shared" si="27"/>
        <v>0</v>
      </c>
      <c r="BF23" s="47"/>
      <c r="BG23" s="12"/>
      <c r="BH23" s="38">
        <f t="shared" si="56"/>
        <v>0</v>
      </c>
      <c r="BI23" s="26"/>
      <c r="BJ23" s="12"/>
      <c r="BK23" s="40">
        <f t="shared" si="57"/>
        <v>0</v>
      </c>
      <c r="BL23" s="25">
        <f t="shared" si="28"/>
        <v>0</v>
      </c>
      <c r="BM23" s="47"/>
      <c r="BN23" s="12"/>
      <c r="BO23" s="38">
        <f t="shared" si="58"/>
        <v>0</v>
      </c>
      <c r="BP23" s="26"/>
      <c r="BQ23" s="12"/>
      <c r="BR23" s="40">
        <f t="shared" si="59"/>
        <v>0</v>
      </c>
      <c r="BS23" s="25">
        <f t="shared" si="29"/>
        <v>0</v>
      </c>
      <c r="BT23" s="79">
        <f t="shared" si="36"/>
        <v>0</v>
      </c>
      <c r="BU23" s="82">
        <f t="shared" si="37"/>
        <v>0</v>
      </c>
      <c r="BV23" s="25">
        <f t="shared" si="30"/>
        <v>0</v>
      </c>
      <c r="BW23" s="34"/>
      <c r="BX23" s="29">
        <f t="shared" si="38"/>
        <v>0</v>
      </c>
    </row>
    <row r="24" spans="1:76" ht="15.75" thickBot="1" x14ac:dyDescent="0.3">
      <c r="A24" s="54" t="s">
        <v>7</v>
      </c>
      <c r="B24" s="48"/>
      <c r="C24" s="49"/>
      <c r="D24" s="50">
        <f t="shared" si="39"/>
        <v>0</v>
      </c>
      <c r="E24" s="51"/>
      <c r="F24" s="49"/>
      <c r="G24" s="52">
        <f t="shared" si="40"/>
        <v>0</v>
      </c>
      <c r="H24" s="58">
        <f t="shared" si="20"/>
        <v>0</v>
      </c>
      <c r="I24" s="48"/>
      <c r="J24" s="49"/>
      <c r="K24" s="50">
        <f t="shared" si="41"/>
        <v>0</v>
      </c>
      <c r="L24" s="51"/>
      <c r="M24" s="49"/>
      <c r="N24" s="52">
        <f t="shared" si="42"/>
        <v>0</v>
      </c>
      <c r="O24" s="58">
        <f t="shared" si="21"/>
        <v>0</v>
      </c>
      <c r="P24" s="48"/>
      <c r="Q24" s="49"/>
      <c r="R24" s="50">
        <f t="shared" si="43"/>
        <v>0</v>
      </c>
      <c r="S24" s="51"/>
      <c r="T24" s="49"/>
      <c r="U24" s="52">
        <f t="shared" si="45"/>
        <v>0</v>
      </c>
      <c r="V24" s="58">
        <f t="shared" si="22"/>
        <v>0</v>
      </c>
      <c r="W24" s="48"/>
      <c r="X24" s="49"/>
      <c r="Y24" s="50">
        <f t="shared" si="46"/>
        <v>0</v>
      </c>
      <c r="Z24" s="51"/>
      <c r="AA24" s="49"/>
      <c r="AB24" s="52">
        <f t="shared" si="47"/>
        <v>0</v>
      </c>
      <c r="AC24" s="58">
        <f t="shared" si="23"/>
        <v>0</v>
      </c>
      <c r="AD24" s="48"/>
      <c r="AE24" s="49"/>
      <c r="AF24" s="50">
        <f t="shared" si="48"/>
        <v>0</v>
      </c>
      <c r="AG24" s="51"/>
      <c r="AH24" s="49"/>
      <c r="AI24" s="52">
        <f t="shared" si="49"/>
        <v>0</v>
      </c>
      <c r="AJ24" s="58">
        <f t="shared" si="24"/>
        <v>0</v>
      </c>
      <c r="AK24" s="48"/>
      <c r="AL24" s="49"/>
      <c r="AM24" s="50">
        <f t="shared" si="50"/>
        <v>0</v>
      </c>
      <c r="AN24" s="51"/>
      <c r="AO24" s="49"/>
      <c r="AP24" s="52">
        <f t="shared" si="51"/>
        <v>0</v>
      </c>
      <c r="AQ24" s="58">
        <f t="shared" si="25"/>
        <v>0</v>
      </c>
      <c r="AR24" s="48"/>
      <c r="AS24" s="49"/>
      <c r="AT24" s="50">
        <f t="shared" si="52"/>
        <v>0</v>
      </c>
      <c r="AU24" s="51"/>
      <c r="AV24" s="49"/>
      <c r="AW24" s="52">
        <f t="shared" si="53"/>
        <v>0</v>
      </c>
      <c r="AX24" s="58">
        <f t="shared" si="26"/>
        <v>0</v>
      </c>
      <c r="AY24" s="48"/>
      <c r="AZ24" s="49"/>
      <c r="BA24" s="50">
        <f t="shared" si="54"/>
        <v>0</v>
      </c>
      <c r="BB24" s="51"/>
      <c r="BC24" s="49"/>
      <c r="BD24" s="52">
        <f t="shared" si="55"/>
        <v>0</v>
      </c>
      <c r="BE24" s="58">
        <f t="shared" si="27"/>
        <v>0</v>
      </c>
      <c r="BF24" s="48"/>
      <c r="BG24" s="49"/>
      <c r="BH24" s="50">
        <f t="shared" si="56"/>
        <v>0</v>
      </c>
      <c r="BI24" s="51"/>
      <c r="BJ24" s="49"/>
      <c r="BK24" s="52">
        <f t="shared" si="57"/>
        <v>0</v>
      </c>
      <c r="BL24" s="58">
        <f t="shared" si="28"/>
        <v>0</v>
      </c>
      <c r="BM24" s="48"/>
      <c r="BN24" s="49"/>
      <c r="BO24" s="50">
        <f t="shared" si="58"/>
        <v>0</v>
      </c>
      <c r="BP24" s="51"/>
      <c r="BQ24" s="49"/>
      <c r="BR24" s="52">
        <f t="shared" si="59"/>
        <v>0</v>
      </c>
      <c r="BS24" s="58">
        <f t="shared" si="29"/>
        <v>0</v>
      </c>
      <c r="BT24" s="80">
        <f>D24+K24+R24+Y24+AF24+AM24+AT24+BA24+BH24+BO24</f>
        <v>0</v>
      </c>
      <c r="BU24" s="83">
        <f>G24+N24+U24+AB24+AI24+AP24+AW24+BD24+BK24+BR24</f>
        <v>0</v>
      </c>
      <c r="BV24" s="58">
        <f t="shared" si="30"/>
        <v>0</v>
      </c>
      <c r="BW24" s="35"/>
      <c r="BX24" s="30">
        <f t="shared" si="38"/>
        <v>0</v>
      </c>
    </row>
    <row r="25" spans="1:76" ht="15.75" thickBot="1" x14ac:dyDescent="0.3">
      <c r="A25" s="99" t="s">
        <v>8</v>
      </c>
      <c r="B25" s="21">
        <f>SUM(B7:B24)</f>
        <v>228</v>
      </c>
      <c r="C25" s="22"/>
      <c r="D25" s="22">
        <f t="shared" ref="D25:H25" si="74">SUM(D7:D24)</f>
        <v>10905</v>
      </c>
      <c r="E25" s="23">
        <f t="shared" si="74"/>
        <v>0</v>
      </c>
      <c r="F25" s="24"/>
      <c r="G25" s="24">
        <f t="shared" si="74"/>
        <v>0</v>
      </c>
      <c r="H25" s="20">
        <f t="shared" si="74"/>
        <v>10905</v>
      </c>
      <c r="I25" s="21">
        <f>SUM(I7:I24)</f>
        <v>208</v>
      </c>
      <c r="J25" s="22"/>
      <c r="K25" s="22">
        <f t="shared" ref="K25:L25" si="75">SUM(K7:K24)</f>
        <v>7905</v>
      </c>
      <c r="L25" s="23">
        <f t="shared" si="75"/>
        <v>0</v>
      </c>
      <c r="M25" s="24"/>
      <c r="N25" s="24">
        <f t="shared" ref="N25:O25" si="76">SUM(N7:N24)</f>
        <v>0</v>
      </c>
      <c r="O25" s="20">
        <f t="shared" si="76"/>
        <v>7905</v>
      </c>
      <c r="P25" s="21">
        <f>SUM(P7:P24)</f>
        <v>208</v>
      </c>
      <c r="Q25" s="22"/>
      <c r="R25" s="22">
        <f t="shared" ref="R25:S25" si="77">SUM(R7:R24)</f>
        <v>7905</v>
      </c>
      <c r="S25" s="23">
        <f t="shared" si="77"/>
        <v>208</v>
      </c>
      <c r="T25" s="24"/>
      <c r="U25" s="24">
        <f t="shared" ref="U25:V25" si="78">SUM(U7:U24)</f>
        <v>13000</v>
      </c>
      <c r="V25" s="20">
        <f t="shared" si="78"/>
        <v>20905</v>
      </c>
      <c r="W25" s="21">
        <f>SUM(W7:W24)</f>
        <v>91</v>
      </c>
      <c r="X25" s="22"/>
      <c r="Y25" s="22">
        <f t="shared" ref="Y25:Z25" si="79">SUM(Y7:Y24)</f>
        <v>2730</v>
      </c>
      <c r="Z25" s="23">
        <f t="shared" si="79"/>
        <v>91</v>
      </c>
      <c r="AA25" s="24"/>
      <c r="AB25" s="24">
        <f t="shared" ref="AB25:AC25" si="80">SUM(AB7:AB24)</f>
        <v>3640</v>
      </c>
      <c r="AC25" s="20">
        <f t="shared" si="80"/>
        <v>6370</v>
      </c>
      <c r="AD25" s="21">
        <f>SUM(AD7:AD24)</f>
        <v>145</v>
      </c>
      <c r="AE25" s="22"/>
      <c r="AF25" s="22">
        <f t="shared" ref="AF25:AG25" si="81">SUM(AF7:AF24)</f>
        <v>4755</v>
      </c>
      <c r="AG25" s="23">
        <f t="shared" si="81"/>
        <v>0</v>
      </c>
      <c r="AH25" s="24"/>
      <c r="AI25" s="24">
        <f t="shared" ref="AI25:AJ25" si="82">SUM(AI7:AI24)</f>
        <v>0</v>
      </c>
      <c r="AJ25" s="20">
        <f t="shared" si="82"/>
        <v>4755</v>
      </c>
      <c r="AK25" s="18">
        <f>SUM(AK7:AK24)</f>
        <v>0</v>
      </c>
      <c r="AL25" s="19"/>
      <c r="AM25" s="39">
        <f t="shared" ref="AM25:AN25" si="83">SUM(AM7:AM24)</f>
        <v>0</v>
      </c>
      <c r="AN25" s="18">
        <f t="shared" si="83"/>
        <v>0</v>
      </c>
      <c r="AO25" s="19"/>
      <c r="AP25" s="41">
        <f t="shared" ref="AP25:AQ25" si="84">SUM(AP7:AP24)</f>
        <v>0</v>
      </c>
      <c r="AQ25" s="20">
        <f t="shared" si="84"/>
        <v>0</v>
      </c>
      <c r="AR25" s="18">
        <f>SUM(AR7:AR24)</f>
        <v>0</v>
      </c>
      <c r="AS25" s="19"/>
      <c r="AT25" s="39">
        <f t="shared" ref="AT25:AU25" si="85">SUM(AT7:AT24)</f>
        <v>0</v>
      </c>
      <c r="AU25" s="18">
        <f t="shared" si="85"/>
        <v>0</v>
      </c>
      <c r="AV25" s="19"/>
      <c r="AW25" s="41">
        <f t="shared" ref="AW25:AX25" si="86">SUM(AW7:AW24)</f>
        <v>0</v>
      </c>
      <c r="AX25" s="20">
        <f t="shared" si="86"/>
        <v>0</v>
      </c>
      <c r="AY25" s="18">
        <f>SUM(AY7:AY24)</f>
        <v>0</v>
      </c>
      <c r="AZ25" s="19"/>
      <c r="BA25" s="39">
        <f t="shared" ref="BA25:BB25" si="87">SUM(BA7:BA24)</f>
        <v>0</v>
      </c>
      <c r="BB25" s="18">
        <f t="shared" si="87"/>
        <v>0</v>
      </c>
      <c r="BC25" s="19"/>
      <c r="BD25" s="41">
        <f t="shared" ref="BD25:BE25" si="88">SUM(BD7:BD24)</f>
        <v>0</v>
      </c>
      <c r="BE25" s="20">
        <f t="shared" si="88"/>
        <v>0</v>
      </c>
      <c r="BF25" s="18">
        <f>SUM(BF7:BF24)</f>
        <v>0</v>
      </c>
      <c r="BG25" s="19"/>
      <c r="BH25" s="39">
        <f t="shared" ref="BH25:BI25" si="89">SUM(BH7:BH24)</f>
        <v>0</v>
      </c>
      <c r="BI25" s="18">
        <f t="shared" si="89"/>
        <v>0</v>
      </c>
      <c r="BJ25" s="19"/>
      <c r="BK25" s="41">
        <f t="shared" ref="BK25:BL25" si="90">SUM(BK7:BK24)</f>
        <v>0</v>
      </c>
      <c r="BL25" s="20">
        <f t="shared" si="90"/>
        <v>0</v>
      </c>
      <c r="BM25" s="18">
        <f>SUM(BM7:BM24)</f>
        <v>0</v>
      </c>
      <c r="BN25" s="19"/>
      <c r="BO25" s="39">
        <f t="shared" ref="BO25:BP25" si="91">SUM(BO7:BO24)</f>
        <v>0</v>
      </c>
      <c r="BP25" s="18">
        <f t="shared" si="91"/>
        <v>0</v>
      </c>
      <c r="BQ25" s="19"/>
      <c r="BR25" s="41">
        <f t="shared" ref="BR25:BS25" si="92">SUM(BR7:BR24)</f>
        <v>0</v>
      </c>
      <c r="BS25" s="20">
        <f t="shared" si="92"/>
        <v>0</v>
      </c>
      <c r="BT25" s="39">
        <f t="shared" ref="BT25:BX25" si="93">SUM(BT7:BT24)</f>
        <v>34200</v>
      </c>
      <c r="BU25" s="41">
        <f t="shared" si="93"/>
        <v>16640</v>
      </c>
      <c r="BV25" s="20">
        <f t="shared" si="93"/>
        <v>50840</v>
      </c>
      <c r="BW25" s="27">
        <f t="shared" si="93"/>
        <v>50840</v>
      </c>
      <c r="BX25" s="28">
        <f t="shared" si="93"/>
        <v>0</v>
      </c>
    </row>
    <row r="26" spans="1:76" ht="16.5" thickTop="1" thickBot="1" x14ac:dyDescent="0.3">
      <c r="A26" s="7"/>
      <c r="B26" s="2"/>
      <c r="C26" s="2"/>
      <c r="D26" s="2"/>
      <c r="E26" s="2"/>
      <c r="F26" s="2"/>
      <c r="G26" s="2"/>
      <c r="H26" s="4"/>
      <c r="I26" s="14"/>
      <c r="J26" s="14"/>
      <c r="K26" s="14"/>
      <c r="L26" s="14"/>
      <c r="M26" s="14"/>
      <c r="N26" s="14"/>
      <c r="O26" s="56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60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60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60"/>
      <c r="BO26" s="59"/>
      <c r="BP26" s="59"/>
      <c r="BQ26" s="59"/>
      <c r="BR26" s="59"/>
      <c r="BS26" s="59"/>
    </row>
    <row r="27" spans="1:76" ht="45.75" thickBot="1" x14ac:dyDescent="0.3">
      <c r="A27" s="16" t="s">
        <v>27</v>
      </c>
      <c r="B27" s="90"/>
      <c r="C27" s="90"/>
      <c r="D27" s="13">
        <f>IFERROR(ROUND(D25/B25,2),"")</f>
        <v>47.83</v>
      </c>
      <c r="E27" s="91"/>
      <c r="F27" s="91"/>
      <c r="G27" s="15" t="str">
        <f>IFERROR(ROUND(G25/E25,2),"")</f>
        <v/>
      </c>
      <c r="H27" s="92"/>
      <c r="I27" s="93"/>
      <c r="J27" s="93"/>
      <c r="K27" s="13">
        <f>IFERROR(ROUND(K25/I25,2),"")</f>
        <v>38</v>
      </c>
      <c r="L27" s="91"/>
      <c r="M27" s="91"/>
      <c r="N27" s="15" t="str">
        <f>IFERROR(ROUND(N25/L25,2),"")</f>
        <v/>
      </c>
      <c r="O27" s="94"/>
      <c r="P27" s="95"/>
      <c r="Q27" s="95"/>
      <c r="R27" s="13">
        <f>IFERROR(ROUND(R25/P25,2),"")</f>
        <v>38</v>
      </c>
      <c r="S27" s="91"/>
      <c r="T27" s="91"/>
      <c r="U27" s="15">
        <f>IFERROR(ROUND(U25/S25,2),"")</f>
        <v>62.5</v>
      </c>
      <c r="V27" s="95"/>
      <c r="W27" s="95"/>
      <c r="X27" s="96"/>
      <c r="Y27" s="13">
        <f>IFERROR(ROUND(Y25/W25,2),"")</f>
        <v>30</v>
      </c>
      <c r="Z27" s="91"/>
      <c r="AA27" s="91"/>
      <c r="AB27" s="15">
        <f>IFERROR(ROUND(AB25/Z25,2),"")</f>
        <v>40</v>
      </c>
      <c r="AC27" s="96"/>
      <c r="AD27" s="95"/>
      <c r="AE27" s="95"/>
      <c r="AF27" s="13">
        <f>IFERROR(ROUND(AF25/AD25,2),"")</f>
        <v>32.79</v>
      </c>
      <c r="AG27" s="91"/>
      <c r="AH27" s="91"/>
      <c r="AI27" s="15" t="str">
        <f>IFERROR(ROUND(AI25/AG25,2),"")</f>
        <v/>
      </c>
      <c r="AJ27" s="95"/>
      <c r="AK27" s="95"/>
      <c r="AL27" s="95"/>
      <c r="AM27" s="13" t="str">
        <f>IFERROR(ROUND(AM25/AK25,2),"")</f>
        <v/>
      </c>
      <c r="AN27" s="91"/>
      <c r="AO27" s="91"/>
      <c r="AP27" s="15" t="str">
        <f>IFERROR(ROUND(AP25/AN25,2),"")</f>
        <v/>
      </c>
      <c r="AQ27" s="92"/>
      <c r="AR27" s="93"/>
      <c r="AS27" s="93"/>
      <c r="AT27" s="13" t="str">
        <f>IFERROR(ROUND(AT25/AR25,2),"")</f>
        <v/>
      </c>
      <c r="AU27" s="91"/>
      <c r="AV27" s="91"/>
      <c r="AW27" s="15" t="str">
        <f>IFERROR(ROUND(AW25/AU25,2),"")</f>
        <v/>
      </c>
      <c r="AX27" s="94"/>
      <c r="AY27" s="95"/>
      <c r="AZ27" s="95"/>
      <c r="BA27" s="13" t="str">
        <f>IFERROR(ROUND(BA25/AY25,2),"")</f>
        <v/>
      </c>
      <c r="BB27" s="91"/>
      <c r="BC27" s="91"/>
      <c r="BD27" s="15" t="str">
        <f>IFERROR(ROUND(BD25/BB25,2),"")</f>
        <v/>
      </c>
      <c r="BE27" s="95"/>
      <c r="BF27" s="95"/>
      <c r="BG27" s="96"/>
      <c r="BH27" s="13" t="str">
        <f>IFERROR(ROUND(BH25/BF25,2),"")</f>
        <v/>
      </c>
      <c r="BI27" s="91"/>
      <c r="BJ27" s="91"/>
      <c r="BK27" s="15" t="str">
        <f>IFERROR(ROUND(BK25/BI25,2),"")</f>
        <v/>
      </c>
      <c r="BL27" s="96"/>
      <c r="BM27" s="95"/>
      <c r="BN27" s="95"/>
      <c r="BO27" s="13" t="str">
        <f>IFERROR(ROUND(BO25/BM25,2),"")</f>
        <v/>
      </c>
      <c r="BP27" s="91"/>
      <c r="BQ27" s="91"/>
      <c r="BR27" s="15" t="str">
        <f>IFERROR(ROUND(BR25/BP25,2),"")</f>
        <v/>
      </c>
      <c r="BS27" s="95"/>
      <c r="BT27" s="97"/>
      <c r="BU27" s="97"/>
      <c r="BV27" s="97"/>
      <c r="BW27" s="97"/>
      <c r="BX27" s="98"/>
    </row>
    <row r="29" spans="1:76" ht="15.75" x14ac:dyDescent="0.25">
      <c r="A29" s="84" t="s">
        <v>18</v>
      </c>
      <c r="B29" s="85">
        <f>B25</f>
        <v>228</v>
      </c>
      <c r="C29" s="87">
        <f>D27</f>
        <v>47.83</v>
      </c>
      <c r="D29" s="87">
        <f>IFERROR(B29*C29,0)</f>
        <v>10905.24</v>
      </c>
      <c r="E29" s="85">
        <f>E25</f>
        <v>0</v>
      </c>
      <c r="F29" s="87" t="str">
        <f>G27</f>
        <v/>
      </c>
      <c r="G29" s="87">
        <f>IFERROR(E29*F29,0)</f>
        <v>0</v>
      </c>
      <c r="H29" s="88">
        <f>D29+G29</f>
        <v>10905.24</v>
      </c>
      <c r="I29" s="85">
        <f>I25</f>
        <v>208</v>
      </c>
      <c r="J29" s="87">
        <f>K27</f>
        <v>38</v>
      </c>
      <c r="K29" s="87">
        <f>IFERROR(I29*J29,0)</f>
        <v>7904</v>
      </c>
      <c r="L29" s="85">
        <f>L25</f>
        <v>0</v>
      </c>
      <c r="M29" s="87" t="str">
        <f>N27</f>
        <v/>
      </c>
      <c r="N29" s="87">
        <f>IFERROR(L29*M29,0)</f>
        <v>0</v>
      </c>
      <c r="O29" s="88">
        <f>K29+N29</f>
        <v>7904</v>
      </c>
      <c r="P29" s="85">
        <f>P25</f>
        <v>208</v>
      </c>
      <c r="Q29" s="87">
        <f>R27</f>
        <v>38</v>
      </c>
      <c r="R29" s="87">
        <f>IFERROR(P29*Q29,0)</f>
        <v>7904</v>
      </c>
      <c r="S29" s="85">
        <f>S25</f>
        <v>208</v>
      </c>
      <c r="T29" s="87">
        <f>U27</f>
        <v>62.5</v>
      </c>
      <c r="U29" s="87">
        <f>IFERROR(S29*T29,0)</f>
        <v>13000</v>
      </c>
      <c r="V29" s="88">
        <f>R29+U29</f>
        <v>20904</v>
      </c>
      <c r="W29" s="85">
        <f>W25</f>
        <v>91</v>
      </c>
      <c r="X29" s="87">
        <f>Y27</f>
        <v>30</v>
      </c>
      <c r="Y29" s="87">
        <f>IFERROR(W29*X29,0)</f>
        <v>2730</v>
      </c>
      <c r="Z29" s="85">
        <f>Z25</f>
        <v>91</v>
      </c>
      <c r="AA29" s="87">
        <f>AB27</f>
        <v>40</v>
      </c>
      <c r="AB29" s="87">
        <f>IFERROR(Z29*AA29,0)</f>
        <v>3640</v>
      </c>
      <c r="AC29" s="88">
        <f>Y29+AB29</f>
        <v>6370</v>
      </c>
      <c r="AD29" s="85">
        <f>AD25</f>
        <v>145</v>
      </c>
      <c r="AE29" s="87">
        <f>AF27</f>
        <v>32.79</v>
      </c>
      <c r="AF29" s="87">
        <f>IFERROR(AD29*AE29,0)</f>
        <v>4754.55</v>
      </c>
      <c r="AG29" s="85">
        <f>AG25</f>
        <v>0</v>
      </c>
      <c r="AH29" s="87" t="str">
        <f>AI27</f>
        <v/>
      </c>
      <c r="AI29" s="87">
        <f>IFERROR(AG29*AH29,0)</f>
        <v>0</v>
      </c>
      <c r="AJ29" s="88">
        <f>AF29+AI29</f>
        <v>4754.55</v>
      </c>
      <c r="AK29" s="85">
        <f>AK25</f>
        <v>0</v>
      </c>
      <c r="AL29" s="87" t="str">
        <f>AM27</f>
        <v/>
      </c>
      <c r="AM29" s="87">
        <f>IFERROR(AK29*AL29,0)</f>
        <v>0</v>
      </c>
      <c r="AN29" s="85">
        <f>AN25</f>
        <v>0</v>
      </c>
      <c r="AO29" s="87" t="str">
        <f>AP27</f>
        <v/>
      </c>
      <c r="AP29" s="87">
        <f>IFERROR(AN29*AO29,0)</f>
        <v>0</v>
      </c>
      <c r="AQ29" s="88">
        <f>AM29+AP29</f>
        <v>0</v>
      </c>
      <c r="AR29" s="85">
        <f>AR25</f>
        <v>0</v>
      </c>
      <c r="AS29" s="87" t="str">
        <f>AT27</f>
        <v/>
      </c>
      <c r="AT29" s="87">
        <f>IFERROR(AR29*AS29,0)</f>
        <v>0</v>
      </c>
      <c r="AU29" s="85">
        <f>AU25</f>
        <v>0</v>
      </c>
      <c r="AV29" s="87" t="str">
        <f>AW27</f>
        <v/>
      </c>
      <c r="AW29" s="87">
        <f>IFERROR(AU29*AV29,0)</f>
        <v>0</v>
      </c>
      <c r="AX29" s="88">
        <f>AT29+AW29</f>
        <v>0</v>
      </c>
      <c r="AY29" s="85">
        <f>AY25</f>
        <v>0</v>
      </c>
      <c r="AZ29" s="87" t="str">
        <f>BA27</f>
        <v/>
      </c>
      <c r="BA29" s="87">
        <f>IFERROR(AY29*AZ29,0)</f>
        <v>0</v>
      </c>
      <c r="BB29" s="85">
        <f>BB25</f>
        <v>0</v>
      </c>
      <c r="BC29" s="87" t="str">
        <f>BD27</f>
        <v/>
      </c>
      <c r="BD29" s="87">
        <f>IFERROR(BB29*BC29,0)</f>
        <v>0</v>
      </c>
      <c r="BE29" s="88">
        <f>BA29+BD29</f>
        <v>0</v>
      </c>
      <c r="BF29" s="85">
        <f>BF25</f>
        <v>0</v>
      </c>
      <c r="BG29" s="87" t="str">
        <f>BH27</f>
        <v/>
      </c>
      <c r="BH29" s="87">
        <f>IFERROR(BF29*BG29,0)</f>
        <v>0</v>
      </c>
      <c r="BI29" s="85">
        <f>BI25</f>
        <v>0</v>
      </c>
      <c r="BJ29" s="87" t="str">
        <f>BK27</f>
        <v/>
      </c>
      <c r="BK29" s="87">
        <f>IFERROR(BI29*BJ29,0)</f>
        <v>0</v>
      </c>
      <c r="BL29" s="88">
        <f>BH29+BK29</f>
        <v>0</v>
      </c>
      <c r="BM29" s="85">
        <f>BM25</f>
        <v>0</v>
      </c>
      <c r="BN29" s="87" t="str">
        <f>BO27</f>
        <v/>
      </c>
      <c r="BO29" s="87">
        <f>IFERROR(BM29*BN29,0)</f>
        <v>0</v>
      </c>
      <c r="BP29" s="85">
        <f>BP25</f>
        <v>0</v>
      </c>
      <c r="BQ29" s="87" t="str">
        <f>BR27</f>
        <v/>
      </c>
      <c r="BR29" s="87">
        <f>IFERROR(BP29*BQ29,0)</f>
        <v>0</v>
      </c>
      <c r="BS29" s="88">
        <f>BO29+BR29</f>
        <v>0</v>
      </c>
      <c r="BT29" s="88">
        <f t="shared" ref="BT29" si="94">D29+K29+R29+Y29+AF29+AM29+AT29+BA29+BH29+BO29</f>
        <v>34197.79</v>
      </c>
      <c r="BU29" s="88">
        <f t="shared" ref="BU29" si="95">G29+N29+U29+AB29+AI29+AP29+AW29+BD29+BK29+BR29</f>
        <v>16640</v>
      </c>
      <c r="BV29" s="88">
        <f t="shared" ref="BV29" si="96">BT29+BU29</f>
        <v>50837.79</v>
      </c>
      <c r="BW29" s="86">
        <f>BW25</f>
        <v>50840</v>
      </c>
      <c r="BX29" s="86">
        <f>BW29-BV29</f>
        <v>2.2099999999991269</v>
      </c>
    </row>
    <row r="30" spans="1:76" x14ac:dyDescent="0.25">
      <c r="A30" s="8" t="s">
        <v>25</v>
      </c>
      <c r="D30" s="2">
        <f>D29-D25</f>
        <v>0.23999999999978172</v>
      </c>
      <c r="E30" s="2"/>
      <c r="F30" s="2"/>
      <c r="G30" s="2">
        <f>G29-G25</f>
        <v>0</v>
      </c>
      <c r="H30" s="2">
        <f>H29-H25</f>
        <v>0.23999999999978172</v>
      </c>
      <c r="I30"/>
      <c r="J30"/>
      <c r="K30" s="2">
        <f>K29-K25</f>
        <v>-1</v>
      </c>
      <c r="L30" s="2"/>
      <c r="M30" s="2"/>
      <c r="N30" s="2">
        <f>N29-N25</f>
        <v>0</v>
      </c>
      <c r="O30" s="2">
        <f>O29-O25</f>
        <v>-1</v>
      </c>
      <c r="P30"/>
      <c r="Q30"/>
      <c r="R30" s="2">
        <f>R29-R25</f>
        <v>-1</v>
      </c>
      <c r="S30" s="2"/>
      <c r="T30" s="2"/>
      <c r="U30" s="2">
        <f>U29-U25</f>
        <v>0</v>
      </c>
      <c r="V30" s="2">
        <f>V29-V25</f>
        <v>-1</v>
      </c>
      <c r="W30"/>
      <c r="X30"/>
      <c r="Y30" s="2">
        <f>Y29-Y25</f>
        <v>0</v>
      </c>
      <c r="Z30" s="2"/>
      <c r="AA30" s="2"/>
      <c r="AB30" s="2">
        <f>AB29-AB25</f>
        <v>0</v>
      </c>
      <c r="AC30" s="2">
        <f>AC29-AC25</f>
        <v>0</v>
      </c>
      <c r="AD30"/>
      <c r="AE30"/>
      <c r="AF30" s="2">
        <f>AF29-AF25</f>
        <v>-0.4499999999998181</v>
      </c>
      <c r="AG30" s="2"/>
      <c r="AH30" s="2"/>
      <c r="AI30" s="2">
        <f>AI29-AI25</f>
        <v>0</v>
      </c>
      <c r="AJ30" s="2">
        <f>AJ29-AJ25</f>
        <v>-0.4499999999998181</v>
      </c>
      <c r="BT30" s="2">
        <f t="shared" ref="BT30" si="97">D30+K30+R30+Y30+AF30+AM30+AT30+BA30+BH30+BO30</f>
        <v>-2.2100000000000364</v>
      </c>
      <c r="BU30" s="2">
        <f t="shared" ref="BU30" si="98">G30+N30+U30+AB30+AI30+AP30+AW30+BD30+BK30+BR30</f>
        <v>0</v>
      </c>
      <c r="BV30" s="2">
        <f t="shared" ref="BV30" si="99">BT30+BU30</f>
        <v>-2.2100000000000364</v>
      </c>
    </row>
    <row r="33" spans="8:8" x14ac:dyDescent="0.25">
      <c r="H33" s="89"/>
    </row>
  </sheetData>
  <mergeCells count="41">
    <mergeCell ref="AY4:BA4"/>
    <mergeCell ref="BT3:BV3"/>
    <mergeCell ref="B4:D4"/>
    <mergeCell ref="E4:G4"/>
    <mergeCell ref="I4:K4"/>
    <mergeCell ref="L4:N4"/>
    <mergeCell ref="P4:R4"/>
    <mergeCell ref="S4:U4"/>
    <mergeCell ref="W4:Y4"/>
    <mergeCell ref="Z4:AB4"/>
    <mergeCell ref="AD4:AF4"/>
    <mergeCell ref="AG4:AI4"/>
    <mergeCell ref="AK4:AM4"/>
    <mergeCell ref="AN4:AP4"/>
    <mergeCell ref="AR4:AT4"/>
    <mergeCell ref="AU4:AW4"/>
    <mergeCell ref="BB4:BD4"/>
    <mergeCell ref="BF4:BH4"/>
    <mergeCell ref="BI4:BK4"/>
    <mergeCell ref="BM4:BO4"/>
    <mergeCell ref="BP4:BR4"/>
    <mergeCell ref="AK5:AM5"/>
    <mergeCell ref="B5:D5"/>
    <mergeCell ref="E5:G5"/>
    <mergeCell ref="I5:K5"/>
    <mergeCell ref="L5:N5"/>
    <mergeCell ref="P5:R5"/>
    <mergeCell ref="S5:U5"/>
    <mergeCell ref="W5:Y5"/>
    <mergeCell ref="Z5:AB5"/>
    <mergeCell ref="AD5:AF5"/>
    <mergeCell ref="AG5:AI5"/>
    <mergeCell ref="BI5:BK5"/>
    <mergeCell ref="BM5:BO5"/>
    <mergeCell ref="BP5:BR5"/>
    <mergeCell ref="AN5:AP5"/>
    <mergeCell ref="AR5:AT5"/>
    <mergeCell ref="AU5:AW5"/>
    <mergeCell ref="AY5:BA5"/>
    <mergeCell ref="BB5:BD5"/>
    <mergeCell ref="BF5:BH5"/>
  </mergeCells>
  <phoneticPr fontId="6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C3539-1E65-4D7C-9872-89E2BFE3A921}">
  <sheetPr>
    <tabColor theme="7" tint="0.79998168889431442"/>
  </sheetPr>
  <dimension ref="A1:M24"/>
  <sheetViews>
    <sheetView zoomScaleNormal="100" workbookViewId="0"/>
  </sheetViews>
  <sheetFormatPr defaultRowHeight="15" x14ac:dyDescent="0.25"/>
  <cols>
    <col min="1" max="1" width="25.140625" customWidth="1"/>
    <col min="2" max="2" width="11.5703125" customWidth="1"/>
    <col min="3" max="3" width="11.28515625" customWidth="1"/>
    <col min="4" max="4" width="11.140625" customWidth="1"/>
    <col min="5" max="5" width="9.140625" customWidth="1"/>
    <col min="6" max="6" width="14.140625" customWidth="1"/>
    <col min="7" max="9" width="10.85546875" customWidth="1"/>
    <col min="11" max="11" width="13.140625" customWidth="1"/>
    <col min="13" max="13" width="20.140625" customWidth="1"/>
  </cols>
  <sheetData>
    <row r="1" spans="1:11" ht="15.75" thickBot="1" x14ac:dyDescent="0.3">
      <c r="A1" s="146" t="s">
        <v>65</v>
      </c>
      <c r="B1" s="242" t="s">
        <v>66</v>
      </c>
      <c r="C1" s="243"/>
      <c r="D1" s="243"/>
      <c r="E1" s="243"/>
      <c r="F1" s="243"/>
      <c r="G1" s="243"/>
      <c r="H1" s="243"/>
      <c r="I1" s="243"/>
      <c r="J1" s="243"/>
      <c r="K1" s="244"/>
    </row>
    <row r="2" spans="1:11" ht="15.75" thickBot="1" x14ac:dyDescent="0.3">
      <c r="A2" s="147"/>
      <c r="B2" s="245" t="s">
        <v>45</v>
      </c>
      <c r="C2" s="246"/>
      <c r="D2" s="246"/>
      <c r="E2" s="246"/>
      <c r="F2" s="247"/>
      <c r="G2" s="245" t="s">
        <v>2</v>
      </c>
      <c r="H2" s="246"/>
      <c r="I2" s="246"/>
      <c r="J2" s="246"/>
      <c r="K2" s="247"/>
    </row>
    <row r="3" spans="1:11" ht="60.75" thickBot="1" x14ac:dyDescent="0.3">
      <c r="A3" s="107" t="s">
        <v>46</v>
      </c>
      <c r="B3" s="148" t="s">
        <v>47</v>
      </c>
      <c r="C3" s="148" t="s">
        <v>48</v>
      </c>
      <c r="D3" s="148" t="s">
        <v>49</v>
      </c>
      <c r="E3" s="149" t="s">
        <v>50</v>
      </c>
      <c r="F3" s="150" t="s">
        <v>67</v>
      </c>
      <c r="G3" s="148" t="s">
        <v>47</v>
      </c>
      <c r="H3" s="148" t="s">
        <v>48</v>
      </c>
      <c r="I3" s="148" t="s">
        <v>49</v>
      </c>
      <c r="J3" s="149" t="s">
        <v>50</v>
      </c>
      <c r="K3" s="150" t="s">
        <v>68</v>
      </c>
    </row>
    <row r="4" spans="1:11" x14ac:dyDescent="0.25">
      <c r="A4" s="151">
        <v>45170</v>
      </c>
      <c r="B4" s="152">
        <v>150</v>
      </c>
      <c r="C4" s="153">
        <v>3</v>
      </c>
      <c r="D4" s="154">
        <f>B4/C4</f>
        <v>50</v>
      </c>
      <c r="E4" s="155">
        <v>18</v>
      </c>
      <c r="F4" s="156">
        <f>D4*E4</f>
        <v>900</v>
      </c>
      <c r="G4" s="157">
        <v>30</v>
      </c>
      <c r="H4" s="158">
        <v>1</v>
      </c>
      <c r="I4" s="159">
        <f>G4/H4</f>
        <v>30</v>
      </c>
      <c r="J4" s="160">
        <f>E4</f>
        <v>18</v>
      </c>
      <c r="K4" s="161">
        <f>I4*J4</f>
        <v>540</v>
      </c>
    </row>
    <row r="5" spans="1:11" x14ac:dyDescent="0.25">
      <c r="A5" s="53">
        <v>45200</v>
      </c>
      <c r="B5" s="162">
        <v>150</v>
      </c>
      <c r="C5" s="163">
        <v>3</v>
      </c>
      <c r="D5" s="164">
        <f t="shared" ref="D5:D13" si="0">B5/C5</f>
        <v>50</v>
      </c>
      <c r="E5" s="165">
        <v>21</v>
      </c>
      <c r="F5" s="166">
        <f t="shared" ref="F5:F13" si="1">D5*E5</f>
        <v>1050</v>
      </c>
      <c r="G5" s="167">
        <v>30</v>
      </c>
      <c r="H5" s="168">
        <v>1</v>
      </c>
      <c r="I5" s="169">
        <f t="shared" ref="I5:I13" si="2">G5/H5</f>
        <v>30</v>
      </c>
      <c r="J5" s="170">
        <f t="shared" ref="J5:J13" si="3">E5</f>
        <v>21</v>
      </c>
      <c r="K5" s="171">
        <f t="shared" ref="K5:K13" si="4">I5*J5</f>
        <v>630</v>
      </c>
    </row>
    <row r="6" spans="1:11" x14ac:dyDescent="0.25">
      <c r="A6" s="53">
        <v>45231</v>
      </c>
      <c r="B6" s="162">
        <v>150</v>
      </c>
      <c r="C6" s="163">
        <v>3</v>
      </c>
      <c r="D6" s="164">
        <f t="shared" si="0"/>
        <v>50</v>
      </c>
      <c r="E6" s="165">
        <v>16</v>
      </c>
      <c r="F6" s="166">
        <f t="shared" si="1"/>
        <v>800</v>
      </c>
      <c r="G6" s="167">
        <v>30</v>
      </c>
      <c r="H6" s="168">
        <v>1</v>
      </c>
      <c r="I6" s="169">
        <f t="shared" si="2"/>
        <v>30</v>
      </c>
      <c r="J6" s="170">
        <f t="shared" si="3"/>
        <v>16</v>
      </c>
      <c r="K6" s="171">
        <f t="shared" si="4"/>
        <v>480</v>
      </c>
    </row>
    <row r="7" spans="1:11" x14ac:dyDescent="0.25">
      <c r="A7" s="53">
        <v>45261</v>
      </c>
      <c r="B7" s="162">
        <v>150</v>
      </c>
      <c r="C7" s="163">
        <v>3</v>
      </c>
      <c r="D7" s="164">
        <f t="shared" si="0"/>
        <v>50</v>
      </c>
      <c r="E7" s="165">
        <v>17</v>
      </c>
      <c r="F7" s="166">
        <f t="shared" si="1"/>
        <v>850</v>
      </c>
      <c r="G7" s="167">
        <v>30</v>
      </c>
      <c r="H7" s="168">
        <v>1</v>
      </c>
      <c r="I7" s="169">
        <f t="shared" si="2"/>
        <v>30</v>
      </c>
      <c r="J7" s="170">
        <f t="shared" si="3"/>
        <v>17</v>
      </c>
      <c r="K7" s="171">
        <f t="shared" si="4"/>
        <v>510</v>
      </c>
    </row>
    <row r="8" spans="1:11" x14ac:dyDescent="0.25">
      <c r="A8" s="53">
        <v>45292</v>
      </c>
      <c r="B8" s="162">
        <v>150</v>
      </c>
      <c r="C8" s="163">
        <v>3</v>
      </c>
      <c r="D8" s="164">
        <f t="shared" si="0"/>
        <v>50</v>
      </c>
      <c r="E8" s="165">
        <v>21</v>
      </c>
      <c r="F8" s="166">
        <f t="shared" si="1"/>
        <v>1050</v>
      </c>
      <c r="G8" s="167">
        <v>30</v>
      </c>
      <c r="H8" s="168">
        <v>1</v>
      </c>
      <c r="I8" s="169">
        <f t="shared" si="2"/>
        <v>30</v>
      </c>
      <c r="J8" s="170">
        <f t="shared" si="3"/>
        <v>21</v>
      </c>
      <c r="K8" s="171">
        <f t="shared" si="4"/>
        <v>630</v>
      </c>
    </row>
    <row r="9" spans="1:11" x14ac:dyDescent="0.25">
      <c r="A9" s="53">
        <v>45323</v>
      </c>
      <c r="B9" s="162">
        <v>150</v>
      </c>
      <c r="C9" s="163">
        <v>3</v>
      </c>
      <c r="D9" s="164">
        <f t="shared" si="0"/>
        <v>50</v>
      </c>
      <c r="E9" s="165">
        <v>16</v>
      </c>
      <c r="F9" s="166">
        <f t="shared" si="1"/>
        <v>800</v>
      </c>
      <c r="G9" s="167">
        <v>30</v>
      </c>
      <c r="H9" s="168">
        <v>1</v>
      </c>
      <c r="I9" s="169">
        <f t="shared" si="2"/>
        <v>30</v>
      </c>
      <c r="J9" s="170">
        <f t="shared" si="3"/>
        <v>16</v>
      </c>
      <c r="K9" s="171">
        <f t="shared" si="4"/>
        <v>480</v>
      </c>
    </row>
    <row r="10" spans="1:11" x14ac:dyDescent="0.25">
      <c r="A10" s="53">
        <v>45352</v>
      </c>
      <c r="B10" s="162">
        <v>150</v>
      </c>
      <c r="C10" s="163">
        <v>3</v>
      </c>
      <c r="D10" s="164">
        <f t="shared" si="0"/>
        <v>50</v>
      </c>
      <c r="E10" s="165">
        <v>23</v>
      </c>
      <c r="F10" s="166">
        <f t="shared" si="1"/>
        <v>1150</v>
      </c>
      <c r="G10" s="167">
        <v>30</v>
      </c>
      <c r="H10" s="168">
        <v>1</v>
      </c>
      <c r="I10" s="169">
        <f t="shared" si="2"/>
        <v>30</v>
      </c>
      <c r="J10" s="170">
        <f t="shared" si="3"/>
        <v>23</v>
      </c>
      <c r="K10" s="171">
        <f t="shared" si="4"/>
        <v>690</v>
      </c>
    </row>
    <row r="11" spans="1:11" x14ac:dyDescent="0.25">
      <c r="A11" s="53">
        <v>45383</v>
      </c>
      <c r="B11" s="162">
        <v>150</v>
      </c>
      <c r="C11" s="163">
        <v>3</v>
      </c>
      <c r="D11" s="164">
        <f t="shared" si="0"/>
        <v>50</v>
      </c>
      <c r="E11" s="165">
        <v>19</v>
      </c>
      <c r="F11" s="166">
        <f t="shared" si="1"/>
        <v>950</v>
      </c>
      <c r="G11" s="167">
        <v>30</v>
      </c>
      <c r="H11" s="168">
        <v>1</v>
      </c>
      <c r="I11" s="169">
        <f t="shared" si="2"/>
        <v>30</v>
      </c>
      <c r="J11" s="170">
        <f t="shared" si="3"/>
        <v>19</v>
      </c>
      <c r="K11" s="171">
        <f t="shared" si="4"/>
        <v>570</v>
      </c>
    </row>
    <row r="12" spans="1:11" x14ac:dyDescent="0.25">
      <c r="A12" s="53">
        <v>45413</v>
      </c>
      <c r="B12" s="162">
        <v>150</v>
      </c>
      <c r="C12" s="163">
        <v>3</v>
      </c>
      <c r="D12" s="164">
        <f t="shared" si="0"/>
        <v>50</v>
      </c>
      <c r="E12" s="165">
        <v>21</v>
      </c>
      <c r="F12" s="166">
        <f t="shared" si="1"/>
        <v>1050</v>
      </c>
      <c r="G12" s="167">
        <v>30</v>
      </c>
      <c r="H12" s="168">
        <v>1</v>
      </c>
      <c r="I12" s="169">
        <f t="shared" si="2"/>
        <v>30</v>
      </c>
      <c r="J12" s="170">
        <f t="shared" si="3"/>
        <v>21</v>
      </c>
      <c r="K12" s="171">
        <f t="shared" si="4"/>
        <v>630</v>
      </c>
    </row>
    <row r="13" spans="1:11" ht="15.75" thickBot="1" x14ac:dyDescent="0.3">
      <c r="A13" s="54">
        <v>45444</v>
      </c>
      <c r="B13" s="172">
        <v>150</v>
      </c>
      <c r="C13" s="173">
        <v>3</v>
      </c>
      <c r="D13" s="174">
        <f t="shared" si="0"/>
        <v>50</v>
      </c>
      <c r="E13" s="175">
        <v>10</v>
      </c>
      <c r="F13" s="176">
        <f t="shared" si="1"/>
        <v>500</v>
      </c>
      <c r="G13" s="177">
        <v>30</v>
      </c>
      <c r="H13" s="178">
        <v>1</v>
      </c>
      <c r="I13" s="179">
        <f t="shared" si="2"/>
        <v>30</v>
      </c>
      <c r="J13" s="180">
        <f t="shared" si="3"/>
        <v>10</v>
      </c>
      <c r="K13" s="181">
        <f t="shared" si="4"/>
        <v>300</v>
      </c>
    </row>
    <row r="14" spans="1:11" ht="15.75" thickBot="1" x14ac:dyDescent="0.3">
      <c r="A14" s="182" t="s">
        <v>57</v>
      </c>
      <c r="B14" s="182"/>
      <c r="C14" s="182"/>
      <c r="D14" s="182"/>
      <c r="E14" s="183">
        <f>SUM(E4:E13)</f>
        <v>182</v>
      </c>
      <c r="F14" s="184">
        <f t="shared" ref="F14" si="5">SUM(F4:F13)</f>
        <v>9100</v>
      </c>
      <c r="G14" s="184"/>
      <c r="H14" s="184"/>
      <c r="I14" s="184"/>
      <c r="J14" s="185">
        <f>SUM(J4:J13)</f>
        <v>182</v>
      </c>
      <c r="K14" s="184">
        <f t="shared" ref="K14" si="6">SUM(K4:K13)</f>
        <v>5460</v>
      </c>
    </row>
    <row r="15" spans="1:11" ht="15.75" thickTop="1" x14ac:dyDescent="0.25"/>
    <row r="16" spans="1:11" ht="30" x14ac:dyDescent="0.25">
      <c r="A16" s="186" t="s">
        <v>69</v>
      </c>
      <c r="B16" s="137"/>
      <c r="C16" s="137"/>
      <c r="D16" s="137">
        <f>F14/E14</f>
        <v>50</v>
      </c>
      <c r="E16" s="136"/>
      <c r="F16" s="187"/>
      <c r="G16" s="187"/>
      <c r="H16" s="187"/>
      <c r="I16" s="187">
        <f>K14/J14</f>
        <v>30</v>
      </c>
      <c r="J16" s="136"/>
      <c r="K16" s="187"/>
    </row>
    <row r="17" spans="1:13" x14ac:dyDescent="0.25">
      <c r="B17" s="138"/>
      <c r="C17" s="138"/>
      <c r="D17" s="138"/>
      <c r="F17" s="138"/>
    </row>
    <row r="18" spans="1:13" x14ac:dyDescent="0.25">
      <c r="A18" s="139" t="s">
        <v>60</v>
      </c>
      <c r="B18" s="188"/>
      <c r="C18" s="188"/>
      <c r="D18" s="189">
        <v>50</v>
      </c>
      <c r="E18" s="139">
        <v>180</v>
      </c>
      <c r="F18" s="140">
        <f>D18*E18</f>
        <v>9000</v>
      </c>
      <c r="G18" s="188"/>
      <c r="H18" s="188"/>
      <c r="I18" s="188"/>
      <c r="J18" s="188"/>
      <c r="K18" s="188"/>
      <c r="M18" s="1"/>
    </row>
    <row r="19" spans="1:13" x14ac:dyDescent="0.25">
      <c r="A19" s="139"/>
      <c r="B19" s="188"/>
      <c r="C19" s="188"/>
      <c r="D19" s="188"/>
      <c r="E19" s="188"/>
      <c r="F19" s="188"/>
      <c r="G19" s="188"/>
      <c r="H19" s="188"/>
      <c r="I19" s="188"/>
      <c r="J19" s="188"/>
      <c r="K19" s="188"/>
    </row>
    <row r="20" spans="1:13" x14ac:dyDescent="0.25">
      <c r="A20" s="139" t="s">
        <v>70</v>
      </c>
      <c r="B20" s="188"/>
      <c r="C20" s="188"/>
      <c r="D20" s="188"/>
      <c r="E20" s="188"/>
      <c r="F20" s="188"/>
      <c r="G20" s="188"/>
      <c r="H20" s="188"/>
      <c r="I20" s="189">
        <v>30</v>
      </c>
      <c r="J20" s="139">
        <v>180</v>
      </c>
      <c r="K20" s="189">
        <f>I20*J20</f>
        <v>5400</v>
      </c>
    </row>
    <row r="22" spans="1:13" x14ac:dyDescent="0.25">
      <c r="F22" s="138"/>
      <c r="G22" s="138"/>
      <c r="H22" s="138"/>
      <c r="I22" s="138"/>
      <c r="J22" s="138"/>
      <c r="K22" s="138"/>
    </row>
    <row r="23" spans="1:13" x14ac:dyDescent="0.25">
      <c r="F23" s="138"/>
    </row>
    <row r="24" spans="1:13" x14ac:dyDescent="0.25">
      <c r="F24" s="138"/>
    </row>
  </sheetData>
  <mergeCells count="3">
    <mergeCell ref="B1:K1"/>
    <mergeCell ref="B2:F2"/>
    <mergeCell ref="G2:K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53009-250C-4FF2-9071-5E75F8D2912D}">
  <sheetPr>
    <tabColor theme="7" tint="0.79998168889431442"/>
  </sheetPr>
  <dimension ref="A1:G21"/>
  <sheetViews>
    <sheetView zoomScaleNormal="100" workbookViewId="0"/>
  </sheetViews>
  <sheetFormatPr defaultRowHeight="15" x14ac:dyDescent="0.25"/>
  <cols>
    <col min="1" max="1" width="20.28515625" customWidth="1"/>
    <col min="2" max="2" width="11.85546875" customWidth="1"/>
    <col min="3" max="3" width="10.7109375" customWidth="1"/>
    <col min="4" max="4" width="11" customWidth="1"/>
    <col min="5" max="5" width="10.7109375" customWidth="1"/>
    <col min="6" max="6" width="12.85546875" customWidth="1"/>
    <col min="7" max="7" width="47.42578125" customWidth="1"/>
  </cols>
  <sheetData>
    <row r="1" spans="1:7" ht="15.75" thickBot="1" x14ac:dyDescent="0.3">
      <c r="A1" s="103" t="s">
        <v>42</v>
      </c>
      <c r="B1" s="236" t="s">
        <v>43</v>
      </c>
      <c r="C1" s="237"/>
      <c r="D1" s="237"/>
      <c r="E1" s="237"/>
      <c r="F1" s="238"/>
      <c r="G1" s="104" t="s">
        <v>44</v>
      </c>
    </row>
    <row r="2" spans="1:7" ht="15.75" thickBot="1" x14ac:dyDescent="0.3">
      <c r="A2" s="105"/>
      <c r="B2" s="239" t="s">
        <v>45</v>
      </c>
      <c r="C2" s="240"/>
      <c r="D2" s="240"/>
      <c r="E2" s="240"/>
      <c r="F2" s="241"/>
      <c r="G2" s="106"/>
    </row>
    <row r="3" spans="1:7" ht="60.75" thickBot="1" x14ac:dyDescent="0.3">
      <c r="A3" s="107" t="s">
        <v>46</v>
      </c>
      <c r="B3" s="108" t="s">
        <v>47</v>
      </c>
      <c r="C3" s="108" t="s">
        <v>48</v>
      </c>
      <c r="D3" s="108" t="s">
        <v>49</v>
      </c>
      <c r="E3" s="109" t="s">
        <v>50</v>
      </c>
      <c r="F3" s="110" t="s">
        <v>51</v>
      </c>
      <c r="G3" s="111" t="s">
        <v>52</v>
      </c>
    </row>
    <row r="4" spans="1:7" x14ac:dyDescent="0.25">
      <c r="A4" s="112">
        <v>45108</v>
      </c>
      <c r="B4" s="113">
        <v>150</v>
      </c>
      <c r="C4" s="114">
        <v>1</v>
      </c>
      <c r="D4" s="113">
        <f>B4/C4</f>
        <v>150</v>
      </c>
      <c r="E4" s="114">
        <v>20</v>
      </c>
      <c r="F4" s="115">
        <f>D4*E4</f>
        <v>3000</v>
      </c>
      <c r="G4" s="116" t="s">
        <v>53</v>
      </c>
    </row>
    <row r="5" spans="1:7" x14ac:dyDescent="0.25">
      <c r="A5" s="117">
        <v>45139</v>
      </c>
      <c r="B5" s="118">
        <v>150</v>
      </c>
      <c r="C5" s="119">
        <v>3</v>
      </c>
      <c r="D5" s="118">
        <f t="shared" ref="D5:D15" si="0">B5/C5</f>
        <v>50</v>
      </c>
      <c r="E5" s="119">
        <v>23</v>
      </c>
      <c r="F5" s="120">
        <f t="shared" ref="F5:F15" si="1">D5*E5</f>
        <v>1150</v>
      </c>
      <c r="G5" s="121" t="s">
        <v>54</v>
      </c>
    </row>
    <row r="6" spans="1:7" x14ac:dyDescent="0.25">
      <c r="A6" s="117">
        <v>45170</v>
      </c>
      <c r="B6" s="118">
        <f>150</f>
        <v>150</v>
      </c>
      <c r="C6" s="119">
        <v>3</v>
      </c>
      <c r="D6" s="118">
        <f t="shared" si="0"/>
        <v>50</v>
      </c>
      <c r="E6" s="119">
        <v>19</v>
      </c>
      <c r="F6" s="120">
        <f t="shared" si="1"/>
        <v>950</v>
      </c>
      <c r="G6" s="121" t="s">
        <v>54</v>
      </c>
    </row>
    <row r="7" spans="1:7" x14ac:dyDescent="0.25">
      <c r="A7" s="117">
        <v>45200</v>
      </c>
      <c r="B7" s="118">
        <f>150</f>
        <v>150</v>
      </c>
      <c r="C7" s="119">
        <v>3</v>
      </c>
      <c r="D7" s="118">
        <f t="shared" si="0"/>
        <v>50</v>
      </c>
      <c r="E7" s="119">
        <v>21</v>
      </c>
      <c r="F7" s="120">
        <f t="shared" si="1"/>
        <v>1050</v>
      </c>
      <c r="G7" s="121" t="s">
        <v>54</v>
      </c>
    </row>
    <row r="8" spans="1:7" x14ac:dyDescent="0.25">
      <c r="A8" s="122">
        <v>45231</v>
      </c>
      <c r="B8" s="123">
        <v>150</v>
      </c>
      <c r="C8" s="124">
        <v>5</v>
      </c>
      <c r="D8" s="123">
        <f t="shared" si="0"/>
        <v>30</v>
      </c>
      <c r="E8" s="124">
        <v>18</v>
      </c>
      <c r="F8" s="125">
        <f t="shared" si="1"/>
        <v>540</v>
      </c>
      <c r="G8" s="126" t="s">
        <v>55</v>
      </c>
    </row>
    <row r="9" spans="1:7" x14ac:dyDescent="0.25">
      <c r="A9" s="122">
        <v>45261</v>
      </c>
      <c r="B9" s="123">
        <v>150</v>
      </c>
      <c r="C9" s="124">
        <v>5</v>
      </c>
      <c r="D9" s="123">
        <f t="shared" si="0"/>
        <v>30</v>
      </c>
      <c r="E9" s="124">
        <v>16</v>
      </c>
      <c r="F9" s="125">
        <f t="shared" si="1"/>
        <v>480</v>
      </c>
      <c r="G9" s="126" t="s">
        <v>55</v>
      </c>
    </row>
    <row r="10" spans="1:7" x14ac:dyDescent="0.25">
      <c r="A10" s="122">
        <v>45292</v>
      </c>
      <c r="B10" s="123">
        <v>150</v>
      </c>
      <c r="C10" s="124">
        <v>5</v>
      </c>
      <c r="D10" s="123">
        <f t="shared" si="0"/>
        <v>30</v>
      </c>
      <c r="E10" s="124">
        <v>20</v>
      </c>
      <c r="F10" s="125">
        <f t="shared" si="1"/>
        <v>600</v>
      </c>
      <c r="G10" s="126" t="s">
        <v>55</v>
      </c>
    </row>
    <row r="11" spans="1:7" x14ac:dyDescent="0.25">
      <c r="A11" s="122">
        <v>45323</v>
      </c>
      <c r="B11" s="123">
        <v>150</v>
      </c>
      <c r="C11" s="124">
        <v>5</v>
      </c>
      <c r="D11" s="123">
        <f t="shared" si="0"/>
        <v>30</v>
      </c>
      <c r="E11" s="124">
        <v>15</v>
      </c>
      <c r="F11" s="125">
        <f t="shared" si="1"/>
        <v>450</v>
      </c>
      <c r="G11" s="126" t="s">
        <v>55</v>
      </c>
    </row>
    <row r="12" spans="1:7" x14ac:dyDescent="0.25">
      <c r="A12" s="122">
        <v>45352</v>
      </c>
      <c r="B12" s="123">
        <v>150</v>
      </c>
      <c r="C12" s="124">
        <v>5</v>
      </c>
      <c r="D12" s="123">
        <f t="shared" si="0"/>
        <v>30</v>
      </c>
      <c r="E12" s="124">
        <v>22</v>
      </c>
      <c r="F12" s="125">
        <f t="shared" si="1"/>
        <v>660</v>
      </c>
      <c r="G12" s="126" t="s">
        <v>55</v>
      </c>
    </row>
    <row r="13" spans="1:7" x14ac:dyDescent="0.25">
      <c r="A13" s="127">
        <v>45383</v>
      </c>
      <c r="B13" s="128">
        <v>150</v>
      </c>
      <c r="C13" s="129">
        <v>4</v>
      </c>
      <c r="D13" s="128">
        <f t="shared" si="0"/>
        <v>37.5</v>
      </c>
      <c r="E13" s="129">
        <v>16</v>
      </c>
      <c r="F13" s="130">
        <f t="shared" si="1"/>
        <v>600</v>
      </c>
      <c r="G13" s="131" t="s">
        <v>56</v>
      </c>
    </row>
    <row r="14" spans="1:7" x14ac:dyDescent="0.25">
      <c r="A14" s="127">
        <v>45413</v>
      </c>
      <c r="B14" s="128">
        <v>150</v>
      </c>
      <c r="C14" s="129">
        <v>4</v>
      </c>
      <c r="D14" s="128">
        <f t="shared" si="0"/>
        <v>37.5</v>
      </c>
      <c r="E14" s="129">
        <v>20</v>
      </c>
      <c r="F14" s="130">
        <f t="shared" si="1"/>
        <v>750</v>
      </c>
      <c r="G14" s="131" t="s">
        <v>56</v>
      </c>
    </row>
    <row r="15" spans="1:7" x14ac:dyDescent="0.25">
      <c r="A15" s="127">
        <v>45444</v>
      </c>
      <c r="B15" s="128">
        <v>150</v>
      </c>
      <c r="C15" s="129">
        <v>4</v>
      </c>
      <c r="D15" s="128">
        <f t="shared" si="0"/>
        <v>37.5</v>
      </c>
      <c r="E15" s="129">
        <v>18</v>
      </c>
      <c r="F15" s="130">
        <f t="shared" si="1"/>
        <v>675</v>
      </c>
      <c r="G15" s="131" t="s">
        <v>56</v>
      </c>
    </row>
    <row r="16" spans="1:7" ht="15.75" thickBot="1" x14ac:dyDescent="0.3">
      <c r="A16" s="132" t="s">
        <v>57</v>
      </c>
      <c r="B16" s="132"/>
      <c r="C16" s="132"/>
      <c r="D16" s="132"/>
      <c r="E16" s="133">
        <f>SUM(E4:E15)</f>
        <v>228</v>
      </c>
      <c r="F16" s="134">
        <f>SUM(F4:F15)</f>
        <v>10905</v>
      </c>
      <c r="G16" s="135"/>
    </row>
    <row r="17" spans="1:7" ht="15.75" thickTop="1" x14ac:dyDescent="0.25"/>
    <row r="18" spans="1:7" x14ac:dyDescent="0.25">
      <c r="A18" s="136" t="s">
        <v>58</v>
      </c>
      <c r="B18" s="137"/>
      <c r="C18" s="137"/>
      <c r="D18" s="137">
        <f>F16/E16</f>
        <v>47.828947368421055</v>
      </c>
      <c r="E18" s="137"/>
      <c r="F18" s="137"/>
      <c r="G18" s="137" t="s">
        <v>59</v>
      </c>
    </row>
    <row r="19" spans="1:7" x14ac:dyDescent="0.25">
      <c r="B19" s="138"/>
      <c r="C19" s="138"/>
      <c r="D19" s="138"/>
      <c r="F19" s="138"/>
    </row>
    <row r="20" spans="1:7" x14ac:dyDescent="0.25">
      <c r="A20" s="139" t="s">
        <v>60</v>
      </c>
      <c r="B20" s="140"/>
      <c r="C20" s="140"/>
      <c r="D20" s="140">
        <v>47.83</v>
      </c>
      <c r="E20" s="141">
        <f>E16</f>
        <v>228</v>
      </c>
      <c r="F20" s="142">
        <f>D20*E20</f>
        <v>10905.24</v>
      </c>
      <c r="G20" s="139"/>
    </row>
    <row r="21" spans="1:7" x14ac:dyDescent="0.25">
      <c r="F21" s="138">
        <f>F20-F16</f>
        <v>0.23999999999978172</v>
      </c>
      <c r="G21" t="s">
        <v>61</v>
      </c>
    </row>
  </sheetData>
  <mergeCells count="2">
    <mergeCell ref="B1:F1"/>
    <mergeCell ref="B2:F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F26D5A5E6A7B48969CC172B6C19D03" ma:contentTypeVersion="6" ma:contentTypeDescription="Create a new document." ma:contentTypeScope="" ma:versionID="8ac82b028d35421467c2969c257ee05c">
  <xsd:schema xmlns:xsd="http://www.w3.org/2001/XMLSchema" xmlns:xs="http://www.w3.org/2001/XMLSchema" xmlns:p="http://schemas.microsoft.com/office/2006/metadata/properties" xmlns:ns2="42e21ee1-8e13-46c6-b775-69c4c9f561ff" xmlns:ns3="2a2c6b6e-b2ea-4611-9a92-98190716b015" targetNamespace="http://schemas.microsoft.com/office/2006/metadata/properties" ma:root="true" ma:fieldsID="0d802b4dad23dc41bb7b132242f80ec1" ns2:_="" ns3:_="">
    <xsd:import namespace="42e21ee1-8e13-46c6-b775-69c4c9f561ff"/>
    <xsd:import namespace="2a2c6b6e-b2ea-4611-9a92-98190716b0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21ee1-8e13-46c6-b775-69c4c9f56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c6b6e-b2ea-4611-9a92-98190716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89C997-7116-424F-B166-75983FE6C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21ee1-8e13-46c6-b775-69c4c9f561ff"/>
    <ds:schemaRef ds:uri="2a2c6b6e-b2ea-4611-9a92-98190716b0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BFE9FD-1A31-4E09-BD4B-D0904B9E27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B43AAF-1A80-47D4-AE92-2BC161D6C50E}">
  <ds:schemaRefs>
    <ds:schemaRef ds:uri="http://purl.org/dc/terms/"/>
    <ds:schemaRef ds:uri="2a2c6b6e-b2ea-4611-9a92-98190716b01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2e21ee1-8e13-46c6-b775-69c4c9f561f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Template A - 1 stud per inv</vt:lpstr>
      <vt:lpstr>Template B - multiple students</vt:lpstr>
      <vt:lpstr>Template C </vt:lpstr>
      <vt:lpstr>Template D - Parents Reimb</vt:lpstr>
      <vt:lpstr>CB-205 multiple students</vt:lpstr>
      <vt:lpstr>CB-205 Laura D.</vt:lpstr>
      <vt:lpstr>CB-205 Tyler S.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Circuit Breaker Transportation Claims Template</dc:title>
  <dc:subject/>
  <dc:creator>DESE</dc:creator>
  <cp:keywords>Circuit Breaker transportation claims, transportation, claim</cp:keywords>
  <dc:description/>
  <cp:lastModifiedBy>Zou, Dong (EOE)</cp:lastModifiedBy>
  <cp:revision/>
  <dcterms:created xsi:type="dcterms:W3CDTF">2022-01-11T19:02:17Z</dcterms:created>
  <dcterms:modified xsi:type="dcterms:W3CDTF">2024-06-05T21:08:12Z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5 2024 12:00AM</vt:lpwstr>
  </property>
</Properties>
</file>