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zou\Desktop\12038\"/>
    </mc:Choice>
  </mc:AlternateContent>
  <bookViews>
    <workbookView xWindow="390" yWindow="240" windowWidth="9765" windowHeight="7605" tabRatio="840" firstSheet="1" activeTab="1"/>
  </bookViews>
  <sheets>
    <sheet name="fte10" sheetId="7" state="hidden" r:id="rId1"/>
    <sheet name="statewide" sheetId="12" r:id="rId2"/>
    <sheet name="detail1718" sheetId="41" r:id="rId3"/>
    <sheet name="district pupil trends" sheetId="18" r:id="rId4"/>
    <sheet name="distlist" sheetId="40" state="hidden" r:id="rId5"/>
  </sheets>
  <definedNames>
    <definedName name="_xlnm._FilterDatabase" localSheetId="2" hidden="1">detail1718!$A$9:$D$2429</definedName>
    <definedName name="_xlnm._FilterDatabase" localSheetId="4" hidden="1">distlist!#REF!</definedName>
    <definedName name="_xlnm._FilterDatabase" localSheetId="0" hidden="1">'fte10'!$AF$9:$AF$452</definedName>
    <definedName name="_xlnm._FilterDatabase" localSheetId="1" hidden="1">statewide!$B$9:$B$451</definedName>
    <definedName name="_Key1" hidden="1">#REF!</definedName>
    <definedName name="_Order1" hidden="1">255</definedName>
    <definedName name="_Sort" hidden="1">#REF!</definedName>
    <definedName name="alpha">distlist!$A$10:$C$448</definedName>
    <definedName name="dec">statewide!$A$10:$L$451</definedName>
    <definedName name="distlist">distlist!$F$9:$F$350</definedName>
    <definedName name="everchoice">'fte10'!$A$10:$AF$450</definedName>
    <definedName name="fte10yr">'fte10'!$A$10:$AE$451</definedName>
    <definedName name="ftes">statewide!$A$10:$L$450</definedName>
    <definedName name="_xlnm.Print_Area" localSheetId="2">detail1718!$A$1:$J$2562</definedName>
    <definedName name="_xlnm.Print_Area" localSheetId="3">'district pupil trends'!$E$1:$N$28</definedName>
    <definedName name="_xlnm.Print_Area" localSheetId="1">statewide!$A$2:$L$451</definedName>
    <definedName name="_xlnm.Print_Titles" localSheetId="2">detail1718!$2:$9</definedName>
    <definedName name="_xlnm.Print_Titles" localSheetId="1">statewide!$3:$9</definedName>
  </definedNames>
  <calcPr calcId="162913"/>
</workbook>
</file>

<file path=xl/calcChain.xml><?xml version="1.0" encoding="utf-8"?>
<calcChain xmlns="http://schemas.openxmlformats.org/spreadsheetml/2006/main">
  <c r="L455" i="12" l="1"/>
  <c r="K455" i="12"/>
  <c r="J455" i="12"/>
  <c r="I455" i="12"/>
  <c r="H455" i="12"/>
  <c r="G455" i="12"/>
  <c r="F455" i="12"/>
  <c r="E455" i="12"/>
  <c r="D455" i="12"/>
  <c r="C455" i="12"/>
  <c r="D448" i="40" l="1"/>
  <c r="D447" i="40"/>
  <c r="D446" i="40"/>
  <c r="D445" i="40"/>
  <c r="D444" i="40"/>
  <c r="D443" i="40"/>
  <c r="D442" i="40"/>
  <c r="D441" i="40"/>
  <c r="D440" i="40"/>
  <c r="D439" i="40"/>
  <c r="D438" i="40"/>
  <c r="D437" i="40"/>
  <c r="D436" i="40"/>
  <c r="D435" i="40"/>
  <c r="D434" i="40"/>
  <c r="D433" i="40"/>
  <c r="D432" i="40"/>
  <c r="D431" i="40"/>
  <c r="D430" i="40"/>
  <c r="D429" i="40"/>
  <c r="D428" i="40"/>
  <c r="D427" i="40"/>
  <c r="D426" i="40"/>
  <c r="D425" i="40"/>
  <c r="D424" i="40"/>
  <c r="D423" i="40"/>
  <c r="D422" i="40"/>
  <c r="D421" i="40"/>
  <c r="D420" i="40"/>
  <c r="D419" i="40"/>
  <c r="D418" i="40"/>
  <c r="D417" i="40"/>
  <c r="D416" i="40"/>
  <c r="D415" i="40"/>
  <c r="D414" i="40"/>
  <c r="D413" i="40"/>
  <c r="D412" i="40"/>
  <c r="D411" i="40"/>
  <c r="D410" i="40"/>
  <c r="D409" i="40"/>
  <c r="D408" i="40"/>
  <c r="D407" i="40"/>
  <c r="D406" i="40"/>
  <c r="D405" i="40"/>
  <c r="D404" i="40"/>
  <c r="D403" i="40"/>
  <c r="D402" i="40"/>
  <c r="D401" i="40"/>
  <c r="D400" i="40"/>
  <c r="D399" i="40"/>
  <c r="D398" i="40"/>
  <c r="D397" i="40"/>
  <c r="D396" i="40"/>
  <c r="D395" i="40"/>
  <c r="D394" i="40"/>
  <c r="D393" i="40"/>
  <c r="D392" i="40"/>
  <c r="D391" i="40"/>
  <c r="D390" i="40"/>
  <c r="D389" i="40"/>
  <c r="D388" i="40"/>
  <c r="D387" i="40"/>
  <c r="D386" i="40"/>
  <c r="D385" i="40"/>
  <c r="D384" i="40"/>
  <c r="D383" i="40"/>
  <c r="D382" i="40"/>
  <c r="D381" i="40"/>
  <c r="D380" i="40"/>
  <c r="D379" i="40"/>
  <c r="D378" i="40"/>
  <c r="D377" i="40"/>
  <c r="D376" i="40"/>
  <c r="D375" i="40"/>
  <c r="D374" i="40"/>
  <c r="D373" i="40"/>
  <c r="D372" i="40"/>
  <c r="D371" i="40"/>
  <c r="D370" i="40"/>
  <c r="D369" i="40"/>
  <c r="D368" i="40"/>
  <c r="D367" i="40"/>
  <c r="D366" i="40"/>
  <c r="D365" i="40"/>
  <c r="D364" i="40"/>
  <c r="D363" i="40"/>
  <c r="D362" i="40"/>
  <c r="D361" i="40"/>
  <c r="D360" i="40"/>
  <c r="D359" i="40"/>
  <c r="D358" i="40"/>
  <c r="D357" i="40"/>
  <c r="D356" i="40"/>
  <c r="D355" i="40"/>
  <c r="D354" i="40"/>
  <c r="D353" i="40"/>
  <c r="D352" i="40"/>
  <c r="D351" i="40"/>
  <c r="D350" i="40"/>
  <c r="D349" i="40"/>
  <c r="D348" i="40"/>
  <c r="D347" i="40"/>
  <c r="D346" i="40"/>
  <c r="D345" i="40"/>
  <c r="D344" i="40"/>
  <c r="D343" i="40"/>
  <c r="D342" i="40"/>
  <c r="D341" i="40"/>
  <c r="D340" i="40"/>
  <c r="D339" i="40"/>
  <c r="D338" i="40"/>
  <c r="D337" i="40"/>
  <c r="D336" i="40"/>
  <c r="D335" i="40"/>
  <c r="D334" i="40"/>
  <c r="D333" i="40"/>
  <c r="D332" i="40"/>
  <c r="D331" i="40"/>
  <c r="D330" i="40"/>
  <c r="D329" i="40"/>
  <c r="D328" i="40"/>
  <c r="D327" i="40"/>
  <c r="D326" i="40"/>
  <c r="D325" i="40"/>
  <c r="D324" i="40"/>
  <c r="D323" i="40"/>
  <c r="D322" i="40"/>
  <c r="D321" i="40"/>
  <c r="D320" i="40"/>
  <c r="D319" i="40"/>
  <c r="D318" i="40"/>
  <c r="D317" i="40"/>
  <c r="D316" i="40"/>
  <c r="D315" i="40"/>
  <c r="D314" i="40"/>
  <c r="D313" i="40"/>
  <c r="D312" i="40"/>
  <c r="D311" i="40"/>
  <c r="D310" i="40"/>
  <c r="D309" i="40"/>
  <c r="D308" i="40"/>
  <c r="D307" i="40"/>
  <c r="D306" i="40"/>
  <c r="D305" i="40"/>
  <c r="D304" i="40"/>
  <c r="D303" i="40"/>
  <c r="D302" i="40"/>
  <c r="D301" i="40"/>
  <c r="D300" i="40"/>
  <c r="D299" i="40"/>
  <c r="D298" i="40"/>
  <c r="D297" i="40"/>
  <c r="D296" i="40"/>
  <c r="D295" i="40"/>
  <c r="D294" i="40"/>
  <c r="D293" i="40"/>
  <c r="D292" i="40"/>
  <c r="D291" i="40"/>
  <c r="D290" i="40"/>
  <c r="D289" i="40"/>
  <c r="D288" i="40"/>
  <c r="D287" i="40"/>
  <c r="D286" i="40"/>
  <c r="D285" i="40"/>
  <c r="D284" i="40"/>
  <c r="D283" i="40"/>
  <c r="D282" i="40"/>
  <c r="D281" i="40"/>
  <c r="D280" i="40"/>
  <c r="D279" i="40"/>
  <c r="D278" i="40"/>
  <c r="D277" i="40"/>
  <c r="D276" i="40"/>
  <c r="D275" i="40"/>
  <c r="D274" i="40"/>
  <c r="D273" i="40"/>
  <c r="D272" i="40"/>
  <c r="D271" i="40"/>
  <c r="D270" i="40"/>
  <c r="D269" i="40"/>
  <c r="D268" i="40"/>
  <c r="D267" i="40"/>
  <c r="D266" i="40"/>
  <c r="D265" i="40"/>
  <c r="D264" i="40"/>
  <c r="D263" i="40"/>
  <c r="D262" i="40"/>
  <c r="D261" i="40"/>
  <c r="D260" i="40"/>
  <c r="D259" i="40"/>
  <c r="D258" i="40"/>
  <c r="D257" i="40"/>
  <c r="D256" i="40"/>
  <c r="D255" i="40"/>
  <c r="D254" i="40"/>
  <c r="D253" i="40"/>
  <c r="D252" i="40"/>
  <c r="D251" i="40"/>
  <c r="D250" i="40"/>
  <c r="D249" i="40"/>
  <c r="D248" i="40"/>
  <c r="D247" i="40"/>
  <c r="D246" i="40"/>
  <c r="D245" i="40"/>
  <c r="D244" i="40"/>
  <c r="D243" i="40"/>
  <c r="D242" i="40"/>
  <c r="D241" i="40"/>
  <c r="D240" i="40"/>
  <c r="D239" i="40"/>
  <c r="D238" i="40"/>
  <c r="D237" i="40"/>
  <c r="D236" i="40"/>
  <c r="D235" i="40"/>
  <c r="D234" i="40"/>
  <c r="D233" i="40"/>
  <c r="D232" i="40"/>
  <c r="D231" i="40"/>
  <c r="D230" i="40"/>
  <c r="D229" i="40"/>
  <c r="D228" i="40"/>
  <c r="D227" i="40"/>
  <c r="D226" i="40"/>
  <c r="D225" i="40"/>
  <c r="D224" i="40"/>
  <c r="D223" i="40"/>
  <c r="D222" i="40"/>
  <c r="D221" i="40"/>
  <c r="D220" i="40"/>
  <c r="D219" i="40"/>
  <c r="D218" i="40"/>
  <c r="D217" i="40"/>
  <c r="D216" i="40"/>
  <c r="D215" i="40"/>
  <c r="D214" i="40"/>
  <c r="D213" i="40"/>
  <c r="D212" i="40"/>
  <c r="D211" i="40"/>
  <c r="D210" i="40"/>
  <c r="D209" i="40"/>
  <c r="D208" i="40"/>
  <c r="D207" i="40"/>
  <c r="D206" i="40"/>
  <c r="D205" i="40"/>
  <c r="D204" i="40"/>
  <c r="D203" i="40"/>
  <c r="D202" i="40"/>
  <c r="D201" i="40"/>
  <c r="D200" i="40"/>
  <c r="D199" i="40"/>
  <c r="D198" i="40"/>
  <c r="D197" i="40"/>
  <c r="D196" i="40"/>
  <c r="D195" i="40"/>
  <c r="D194" i="40"/>
  <c r="D193" i="40"/>
  <c r="D192" i="40"/>
  <c r="D191" i="40"/>
  <c r="D190" i="40"/>
  <c r="D189" i="40"/>
  <c r="D188" i="40"/>
  <c r="D187" i="40"/>
  <c r="D186" i="40"/>
  <c r="D185" i="40"/>
  <c r="D184" i="40"/>
  <c r="D183" i="40"/>
  <c r="D182" i="40"/>
  <c r="D181" i="40"/>
  <c r="D180" i="40"/>
  <c r="D179" i="40"/>
  <c r="D178" i="40"/>
  <c r="D177" i="40"/>
  <c r="D176" i="40"/>
  <c r="D175" i="40"/>
  <c r="D174" i="40"/>
  <c r="D173" i="40"/>
  <c r="D172" i="40"/>
  <c r="D171" i="40"/>
  <c r="D170" i="40"/>
  <c r="D169" i="40"/>
  <c r="D168" i="40"/>
  <c r="D167" i="40"/>
  <c r="D166" i="40"/>
  <c r="D165" i="40"/>
  <c r="D164" i="40"/>
  <c r="D163" i="40"/>
  <c r="D162" i="40"/>
  <c r="D161" i="40"/>
  <c r="D160" i="40"/>
  <c r="D159" i="40"/>
  <c r="D158" i="40"/>
  <c r="D157" i="40"/>
  <c r="D156" i="40"/>
  <c r="D155" i="40"/>
  <c r="D154" i="40"/>
  <c r="D153" i="40"/>
  <c r="D152" i="40"/>
  <c r="D151" i="40"/>
  <c r="D150" i="40"/>
  <c r="D149" i="40"/>
  <c r="D148" i="40"/>
  <c r="D147" i="40"/>
  <c r="D146" i="40"/>
  <c r="D145" i="40"/>
  <c r="D144" i="40"/>
  <c r="D143" i="40"/>
  <c r="D142" i="40"/>
  <c r="D141" i="40"/>
  <c r="D140" i="40"/>
  <c r="D139" i="40"/>
  <c r="D138" i="40"/>
  <c r="D137" i="40"/>
  <c r="D136" i="40"/>
  <c r="D135" i="40"/>
  <c r="D134" i="40"/>
  <c r="D133" i="40"/>
  <c r="D132" i="40"/>
  <c r="D131" i="40"/>
  <c r="D130" i="40"/>
  <c r="D129" i="40"/>
  <c r="D128" i="40"/>
  <c r="D127" i="40"/>
  <c r="D126" i="40"/>
  <c r="D125" i="40"/>
  <c r="D124" i="40"/>
  <c r="D123" i="40"/>
  <c r="D122" i="40"/>
  <c r="D121" i="40"/>
  <c r="D120" i="40"/>
  <c r="D119" i="40"/>
  <c r="D118" i="40"/>
  <c r="D117" i="40"/>
  <c r="D116" i="40"/>
  <c r="D115" i="40"/>
  <c r="D114" i="40"/>
  <c r="D113" i="40"/>
  <c r="D112" i="40"/>
  <c r="D111" i="40"/>
  <c r="D110" i="40"/>
  <c r="D109" i="40"/>
  <c r="D108" i="40"/>
  <c r="D107" i="40"/>
  <c r="D106" i="40"/>
  <c r="D105" i="40"/>
  <c r="D104" i="40"/>
  <c r="D103" i="40"/>
  <c r="D102" i="40"/>
  <c r="D101" i="40"/>
  <c r="D100" i="40"/>
  <c r="D99" i="40"/>
  <c r="D98" i="40"/>
  <c r="D97" i="40"/>
  <c r="D96" i="40"/>
  <c r="D95" i="40"/>
  <c r="D94" i="40"/>
  <c r="D93" i="40"/>
  <c r="D92" i="40"/>
  <c r="D91" i="40"/>
  <c r="D90" i="40"/>
  <c r="D89" i="40"/>
  <c r="D88" i="40"/>
  <c r="D87" i="40"/>
  <c r="D86" i="40"/>
  <c r="D85" i="40"/>
  <c r="D84" i="40"/>
  <c r="D83" i="40"/>
  <c r="D82" i="40"/>
  <c r="D81" i="40"/>
  <c r="D80" i="40"/>
  <c r="D79" i="40"/>
  <c r="D78" i="40"/>
  <c r="D77" i="40"/>
  <c r="D76" i="40"/>
  <c r="D75" i="40"/>
  <c r="D74" i="40"/>
  <c r="D73" i="40"/>
  <c r="D72" i="40"/>
  <c r="D71" i="40"/>
  <c r="D70" i="40"/>
  <c r="D69" i="40"/>
  <c r="D68" i="40"/>
  <c r="D67" i="40"/>
  <c r="D66" i="40"/>
  <c r="D65" i="40"/>
  <c r="D64" i="40"/>
  <c r="D63" i="40"/>
  <c r="D62" i="40"/>
  <c r="D61" i="40"/>
  <c r="D60" i="40"/>
  <c r="D59" i="40"/>
  <c r="D58" i="40"/>
  <c r="D57" i="40"/>
  <c r="D56" i="40"/>
  <c r="D55" i="40"/>
  <c r="D54" i="40"/>
  <c r="D53" i="40"/>
  <c r="D52" i="40"/>
  <c r="D51" i="40"/>
  <c r="D50" i="40"/>
  <c r="D49" i="40"/>
  <c r="D48" i="40"/>
  <c r="D47" i="40"/>
  <c r="D46" i="40"/>
  <c r="D45" i="40"/>
  <c r="D44" i="40"/>
  <c r="D43" i="40"/>
  <c r="D42" i="40"/>
  <c r="D41" i="40"/>
  <c r="D40" i="40"/>
  <c r="D39" i="40"/>
  <c r="D38" i="40"/>
  <c r="D37" i="40"/>
  <c r="D36" i="40"/>
  <c r="D35" i="40"/>
  <c r="D34" i="40"/>
  <c r="D33" i="40"/>
  <c r="D32" i="40"/>
  <c r="D31" i="40"/>
  <c r="D30" i="40"/>
  <c r="D29" i="40"/>
  <c r="D28" i="40"/>
  <c r="D27" i="40"/>
  <c r="D26" i="40"/>
  <c r="D25" i="40"/>
  <c r="D24" i="40"/>
  <c r="D23" i="40"/>
  <c r="D22" i="40"/>
  <c r="D21" i="40"/>
  <c r="D20" i="40"/>
  <c r="D19" i="40"/>
  <c r="D18" i="40"/>
  <c r="D17" i="40"/>
  <c r="D16" i="40"/>
  <c r="D15" i="40"/>
  <c r="D14" i="40"/>
  <c r="D13" i="40"/>
  <c r="D12" i="40"/>
  <c r="D11" i="40"/>
  <c r="D10" i="40"/>
  <c r="C40" i="18"/>
  <c r="C39" i="18"/>
  <c r="C38" i="18"/>
  <c r="C37" i="18"/>
  <c r="C36" i="18"/>
  <c r="C35" i="18"/>
  <c r="C34" i="18"/>
  <c r="C33" i="18"/>
  <c r="C32" i="18"/>
  <c r="C31" i="18"/>
  <c r="E31" i="18"/>
  <c r="AE450" i="7"/>
  <c r="AE449" i="7"/>
  <c r="AE448" i="7"/>
  <c r="AE447" i="7"/>
  <c r="AE446" i="7"/>
  <c r="AE445" i="7"/>
  <c r="AE444" i="7"/>
  <c r="AE443" i="7"/>
  <c r="AE442" i="7"/>
  <c r="AE441" i="7"/>
  <c r="AE440" i="7"/>
  <c r="AE439" i="7"/>
  <c r="AE438" i="7"/>
  <c r="AE437" i="7"/>
  <c r="AE436" i="7"/>
  <c r="AE435" i="7"/>
  <c r="AE434" i="7"/>
  <c r="AE433" i="7"/>
  <c r="AE432" i="7"/>
  <c r="AE431" i="7"/>
  <c r="AE430" i="7"/>
  <c r="AE429" i="7"/>
  <c r="AE428" i="7"/>
  <c r="AE427" i="7"/>
  <c r="AE426" i="7"/>
  <c r="AE425" i="7"/>
  <c r="AE424" i="7"/>
  <c r="AE423" i="7"/>
  <c r="AE422" i="7"/>
  <c r="AE421" i="7"/>
  <c r="AE420" i="7"/>
  <c r="AE419" i="7"/>
  <c r="AE418" i="7"/>
  <c r="AE417" i="7"/>
  <c r="AE416" i="7"/>
  <c r="AE415" i="7"/>
  <c r="AE414" i="7"/>
  <c r="AE413" i="7"/>
  <c r="AE412" i="7"/>
  <c r="AE411" i="7"/>
  <c r="AE410" i="7"/>
  <c r="AE409" i="7"/>
  <c r="AE408" i="7"/>
  <c r="AE407" i="7"/>
  <c r="AE406" i="7"/>
  <c r="AE405" i="7"/>
  <c r="AE404" i="7"/>
  <c r="AE403" i="7"/>
  <c r="AE402" i="7"/>
  <c r="AE401" i="7"/>
  <c r="AE400" i="7"/>
  <c r="AE399" i="7"/>
  <c r="AE398" i="7"/>
  <c r="AE397" i="7"/>
  <c r="AE396" i="7"/>
  <c r="AE395" i="7"/>
  <c r="AE394" i="7"/>
  <c r="AE393" i="7"/>
  <c r="AE392" i="7"/>
  <c r="AE391" i="7"/>
  <c r="AE390" i="7"/>
  <c r="AE389" i="7"/>
  <c r="AE388" i="7"/>
  <c r="AE387" i="7"/>
  <c r="AE386" i="7"/>
  <c r="AE385" i="7"/>
  <c r="AE384" i="7"/>
  <c r="AE383" i="7"/>
  <c r="AE382" i="7"/>
  <c r="AE381" i="7"/>
  <c r="AE380" i="7"/>
  <c r="AE379" i="7"/>
  <c r="AE378" i="7"/>
  <c r="AE377" i="7"/>
  <c r="AE376" i="7"/>
  <c r="AE375" i="7"/>
  <c r="AE374" i="7"/>
  <c r="AE373" i="7"/>
  <c r="AE372" i="7"/>
  <c r="AE371" i="7"/>
  <c r="AE370" i="7"/>
  <c r="AE369" i="7"/>
  <c r="AE368" i="7"/>
  <c r="AE367" i="7"/>
  <c r="AE366" i="7"/>
  <c r="AE365" i="7"/>
  <c r="AE364" i="7"/>
  <c r="AE363" i="7"/>
  <c r="AE362" i="7"/>
  <c r="AE361" i="7"/>
  <c r="AE360" i="7"/>
  <c r="AE359" i="7"/>
  <c r="AE358" i="7"/>
  <c r="AE357" i="7"/>
  <c r="AE356" i="7"/>
  <c r="AE355" i="7"/>
  <c r="AE354" i="7"/>
  <c r="AE353" i="7"/>
  <c r="AE352" i="7"/>
  <c r="AE351" i="7"/>
  <c r="AE350" i="7"/>
  <c r="AE349" i="7"/>
  <c r="AE348" i="7"/>
  <c r="AE347" i="7"/>
  <c r="AE346" i="7"/>
  <c r="AE345" i="7"/>
  <c r="AE344" i="7"/>
  <c r="AE343" i="7"/>
  <c r="AE342" i="7"/>
  <c r="AE341" i="7"/>
  <c r="AE340" i="7"/>
  <c r="AE339" i="7"/>
  <c r="AE338" i="7"/>
  <c r="AE337" i="7"/>
  <c r="AE336" i="7"/>
  <c r="AE335" i="7"/>
  <c r="AE334" i="7"/>
  <c r="AE333" i="7"/>
  <c r="AE332" i="7"/>
  <c r="AE331" i="7"/>
  <c r="AE330" i="7"/>
  <c r="AE329" i="7"/>
  <c r="AE328" i="7"/>
  <c r="AE327" i="7"/>
  <c r="AE326" i="7"/>
  <c r="AE325" i="7"/>
  <c r="AE324" i="7"/>
  <c r="AE323" i="7"/>
  <c r="AE322" i="7"/>
  <c r="AE321" i="7"/>
  <c r="AE320" i="7"/>
  <c r="AE319" i="7"/>
  <c r="AE318" i="7"/>
  <c r="AE317" i="7"/>
  <c r="AE316" i="7"/>
  <c r="AE315" i="7"/>
  <c r="AE314" i="7"/>
  <c r="AE313" i="7"/>
  <c r="AE312" i="7"/>
  <c r="AE311" i="7"/>
  <c r="AE310" i="7"/>
  <c r="AE309" i="7"/>
  <c r="AE308" i="7"/>
  <c r="AE307" i="7"/>
  <c r="AE306" i="7"/>
  <c r="AE305" i="7"/>
  <c r="AE304" i="7"/>
  <c r="AE303" i="7"/>
  <c r="AE302" i="7"/>
  <c r="AE301" i="7"/>
  <c r="AE300" i="7"/>
  <c r="AE299" i="7"/>
  <c r="AE298" i="7"/>
  <c r="AE297" i="7"/>
  <c r="AE296" i="7"/>
  <c r="AE295" i="7"/>
  <c r="AE294" i="7"/>
  <c r="AE293" i="7"/>
  <c r="AE292" i="7"/>
  <c r="AE291" i="7"/>
  <c r="AE290" i="7"/>
  <c r="AE289" i="7"/>
  <c r="AE288" i="7"/>
  <c r="AE287" i="7"/>
  <c r="AE286" i="7"/>
  <c r="AE285" i="7"/>
  <c r="AE284" i="7"/>
  <c r="AE283" i="7"/>
  <c r="AE282" i="7"/>
  <c r="AE281" i="7"/>
  <c r="AE280" i="7"/>
  <c r="AE279" i="7"/>
  <c r="AE278" i="7"/>
  <c r="AE277" i="7"/>
  <c r="AE276" i="7"/>
  <c r="AE275" i="7"/>
  <c r="AE274" i="7"/>
  <c r="AE273" i="7"/>
  <c r="AE272" i="7"/>
  <c r="AE271" i="7"/>
  <c r="AE270" i="7"/>
  <c r="AE269" i="7"/>
  <c r="AE268" i="7"/>
  <c r="AE267" i="7"/>
  <c r="AE266" i="7"/>
  <c r="AE265" i="7"/>
  <c r="AE264" i="7"/>
  <c r="AE263" i="7"/>
  <c r="AE262" i="7"/>
  <c r="AE261" i="7"/>
  <c r="AE260" i="7"/>
  <c r="AE259" i="7"/>
  <c r="AE258" i="7"/>
  <c r="AE257" i="7"/>
  <c r="AE256" i="7"/>
  <c r="AE255" i="7"/>
  <c r="AE254" i="7"/>
  <c r="AE253" i="7"/>
  <c r="AE252" i="7"/>
  <c r="AE251" i="7"/>
  <c r="AE250" i="7"/>
  <c r="AE249" i="7"/>
  <c r="AE248" i="7"/>
  <c r="AE247" i="7"/>
  <c r="AE246" i="7"/>
  <c r="AE245" i="7"/>
  <c r="AE244" i="7"/>
  <c r="AE243" i="7"/>
  <c r="AE242" i="7"/>
  <c r="AE241" i="7"/>
  <c r="AE240" i="7"/>
  <c r="AE239" i="7"/>
  <c r="AE238" i="7"/>
  <c r="AE237" i="7"/>
  <c r="AE236" i="7"/>
  <c r="AE235" i="7"/>
  <c r="AE234" i="7"/>
  <c r="AE233" i="7"/>
  <c r="AE232" i="7"/>
  <c r="AE231" i="7"/>
  <c r="AE230" i="7"/>
  <c r="AE229" i="7"/>
  <c r="AE228" i="7"/>
  <c r="AE227" i="7"/>
  <c r="AE226" i="7"/>
  <c r="AE225" i="7"/>
  <c r="AE224" i="7"/>
  <c r="AE223" i="7"/>
  <c r="AE222" i="7"/>
  <c r="AE221" i="7"/>
  <c r="AE220" i="7"/>
  <c r="AE219" i="7"/>
  <c r="AE218" i="7"/>
  <c r="AE217" i="7"/>
  <c r="AE216" i="7"/>
  <c r="AE215" i="7"/>
  <c r="AE214" i="7"/>
  <c r="AE213" i="7"/>
  <c r="AE212" i="7"/>
  <c r="AE211" i="7"/>
  <c r="AE210" i="7"/>
  <c r="AE209" i="7"/>
  <c r="AE208" i="7"/>
  <c r="AE207" i="7"/>
  <c r="AE206" i="7"/>
  <c r="AE205" i="7"/>
  <c r="AE204" i="7"/>
  <c r="AE203" i="7"/>
  <c r="AE202" i="7"/>
  <c r="AE201" i="7"/>
  <c r="AE200" i="7"/>
  <c r="AE199" i="7"/>
  <c r="AE198" i="7"/>
  <c r="AE197" i="7"/>
  <c r="AE196" i="7"/>
  <c r="AE195" i="7"/>
  <c r="AE194" i="7"/>
  <c r="AE193" i="7"/>
  <c r="AE192" i="7"/>
  <c r="AE191" i="7"/>
  <c r="AE190" i="7"/>
  <c r="AE189" i="7"/>
  <c r="AE188" i="7"/>
  <c r="AE187" i="7"/>
  <c r="AE186" i="7"/>
  <c r="AE185" i="7"/>
  <c r="AE184" i="7"/>
  <c r="AE183" i="7"/>
  <c r="AE182" i="7"/>
  <c r="AE181" i="7"/>
  <c r="AE180" i="7"/>
  <c r="AE179" i="7"/>
  <c r="AE178" i="7"/>
  <c r="AE177" i="7"/>
  <c r="AE176" i="7"/>
  <c r="AE175" i="7"/>
  <c r="AE174" i="7"/>
  <c r="AE173" i="7"/>
  <c r="AE172" i="7"/>
  <c r="AE171" i="7"/>
  <c r="AE170" i="7"/>
  <c r="AE169" i="7"/>
  <c r="AE168" i="7"/>
  <c r="AE167" i="7"/>
  <c r="AE166" i="7"/>
  <c r="AE165" i="7"/>
  <c r="AE164" i="7"/>
  <c r="AE163" i="7"/>
  <c r="AE162" i="7"/>
  <c r="AE161" i="7"/>
  <c r="AE160" i="7"/>
  <c r="AE159" i="7"/>
  <c r="AE158" i="7"/>
  <c r="AE157" i="7"/>
  <c r="AE156" i="7"/>
  <c r="AE155" i="7"/>
  <c r="AE154" i="7"/>
  <c r="AE153" i="7"/>
  <c r="AE152" i="7"/>
  <c r="AE151" i="7"/>
  <c r="AE150" i="7"/>
  <c r="AE149" i="7"/>
  <c r="AE148" i="7"/>
  <c r="AE147" i="7"/>
  <c r="AE146" i="7"/>
  <c r="AE145" i="7"/>
  <c r="AE144" i="7"/>
  <c r="AE143" i="7"/>
  <c r="AE142" i="7"/>
  <c r="AE141" i="7"/>
  <c r="AE140" i="7"/>
  <c r="AE139" i="7"/>
  <c r="AE138" i="7"/>
  <c r="AE137" i="7"/>
  <c r="AE136" i="7"/>
  <c r="AE135" i="7"/>
  <c r="AE134" i="7"/>
  <c r="AE133" i="7"/>
  <c r="AE132" i="7"/>
  <c r="AE131" i="7"/>
  <c r="AE130" i="7"/>
  <c r="AE129" i="7"/>
  <c r="AE128" i="7"/>
  <c r="AE127" i="7"/>
  <c r="AE126" i="7"/>
  <c r="AE125" i="7"/>
  <c r="AE124" i="7"/>
  <c r="AE123" i="7"/>
  <c r="AE122" i="7"/>
  <c r="AE121" i="7"/>
  <c r="AE120" i="7"/>
  <c r="AE119" i="7"/>
  <c r="AE118" i="7"/>
  <c r="AE117" i="7"/>
  <c r="AE116" i="7"/>
  <c r="AE115" i="7"/>
  <c r="AE114" i="7"/>
  <c r="AE113" i="7"/>
  <c r="AE112" i="7"/>
  <c r="AE111" i="7"/>
  <c r="AE110" i="7"/>
  <c r="AE109" i="7"/>
  <c r="AE108" i="7"/>
  <c r="AE107" i="7"/>
  <c r="AE106" i="7"/>
  <c r="AE105" i="7"/>
  <c r="AE104" i="7"/>
  <c r="AE103" i="7"/>
  <c r="AE102" i="7"/>
  <c r="AE101" i="7"/>
  <c r="AE100" i="7"/>
  <c r="AE99" i="7"/>
  <c r="AE98" i="7"/>
  <c r="AE97" i="7"/>
  <c r="AE96" i="7"/>
  <c r="AE95" i="7"/>
  <c r="AE94" i="7"/>
  <c r="AE93" i="7"/>
  <c r="AE92" i="7"/>
  <c r="AE91" i="7"/>
  <c r="AE90" i="7"/>
  <c r="AE89" i="7"/>
  <c r="AE88" i="7"/>
  <c r="AE87" i="7"/>
  <c r="AE86" i="7"/>
  <c r="AE85" i="7"/>
  <c r="AE84" i="7"/>
  <c r="AE83" i="7"/>
  <c r="AE82" i="7"/>
  <c r="AE81" i="7"/>
  <c r="AE80" i="7"/>
  <c r="AE79" i="7"/>
  <c r="AE78" i="7"/>
  <c r="AE77" i="7"/>
  <c r="AE76" i="7"/>
  <c r="AE75" i="7"/>
  <c r="AE74" i="7"/>
  <c r="AE73" i="7"/>
  <c r="AE72" i="7"/>
  <c r="AE71" i="7"/>
  <c r="AE70" i="7"/>
  <c r="AE69" i="7"/>
  <c r="AE68" i="7"/>
  <c r="AE67" i="7"/>
  <c r="AE66" i="7"/>
  <c r="AE65" i="7"/>
  <c r="AE64" i="7"/>
  <c r="AE63" i="7"/>
  <c r="AE62" i="7"/>
  <c r="AE61" i="7"/>
  <c r="AE60" i="7"/>
  <c r="AE59" i="7"/>
  <c r="AE58" i="7"/>
  <c r="AE57" i="7"/>
  <c r="AE56" i="7"/>
  <c r="AE55" i="7"/>
  <c r="AE54" i="7"/>
  <c r="AE53" i="7"/>
  <c r="AE52" i="7"/>
  <c r="AE51" i="7"/>
  <c r="AE50" i="7"/>
  <c r="AE49" i="7"/>
  <c r="AE48" i="7"/>
  <c r="AE47" i="7"/>
  <c r="AE46" i="7"/>
  <c r="AE45" i="7"/>
  <c r="AE44" i="7"/>
  <c r="AE43" i="7"/>
  <c r="AE42" i="7"/>
  <c r="AE41" i="7"/>
  <c r="AE40" i="7"/>
  <c r="AE39" i="7"/>
  <c r="AE38" i="7"/>
  <c r="AE37" i="7"/>
  <c r="AE36" i="7"/>
  <c r="AE35" i="7"/>
  <c r="AE34" i="7"/>
  <c r="AE33" i="7"/>
  <c r="AE32" i="7"/>
  <c r="AE31" i="7"/>
  <c r="AE30" i="7"/>
  <c r="AE29" i="7"/>
  <c r="AE28" i="7"/>
  <c r="AE27" i="7"/>
  <c r="AE26" i="7"/>
  <c r="AE25" i="7"/>
  <c r="AE24" i="7"/>
  <c r="AE23" i="7"/>
  <c r="AE22" i="7"/>
  <c r="AE21" i="7"/>
  <c r="AE20" i="7"/>
  <c r="AE19" i="7"/>
  <c r="AE18" i="7"/>
  <c r="AE17" i="7"/>
  <c r="AE16" i="7"/>
  <c r="AE15" i="7"/>
  <c r="AE14" i="7"/>
  <c r="AE13" i="7"/>
  <c r="AE12" i="7"/>
  <c r="AE11" i="7"/>
  <c r="AE452" i="7" s="1"/>
  <c r="P452" i="7"/>
  <c r="P451" i="7"/>
  <c r="P450" i="7"/>
  <c r="P449" i="7"/>
  <c r="P448" i="7"/>
  <c r="P447" i="7"/>
  <c r="P446" i="7"/>
  <c r="P445" i="7"/>
  <c r="P444" i="7"/>
  <c r="P443" i="7"/>
  <c r="P442" i="7"/>
  <c r="P441" i="7"/>
  <c r="P440" i="7"/>
  <c r="P439" i="7"/>
  <c r="P438" i="7"/>
  <c r="P437" i="7"/>
  <c r="P436" i="7"/>
  <c r="P435" i="7"/>
  <c r="P434" i="7"/>
  <c r="P433" i="7"/>
  <c r="P432" i="7"/>
  <c r="P431" i="7"/>
  <c r="P430" i="7"/>
  <c r="P429" i="7"/>
  <c r="P428" i="7"/>
  <c r="P427" i="7"/>
  <c r="P426" i="7"/>
  <c r="P425" i="7"/>
  <c r="P424" i="7"/>
  <c r="P423" i="7"/>
  <c r="P422" i="7"/>
  <c r="P421" i="7"/>
  <c r="P420" i="7"/>
  <c r="P419" i="7"/>
  <c r="P418" i="7"/>
  <c r="P417" i="7"/>
  <c r="P416" i="7"/>
  <c r="P415" i="7"/>
  <c r="P414" i="7"/>
  <c r="P413" i="7"/>
  <c r="P412" i="7"/>
  <c r="P411" i="7"/>
  <c r="P410" i="7"/>
  <c r="P409" i="7"/>
  <c r="P408" i="7"/>
  <c r="P407" i="7"/>
  <c r="P406" i="7"/>
  <c r="P405" i="7"/>
  <c r="P404" i="7"/>
  <c r="P403" i="7"/>
  <c r="P402" i="7"/>
  <c r="P401" i="7"/>
  <c r="P400" i="7"/>
  <c r="P399" i="7"/>
  <c r="P398" i="7"/>
  <c r="P397" i="7"/>
  <c r="P396" i="7"/>
  <c r="P395" i="7"/>
  <c r="P394" i="7"/>
  <c r="P393" i="7"/>
  <c r="P392" i="7"/>
  <c r="P391" i="7"/>
  <c r="P390" i="7"/>
  <c r="P389" i="7"/>
  <c r="P388" i="7"/>
  <c r="P387" i="7"/>
  <c r="P386" i="7"/>
  <c r="P385" i="7"/>
  <c r="P384" i="7"/>
  <c r="P383" i="7"/>
  <c r="P382" i="7"/>
  <c r="P381" i="7"/>
  <c r="P380" i="7"/>
  <c r="P379" i="7"/>
  <c r="P378" i="7"/>
  <c r="P377" i="7"/>
  <c r="P376" i="7"/>
  <c r="P375" i="7"/>
  <c r="P374" i="7"/>
  <c r="P373" i="7"/>
  <c r="P372" i="7"/>
  <c r="P371" i="7"/>
  <c r="P370" i="7"/>
  <c r="P369" i="7"/>
  <c r="P368" i="7"/>
  <c r="P367" i="7"/>
  <c r="P366" i="7"/>
  <c r="P365" i="7"/>
  <c r="P364" i="7"/>
  <c r="P363" i="7"/>
  <c r="P362" i="7"/>
  <c r="P361" i="7"/>
  <c r="P360" i="7"/>
  <c r="P359" i="7"/>
  <c r="P358" i="7"/>
  <c r="P357" i="7"/>
  <c r="P356" i="7"/>
  <c r="P355" i="7"/>
  <c r="P354" i="7"/>
  <c r="P353" i="7"/>
  <c r="P352" i="7"/>
  <c r="P351" i="7"/>
  <c r="P350" i="7"/>
  <c r="P349" i="7"/>
  <c r="P348" i="7"/>
  <c r="P347" i="7"/>
  <c r="P346" i="7"/>
  <c r="P345" i="7"/>
  <c r="P344" i="7"/>
  <c r="P343" i="7"/>
  <c r="P342" i="7"/>
  <c r="P341" i="7"/>
  <c r="P340" i="7"/>
  <c r="P339" i="7"/>
  <c r="P338" i="7"/>
  <c r="P337" i="7"/>
  <c r="P336" i="7"/>
  <c r="P335" i="7"/>
  <c r="P334" i="7"/>
  <c r="P333" i="7"/>
  <c r="P332" i="7"/>
  <c r="P331" i="7"/>
  <c r="P330" i="7"/>
  <c r="P329" i="7"/>
  <c r="P328" i="7"/>
  <c r="P327" i="7"/>
  <c r="P326" i="7"/>
  <c r="P325" i="7"/>
  <c r="P324" i="7"/>
  <c r="P323" i="7"/>
  <c r="P322" i="7"/>
  <c r="P321" i="7"/>
  <c r="P320" i="7"/>
  <c r="P319" i="7"/>
  <c r="P318" i="7"/>
  <c r="P317" i="7"/>
  <c r="P316" i="7"/>
  <c r="P315" i="7"/>
  <c r="P314" i="7"/>
  <c r="P313" i="7"/>
  <c r="P312" i="7"/>
  <c r="P311" i="7"/>
  <c r="P310" i="7"/>
  <c r="P309" i="7"/>
  <c r="P308" i="7"/>
  <c r="P307" i="7"/>
  <c r="P306" i="7"/>
  <c r="P305" i="7"/>
  <c r="P304" i="7"/>
  <c r="P303" i="7"/>
  <c r="P302" i="7"/>
  <c r="P301" i="7"/>
  <c r="P300" i="7"/>
  <c r="P299" i="7"/>
  <c r="P298" i="7"/>
  <c r="P297" i="7"/>
  <c r="P296" i="7"/>
  <c r="P295" i="7"/>
  <c r="P294" i="7"/>
  <c r="P293" i="7"/>
  <c r="P292" i="7"/>
  <c r="P291" i="7"/>
  <c r="P290" i="7"/>
  <c r="P289" i="7"/>
  <c r="P288" i="7"/>
  <c r="P287" i="7"/>
  <c r="P286" i="7"/>
  <c r="P285" i="7"/>
  <c r="P284" i="7"/>
  <c r="P283" i="7"/>
  <c r="P282" i="7"/>
  <c r="P281" i="7"/>
  <c r="P280" i="7"/>
  <c r="P279" i="7"/>
  <c r="P278" i="7"/>
  <c r="P277" i="7"/>
  <c r="P276" i="7"/>
  <c r="P275" i="7"/>
  <c r="P274" i="7"/>
  <c r="P273" i="7"/>
  <c r="P272" i="7"/>
  <c r="P271" i="7"/>
  <c r="P270" i="7"/>
  <c r="P269" i="7"/>
  <c r="P268" i="7"/>
  <c r="P267" i="7"/>
  <c r="P266" i="7"/>
  <c r="P265" i="7"/>
  <c r="P264" i="7"/>
  <c r="P263" i="7"/>
  <c r="P262" i="7"/>
  <c r="P261" i="7"/>
  <c r="P260" i="7"/>
  <c r="P259" i="7"/>
  <c r="P258" i="7"/>
  <c r="P257" i="7"/>
  <c r="P256" i="7"/>
  <c r="P255" i="7"/>
  <c r="P254" i="7"/>
  <c r="P253" i="7"/>
  <c r="P252" i="7"/>
  <c r="P251" i="7"/>
  <c r="P250" i="7"/>
  <c r="P249" i="7"/>
  <c r="P248" i="7"/>
  <c r="P247" i="7"/>
  <c r="P246" i="7"/>
  <c r="P245" i="7"/>
  <c r="P244" i="7"/>
  <c r="P243" i="7"/>
  <c r="P242" i="7"/>
  <c r="P241" i="7"/>
  <c r="P240" i="7"/>
  <c r="P239" i="7"/>
  <c r="P238" i="7"/>
  <c r="P237" i="7"/>
  <c r="P236" i="7"/>
  <c r="P235" i="7"/>
  <c r="P234" i="7"/>
  <c r="P233" i="7"/>
  <c r="P232" i="7"/>
  <c r="P231" i="7"/>
  <c r="P230" i="7"/>
  <c r="P229" i="7"/>
  <c r="P228" i="7"/>
  <c r="P227" i="7"/>
  <c r="P226" i="7"/>
  <c r="P225" i="7"/>
  <c r="P224" i="7"/>
  <c r="P223" i="7"/>
  <c r="P222" i="7"/>
  <c r="P221" i="7"/>
  <c r="P220" i="7"/>
  <c r="P219" i="7"/>
  <c r="P218" i="7"/>
  <c r="P217" i="7"/>
  <c r="P216" i="7"/>
  <c r="P215" i="7"/>
  <c r="P214" i="7"/>
  <c r="P213" i="7"/>
  <c r="P212" i="7"/>
  <c r="P211" i="7"/>
  <c r="P210" i="7"/>
  <c r="P209" i="7"/>
  <c r="P208" i="7"/>
  <c r="P207" i="7"/>
  <c r="P206" i="7"/>
  <c r="P205" i="7"/>
  <c r="P204" i="7"/>
  <c r="P203" i="7"/>
  <c r="P202" i="7"/>
  <c r="P201" i="7"/>
  <c r="P200" i="7"/>
  <c r="P199" i="7"/>
  <c r="P198" i="7"/>
  <c r="P197" i="7"/>
  <c r="P196" i="7"/>
  <c r="P195" i="7"/>
  <c r="P194" i="7"/>
  <c r="P193" i="7"/>
  <c r="P192" i="7"/>
  <c r="P191" i="7"/>
  <c r="P190" i="7"/>
  <c r="P189" i="7"/>
  <c r="P188" i="7"/>
  <c r="P187" i="7"/>
  <c r="P186" i="7"/>
  <c r="P185" i="7"/>
  <c r="P184" i="7"/>
  <c r="P183" i="7"/>
  <c r="P182" i="7"/>
  <c r="P181" i="7"/>
  <c r="P180" i="7"/>
  <c r="P179" i="7"/>
  <c r="P178" i="7"/>
  <c r="P177" i="7"/>
  <c r="P176" i="7"/>
  <c r="P175" i="7"/>
  <c r="P174" i="7"/>
  <c r="P173" i="7"/>
  <c r="P172" i="7"/>
  <c r="P171" i="7"/>
  <c r="P170" i="7"/>
  <c r="P169" i="7"/>
  <c r="P168" i="7"/>
  <c r="P167" i="7"/>
  <c r="P166" i="7"/>
  <c r="P165" i="7"/>
  <c r="P164" i="7"/>
  <c r="P163" i="7"/>
  <c r="P162" i="7"/>
  <c r="P161" i="7"/>
  <c r="P160" i="7"/>
  <c r="P159" i="7"/>
  <c r="P158" i="7"/>
  <c r="P157" i="7"/>
  <c r="P156" i="7"/>
  <c r="P155" i="7"/>
  <c r="P154" i="7"/>
  <c r="P153" i="7"/>
  <c r="P152" i="7"/>
  <c r="P151" i="7"/>
  <c r="P150" i="7"/>
  <c r="P149" i="7"/>
  <c r="P148" i="7"/>
  <c r="P147" i="7"/>
  <c r="P146" i="7"/>
  <c r="P145" i="7"/>
  <c r="P144" i="7"/>
  <c r="P143" i="7"/>
  <c r="P142" i="7"/>
  <c r="P141" i="7"/>
  <c r="P140" i="7"/>
  <c r="P139" i="7"/>
  <c r="P138" i="7"/>
  <c r="P137" i="7"/>
  <c r="P136" i="7"/>
  <c r="P135" i="7"/>
  <c r="P134" i="7"/>
  <c r="P133" i="7"/>
  <c r="P132" i="7"/>
  <c r="P131" i="7"/>
  <c r="P130" i="7"/>
  <c r="P129" i="7"/>
  <c r="P128" i="7"/>
  <c r="P127" i="7"/>
  <c r="P126" i="7"/>
  <c r="P125" i="7"/>
  <c r="P124" i="7"/>
  <c r="P123" i="7"/>
  <c r="P122" i="7"/>
  <c r="P121" i="7"/>
  <c r="P120" i="7"/>
  <c r="P119" i="7"/>
  <c r="P118" i="7"/>
  <c r="P117" i="7"/>
  <c r="P116" i="7"/>
  <c r="P115" i="7"/>
  <c r="P114" i="7"/>
  <c r="P113" i="7"/>
  <c r="P112" i="7"/>
  <c r="P111" i="7"/>
  <c r="P110" i="7"/>
  <c r="P109" i="7"/>
  <c r="P108" i="7"/>
  <c r="P107" i="7"/>
  <c r="P106" i="7"/>
  <c r="P105" i="7"/>
  <c r="P104" i="7"/>
  <c r="P103" i="7"/>
  <c r="P102" i="7"/>
  <c r="P101" i="7"/>
  <c r="P100" i="7"/>
  <c r="P99" i="7"/>
  <c r="P98" i="7"/>
  <c r="P97" i="7"/>
  <c r="P96" i="7"/>
  <c r="P95" i="7"/>
  <c r="P94" i="7"/>
  <c r="P93" i="7"/>
  <c r="P92" i="7"/>
  <c r="P91" i="7"/>
  <c r="P90" i="7"/>
  <c r="P89" i="7"/>
  <c r="P88" i="7"/>
  <c r="P87" i="7"/>
  <c r="P86" i="7"/>
  <c r="P85" i="7"/>
  <c r="P84" i="7"/>
  <c r="P83" i="7"/>
  <c r="P82" i="7"/>
  <c r="P81" i="7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AE10" i="7"/>
  <c r="P10" i="7"/>
  <c r="AE451" i="7" l="1"/>
  <c r="J2562" i="41" l="1"/>
  <c r="I2562" i="41"/>
  <c r="H2562" i="41"/>
  <c r="G2562" i="41"/>
  <c r="F2562" i="41"/>
  <c r="E2562" i="41"/>
  <c r="AF450" i="7" l="1"/>
  <c r="AF449" i="7"/>
  <c r="AF448" i="7"/>
  <c r="AF447" i="7"/>
  <c r="AF446" i="7"/>
  <c r="AF445" i="7"/>
  <c r="AF442" i="7"/>
  <c r="AF441" i="7"/>
  <c r="AF440" i="7"/>
  <c r="AF439" i="7"/>
  <c r="AF438" i="7"/>
  <c r="AF437" i="7"/>
  <c r="AF434" i="7"/>
  <c r="AF433" i="7"/>
  <c r="AF432" i="7"/>
  <c r="AF431" i="7"/>
  <c r="AF430" i="7"/>
  <c r="AF429" i="7"/>
  <c r="AF426" i="7"/>
  <c r="AF425" i="7"/>
  <c r="AF424" i="7"/>
  <c r="AF423" i="7"/>
  <c r="AF422" i="7"/>
  <c r="AF421" i="7"/>
  <c r="AF418" i="7"/>
  <c r="AF417" i="7"/>
  <c r="AF416" i="7"/>
  <c r="AF415" i="7"/>
  <c r="AF414" i="7"/>
  <c r="AF413" i="7"/>
  <c r="AF410" i="7"/>
  <c r="AF409" i="7"/>
  <c r="AF408" i="7"/>
  <c r="AF407" i="7"/>
  <c r="AF406" i="7"/>
  <c r="AF405" i="7"/>
  <c r="AF402" i="7"/>
  <c r="AF401" i="7"/>
  <c r="AF400" i="7"/>
  <c r="AF399" i="7"/>
  <c r="AF398" i="7"/>
  <c r="AF397" i="7"/>
  <c r="AF394" i="7"/>
  <c r="AF393" i="7"/>
  <c r="AF392" i="7"/>
  <c r="AF391" i="7"/>
  <c r="AF390" i="7"/>
  <c r="AF389" i="7"/>
  <c r="AF386" i="7"/>
  <c r="AF385" i="7"/>
  <c r="AF384" i="7"/>
  <c r="AF383" i="7"/>
  <c r="AF382" i="7"/>
  <c r="AF381" i="7"/>
  <c r="AF378" i="7"/>
  <c r="AF377" i="7"/>
  <c r="AF376" i="7"/>
  <c r="AF375" i="7"/>
  <c r="AF374" i="7"/>
  <c r="AF373" i="7"/>
  <c r="AF370" i="7"/>
  <c r="AF369" i="7"/>
  <c r="AF368" i="7"/>
  <c r="AF367" i="7"/>
  <c r="AF366" i="7"/>
  <c r="AF365" i="7"/>
  <c r="AF362" i="7"/>
  <c r="AF361" i="7"/>
  <c r="AF360" i="7"/>
  <c r="AF359" i="7"/>
  <c r="AF358" i="7"/>
  <c r="AF357" i="7"/>
  <c r="AF354" i="7"/>
  <c r="AF353" i="7"/>
  <c r="AF352" i="7"/>
  <c r="AF351" i="7"/>
  <c r="AF350" i="7"/>
  <c r="AF349" i="7"/>
  <c r="AF346" i="7"/>
  <c r="AF345" i="7"/>
  <c r="AF344" i="7"/>
  <c r="AF343" i="7"/>
  <c r="AF342" i="7"/>
  <c r="AF341" i="7"/>
  <c r="AF338" i="7"/>
  <c r="AF337" i="7"/>
  <c r="AF336" i="7"/>
  <c r="AF335" i="7"/>
  <c r="AF334" i="7"/>
  <c r="AF333" i="7"/>
  <c r="AF330" i="7"/>
  <c r="AF329" i="7"/>
  <c r="AF328" i="7"/>
  <c r="AF327" i="7"/>
  <c r="AF326" i="7"/>
  <c r="AF325" i="7"/>
  <c r="AF322" i="7"/>
  <c r="AF321" i="7"/>
  <c r="AF320" i="7"/>
  <c r="AF319" i="7"/>
  <c r="AF318" i="7"/>
  <c r="AF317" i="7"/>
  <c r="AF314" i="7"/>
  <c r="AF313" i="7"/>
  <c r="AF312" i="7"/>
  <c r="AF311" i="7"/>
  <c r="AF310" i="7"/>
  <c r="AF309" i="7"/>
  <c r="AF306" i="7"/>
  <c r="AF305" i="7"/>
  <c r="AF304" i="7"/>
  <c r="AF303" i="7"/>
  <c r="AF302" i="7"/>
  <c r="AF301" i="7"/>
  <c r="AF298" i="7"/>
  <c r="AF297" i="7"/>
  <c r="AF296" i="7"/>
  <c r="AF295" i="7"/>
  <c r="AF294" i="7"/>
  <c r="AF293" i="7"/>
  <c r="AF290" i="7"/>
  <c r="AF289" i="7"/>
  <c r="AF288" i="7"/>
  <c r="AF287" i="7"/>
  <c r="AF286" i="7"/>
  <c r="AF285" i="7"/>
  <c r="AF282" i="7"/>
  <c r="AF281" i="7"/>
  <c r="AF280" i="7"/>
  <c r="AF279" i="7"/>
  <c r="AF278" i="7"/>
  <c r="AF277" i="7"/>
  <c r="AF274" i="7"/>
  <c r="AF273" i="7"/>
  <c r="AF272" i="7"/>
  <c r="AF271" i="7"/>
  <c r="AF270" i="7"/>
  <c r="AF269" i="7"/>
  <c r="AF266" i="7"/>
  <c r="AF265" i="7"/>
  <c r="AF264" i="7"/>
  <c r="AF263" i="7"/>
  <c r="AF262" i="7"/>
  <c r="AF261" i="7"/>
  <c r="AF258" i="7"/>
  <c r="AF257" i="7"/>
  <c r="AF256" i="7"/>
  <c r="AF255" i="7"/>
  <c r="AF254" i="7"/>
  <c r="AF253" i="7"/>
  <c r="AF250" i="7"/>
  <c r="AF249" i="7"/>
  <c r="AF248" i="7"/>
  <c r="AF247" i="7"/>
  <c r="AF246" i="7"/>
  <c r="AF245" i="7"/>
  <c r="AF242" i="7"/>
  <c r="AF241" i="7"/>
  <c r="AF240" i="7"/>
  <c r="AF239" i="7"/>
  <c r="AF238" i="7"/>
  <c r="AF237" i="7"/>
  <c r="AF234" i="7"/>
  <c r="AF233" i="7"/>
  <c r="AF232" i="7"/>
  <c r="AF231" i="7"/>
  <c r="AF230" i="7"/>
  <c r="AF229" i="7"/>
  <c r="AF226" i="7"/>
  <c r="AF225" i="7"/>
  <c r="AF224" i="7"/>
  <c r="AF223" i="7"/>
  <c r="AF222" i="7"/>
  <c r="AF221" i="7"/>
  <c r="AF218" i="7"/>
  <c r="AF217" i="7"/>
  <c r="AF216" i="7"/>
  <c r="AF215" i="7"/>
  <c r="AF214" i="7"/>
  <c r="AF213" i="7"/>
  <c r="AF210" i="7"/>
  <c r="AF209" i="7"/>
  <c r="AF208" i="7"/>
  <c r="AF207" i="7"/>
  <c r="AF206" i="7"/>
  <c r="AF205" i="7"/>
  <c r="AF202" i="7"/>
  <c r="AF201" i="7"/>
  <c r="AF200" i="7"/>
  <c r="AF199" i="7"/>
  <c r="AF198" i="7"/>
  <c r="AF197" i="7"/>
  <c r="AF194" i="7"/>
  <c r="AF193" i="7"/>
  <c r="AF192" i="7"/>
  <c r="AF191" i="7"/>
  <c r="AF190" i="7"/>
  <c r="AF189" i="7"/>
  <c r="AF186" i="7"/>
  <c r="AF185" i="7"/>
  <c r="AF184" i="7"/>
  <c r="AF183" i="7"/>
  <c r="AF182" i="7"/>
  <c r="AF181" i="7"/>
  <c r="AF178" i="7"/>
  <c r="AF177" i="7"/>
  <c r="AF176" i="7"/>
  <c r="AF175" i="7"/>
  <c r="AF174" i="7"/>
  <c r="AF173" i="7"/>
  <c r="AF170" i="7"/>
  <c r="AF169" i="7"/>
  <c r="AF168" i="7"/>
  <c r="AF167" i="7"/>
  <c r="AF166" i="7"/>
  <c r="AF165" i="7"/>
  <c r="AF162" i="7"/>
  <c r="AF161" i="7"/>
  <c r="AF160" i="7"/>
  <c r="AF159" i="7"/>
  <c r="AF158" i="7"/>
  <c r="AF157" i="7"/>
  <c r="AF154" i="7"/>
  <c r="AF153" i="7"/>
  <c r="AF152" i="7"/>
  <c r="AF151" i="7"/>
  <c r="AF150" i="7"/>
  <c r="AF149" i="7"/>
  <c r="AF146" i="7"/>
  <c r="AF145" i="7"/>
  <c r="AF144" i="7"/>
  <c r="AF143" i="7"/>
  <c r="AF142" i="7"/>
  <c r="AF141" i="7"/>
  <c r="AF138" i="7"/>
  <c r="AF137" i="7"/>
  <c r="AF136" i="7"/>
  <c r="AF135" i="7"/>
  <c r="AF134" i="7"/>
  <c r="AF133" i="7"/>
  <c r="AF130" i="7"/>
  <c r="AF129" i="7"/>
  <c r="AF128" i="7"/>
  <c r="AF127" i="7"/>
  <c r="AF126" i="7"/>
  <c r="AF125" i="7"/>
  <c r="AF122" i="7"/>
  <c r="AF121" i="7"/>
  <c r="AF120" i="7"/>
  <c r="AF119" i="7"/>
  <c r="AF118" i="7"/>
  <c r="AF117" i="7"/>
  <c r="AF114" i="7"/>
  <c r="AF113" i="7"/>
  <c r="AF112" i="7"/>
  <c r="AF111" i="7"/>
  <c r="AF110" i="7"/>
  <c r="AF109" i="7"/>
  <c r="AF106" i="7"/>
  <c r="AF105" i="7"/>
  <c r="AF104" i="7"/>
  <c r="AF103" i="7"/>
  <c r="AF102" i="7"/>
  <c r="AF101" i="7"/>
  <c r="AF98" i="7"/>
  <c r="AF97" i="7"/>
  <c r="AF96" i="7"/>
  <c r="AF95" i="7"/>
  <c r="AF94" i="7"/>
  <c r="AF93" i="7"/>
  <c r="AF90" i="7"/>
  <c r="AF89" i="7"/>
  <c r="AF88" i="7"/>
  <c r="AF87" i="7"/>
  <c r="AF86" i="7"/>
  <c r="AF85" i="7"/>
  <c r="AF82" i="7"/>
  <c r="AF81" i="7"/>
  <c r="AF80" i="7"/>
  <c r="AF79" i="7"/>
  <c r="AF78" i="7"/>
  <c r="AF77" i="7"/>
  <c r="AF74" i="7"/>
  <c r="AF73" i="7"/>
  <c r="AF72" i="7"/>
  <c r="AF71" i="7"/>
  <c r="AF70" i="7"/>
  <c r="AF69" i="7"/>
  <c r="AF66" i="7"/>
  <c r="AF65" i="7"/>
  <c r="AF64" i="7"/>
  <c r="AF63" i="7"/>
  <c r="AF62" i="7"/>
  <c r="AF61" i="7"/>
  <c r="AF58" i="7"/>
  <c r="AF57" i="7"/>
  <c r="AF56" i="7"/>
  <c r="AF55" i="7"/>
  <c r="AF54" i="7"/>
  <c r="AF53" i="7"/>
  <c r="AF50" i="7"/>
  <c r="AF49" i="7"/>
  <c r="AF48" i="7"/>
  <c r="AF47" i="7"/>
  <c r="AF46" i="7"/>
  <c r="AF45" i="7"/>
  <c r="AF42" i="7"/>
  <c r="AF41" i="7"/>
  <c r="AF40" i="7"/>
  <c r="AF39" i="7"/>
  <c r="AF38" i="7"/>
  <c r="AF37" i="7"/>
  <c r="AF34" i="7"/>
  <c r="AF33" i="7"/>
  <c r="AF32" i="7"/>
  <c r="AF31" i="7"/>
  <c r="AF30" i="7"/>
  <c r="AF29" i="7"/>
  <c r="AF26" i="7"/>
  <c r="AF25" i="7"/>
  <c r="AF24" i="7"/>
  <c r="AF23" i="7"/>
  <c r="AF22" i="7"/>
  <c r="AF21" i="7"/>
  <c r="AF18" i="7"/>
  <c r="AF17" i="7"/>
  <c r="AF16" i="7"/>
  <c r="AF15" i="7"/>
  <c r="AF14" i="7"/>
  <c r="AF13" i="7"/>
  <c r="AF10" i="7"/>
  <c r="AF11" i="7" l="1"/>
  <c r="AF19" i="7"/>
  <c r="AF27" i="7"/>
  <c r="AF35" i="7"/>
  <c r="AF43" i="7"/>
  <c r="AF51" i="7"/>
  <c r="AF59" i="7"/>
  <c r="AF67" i="7"/>
  <c r="AF75" i="7"/>
  <c r="AF83" i="7"/>
  <c r="AF91" i="7"/>
  <c r="AF99" i="7"/>
  <c r="AF107" i="7"/>
  <c r="AF115" i="7"/>
  <c r="AF123" i="7"/>
  <c r="AF131" i="7"/>
  <c r="AF139" i="7"/>
  <c r="AF147" i="7"/>
  <c r="AF155" i="7"/>
  <c r="AF163" i="7"/>
  <c r="AF171" i="7"/>
  <c r="AF179" i="7"/>
  <c r="AF187" i="7"/>
  <c r="AF195" i="7"/>
  <c r="AF203" i="7"/>
  <c r="AF211" i="7"/>
  <c r="AF219" i="7"/>
  <c r="AF227" i="7"/>
  <c r="AF235" i="7"/>
  <c r="AF243" i="7"/>
  <c r="AF251" i="7"/>
  <c r="AF259" i="7"/>
  <c r="AF267" i="7"/>
  <c r="AF275" i="7"/>
  <c r="AF283" i="7"/>
  <c r="AF291" i="7"/>
  <c r="AF299" i="7"/>
  <c r="AF307" i="7"/>
  <c r="AF315" i="7"/>
  <c r="AF323" i="7"/>
  <c r="AF331" i="7"/>
  <c r="AF339" i="7"/>
  <c r="AF347" i="7"/>
  <c r="AF355" i="7"/>
  <c r="AF363" i="7"/>
  <c r="AF371" i="7"/>
  <c r="AF379" i="7"/>
  <c r="AF387" i="7"/>
  <c r="AF395" i="7"/>
  <c r="AF403" i="7"/>
  <c r="AF411" i="7"/>
  <c r="AF419" i="7"/>
  <c r="AF427" i="7"/>
  <c r="AF435" i="7"/>
  <c r="AF443" i="7"/>
  <c r="AF12" i="7"/>
  <c r="AF20" i="7"/>
  <c r="AF28" i="7"/>
  <c r="AF36" i="7"/>
  <c r="AF44" i="7"/>
  <c r="AF52" i="7"/>
  <c r="AF60" i="7"/>
  <c r="AF68" i="7"/>
  <c r="AF76" i="7"/>
  <c r="AF84" i="7"/>
  <c r="AF92" i="7"/>
  <c r="AF100" i="7"/>
  <c r="AF108" i="7"/>
  <c r="AF116" i="7"/>
  <c r="AF124" i="7"/>
  <c r="AF132" i="7"/>
  <c r="AF140" i="7"/>
  <c r="AF148" i="7"/>
  <c r="AF156" i="7"/>
  <c r="AF164" i="7"/>
  <c r="AF172" i="7"/>
  <c r="AF180" i="7"/>
  <c r="AF188" i="7"/>
  <c r="AF196" i="7"/>
  <c r="AF204" i="7"/>
  <c r="AF212" i="7"/>
  <c r="AF220" i="7"/>
  <c r="AF228" i="7"/>
  <c r="AF236" i="7"/>
  <c r="AF244" i="7"/>
  <c r="AF252" i="7"/>
  <c r="AF260" i="7"/>
  <c r="AF268" i="7"/>
  <c r="AF276" i="7"/>
  <c r="AF284" i="7"/>
  <c r="AF292" i="7"/>
  <c r="AF300" i="7"/>
  <c r="AF308" i="7"/>
  <c r="AF316" i="7"/>
  <c r="AF324" i="7"/>
  <c r="AF332" i="7"/>
  <c r="AF340" i="7"/>
  <c r="AF348" i="7"/>
  <c r="AF356" i="7"/>
  <c r="AF364" i="7"/>
  <c r="AF372" i="7"/>
  <c r="AF380" i="7"/>
  <c r="AF388" i="7"/>
  <c r="AF396" i="7"/>
  <c r="AF404" i="7"/>
  <c r="AF412" i="7"/>
  <c r="AF420" i="7"/>
  <c r="AF428" i="7"/>
  <c r="AF436" i="7"/>
  <c r="AF444" i="7"/>
  <c r="P4" i="18"/>
  <c r="Q4" i="18" s="1"/>
  <c r="O4" i="18"/>
  <c r="F31" i="18" s="1"/>
  <c r="B32" i="18" l="1"/>
  <c r="A32" i="18"/>
  <c r="A33" i="18" s="1"/>
  <c r="A34" i="18" s="1"/>
  <c r="A35" i="18" s="1"/>
  <c r="A36" i="18" s="1"/>
  <c r="A37" i="18" s="1"/>
  <c r="A38" i="18" s="1"/>
  <c r="A39" i="18" s="1"/>
  <c r="A40" i="18" s="1"/>
  <c r="E40" i="18" s="1"/>
  <c r="B33" i="18" l="1"/>
  <c r="F32" i="18"/>
  <c r="E32" i="18"/>
  <c r="N452" i="7"/>
  <c r="M452" i="7"/>
  <c r="L452" i="7"/>
  <c r="K452" i="7"/>
  <c r="J452" i="7"/>
  <c r="I452" i="7"/>
  <c r="H452" i="7"/>
  <c r="G452" i="7"/>
  <c r="F452" i="7"/>
  <c r="E452" i="7"/>
  <c r="D452" i="7"/>
  <c r="C452" i="7"/>
  <c r="U452" i="7"/>
  <c r="T452" i="7"/>
  <c r="S452" i="7"/>
  <c r="R452" i="7"/>
  <c r="G31" i="18"/>
  <c r="B34" i="18" l="1"/>
  <c r="F33" i="18"/>
  <c r="E33" i="18"/>
  <c r="G32" i="18"/>
  <c r="G33" i="18"/>
  <c r="B35" i="18" l="1"/>
  <c r="F34" i="18"/>
  <c r="E34" i="18"/>
  <c r="G34" i="18"/>
  <c r="B36" i="18" l="1"/>
  <c r="F35" i="18"/>
  <c r="E35" i="18"/>
  <c r="G35" i="18"/>
  <c r="B37" i="18" l="1"/>
  <c r="F36" i="18"/>
  <c r="E36" i="18"/>
  <c r="G36" i="18"/>
  <c r="AB451" i="7"/>
  <c r="M451" i="7"/>
  <c r="B38" i="18" l="1"/>
  <c r="F37" i="18"/>
  <c r="E37" i="18"/>
  <c r="G37" i="18"/>
  <c r="B39" i="18" l="1"/>
  <c r="F38" i="18"/>
  <c r="E38" i="18"/>
  <c r="G38" i="18"/>
  <c r="B40" i="18" l="1"/>
  <c r="F39" i="18"/>
  <c r="E39" i="18"/>
  <c r="G39" i="18"/>
  <c r="AA452" i="7" l="1"/>
  <c r="Z452" i="7"/>
  <c r="Y452" i="7"/>
  <c r="X452" i="7"/>
  <c r="W452" i="7"/>
  <c r="V452" i="7"/>
  <c r="AA451" i="7"/>
  <c r="L451" i="7"/>
  <c r="K451" i="7"/>
  <c r="J451" i="7"/>
  <c r="I451" i="12" l="1"/>
  <c r="H451" i="12"/>
  <c r="Z451" i="7" l="1"/>
  <c r="Y451" i="7"/>
  <c r="AC451" i="7" l="1"/>
  <c r="AC452" i="7"/>
  <c r="N451" i="7"/>
  <c r="F40" i="18" l="1"/>
  <c r="G40" i="18"/>
  <c r="AD451" i="7" l="1"/>
  <c r="AD452" i="7"/>
  <c r="O452" i="7"/>
  <c r="C451" i="12"/>
  <c r="O451" i="7"/>
  <c r="E451" i="12"/>
  <c r="L451" i="12" l="1"/>
  <c r="D451" i="12"/>
  <c r="K451" i="12"/>
  <c r="F451" i="12"/>
</calcChain>
</file>

<file path=xl/sharedStrings.xml><?xml version="1.0" encoding="utf-8"?>
<sst xmlns="http://schemas.openxmlformats.org/spreadsheetml/2006/main" count="7640" uniqueCount="1358">
  <si>
    <t>FY14</t>
  </si>
  <si>
    <t>receiving fte's, final</t>
  </si>
  <si>
    <t>MA VIRTUAL ACADEMY</t>
  </si>
  <si>
    <t>chosum10finalnov</t>
  </si>
  <si>
    <t xml:space="preserve">WALPOLE                      </t>
  </si>
  <si>
    <t xml:space="preserve">WARREN                       </t>
  </si>
  <si>
    <t xml:space="preserve">WARWICK                      </t>
  </si>
  <si>
    <t xml:space="preserve">WASHINGTON                   </t>
  </si>
  <si>
    <t xml:space="preserve">WELLESLEY                    </t>
  </si>
  <si>
    <t xml:space="preserve">WENDELL                      </t>
  </si>
  <si>
    <t xml:space="preserve">WENHAM                       </t>
  </si>
  <si>
    <t xml:space="preserve">WEST BRIDGEWATER             </t>
  </si>
  <si>
    <t xml:space="preserve">WEST BROOKFIELD              </t>
  </si>
  <si>
    <t xml:space="preserve">WEST NEWBURY                 </t>
  </si>
  <si>
    <t xml:space="preserve">WEST STOCKBRIDGE             </t>
  </si>
  <si>
    <t xml:space="preserve">WEST TISBURY                 </t>
  </si>
  <si>
    <t xml:space="preserve">WESTMINSTER                  </t>
  </si>
  <si>
    <t xml:space="preserve">WESTON                       </t>
  </si>
  <si>
    <t xml:space="preserve">WESTPORT                     </t>
  </si>
  <si>
    <t xml:space="preserve">WESTWOOD                     </t>
  </si>
  <si>
    <t xml:space="preserve">WHATELY                      </t>
  </si>
  <si>
    <t xml:space="preserve">WHITMAN                      </t>
  </si>
  <si>
    <t xml:space="preserve">WILBRAHAM                    </t>
  </si>
  <si>
    <t xml:space="preserve">WILMINGTON                   </t>
  </si>
  <si>
    <t xml:space="preserve">WINCHESTER                   </t>
  </si>
  <si>
    <t xml:space="preserve">WINDSOR                      </t>
  </si>
  <si>
    <t xml:space="preserve">WINTHROP                     </t>
  </si>
  <si>
    <t xml:space="preserve">WORTHINGTON                  </t>
  </si>
  <si>
    <t xml:space="preserve">YARMOUTH                     </t>
  </si>
  <si>
    <t xml:space="preserve">NORTHAMPTON SMITH            </t>
  </si>
  <si>
    <t xml:space="preserve">AMHERST PELHAM               </t>
  </si>
  <si>
    <t xml:space="preserve">BLACKSTONE VALLEY            </t>
  </si>
  <si>
    <t xml:space="preserve">BLUE HILLS                   </t>
  </si>
  <si>
    <t xml:space="preserve">FRONTIER                     </t>
  </si>
  <si>
    <t xml:space="preserve">GREATER FALL RIVER           </t>
  </si>
  <si>
    <t xml:space="preserve">MARTHAS VINEYARD             </t>
  </si>
  <si>
    <t xml:space="preserve">NORTHERN BERKSHIRE           </t>
  </si>
  <si>
    <t xml:space="preserve">PIONEER                      </t>
  </si>
  <si>
    <t xml:space="preserve">SILVER LAKE                  </t>
  </si>
  <si>
    <t xml:space="preserve">SOUTH SHORE                  </t>
  </si>
  <si>
    <t xml:space="preserve">SOUTHEASTERN                 </t>
  </si>
  <si>
    <t xml:space="preserve">UPPER CAPE COD               </t>
  </si>
  <si>
    <t xml:space="preserve">WHITMAN HANSON               </t>
  </si>
  <si>
    <t xml:space="preserve">SOUTHERN WORCESTER           </t>
  </si>
  <si>
    <t xml:space="preserve">BRISTOL PLYMOUTH             </t>
  </si>
  <si>
    <t xml:space="preserve">CAPE COD                     </t>
  </si>
  <si>
    <t xml:space="preserve">OLD COLONY                   </t>
  </si>
  <si>
    <t xml:space="preserve">GREATER NEW BEDFORD          </t>
  </si>
  <si>
    <t>UPISLAND</t>
  </si>
  <si>
    <t xml:space="preserve">BRISTOL COUNTY               </t>
  </si>
  <si>
    <t xml:space="preserve">NORFOLK COUNTY               </t>
  </si>
  <si>
    <t>Receiving</t>
  </si>
  <si>
    <t>Sending</t>
  </si>
  <si>
    <t>Tuition</t>
  </si>
  <si>
    <t>FTE</t>
  </si>
  <si>
    <t>MANCHESTER ESSEX</t>
  </si>
  <si>
    <t>LEA</t>
  </si>
  <si>
    <t>AQUINNAH</t>
  </si>
  <si>
    <t>DEVENS</t>
  </si>
  <si>
    <t xml:space="preserve">ACTON                        </t>
  </si>
  <si>
    <t xml:space="preserve">AYER                         </t>
  </si>
  <si>
    <t xml:space="preserve">BERLIN                       </t>
  </si>
  <si>
    <t xml:space="preserve">BOXBOROUGH                   </t>
  </si>
  <si>
    <t xml:space="preserve">CAMBRIDGE                    </t>
  </si>
  <si>
    <t xml:space="preserve">HUDSON                       </t>
  </si>
  <si>
    <t xml:space="preserve">LITTLETON                    </t>
  </si>
  <si>
    <t xml:space="preserve">MALDEN                       </t>
  </si>
  <si>
    <t xml:space="preserve">MARLBOROUGH                  </t>
  </si>
  <si>
    <t xml:space="preserve">MAYNARD                      </t>
  </si>
  <si>
    <t xml:space="preserve">NEWTON                       </t>
  </si>
  <si>
    <t xml:space="preserve">TYNGSBOROUGH                 </t>
  </si>
  <si>
    <t xml:space="preserve">WESTFORD                     </t>
  </si>
  <si>
    <t xml:space="preserve">NASHOBA                      </t>
  </si>
  <si>
    <t xml:space="preserve">AGAWAM                       </t>
  </si>
  <si>
    <t xml:space="preserve">CHICOPEE                     </t>
  </si>
  <si>
    <t xml:space="preserve">HOLYOKE                      </t>
  </si>
  <si>
    <t xml:space="preserve">SPRINGFIELD                  </t>
  </si>
  <si>
    <t xml:space="preserve">WESTFIELD                    </t>
  </si>
  <si>
    <t xml:space="preserve">WEST SPRINGFIELD             </t>
  </si>
  <si>
    <t xml:space="preserve">AMESBURY                     </t>
  </si>
  <si>
    <t xml:space="preserve">GEORGETOWN                   </t>
  </si>
  <si>
    <t xml:space="preserve">HAVERHILL                    </t>
  </si>
  <si>
    <t xml:space="preserve">LAWRENCE                     </t>
  </si>
  <si>
    <t xml:space="preserve">LOWELL                       </t>
  </si>
  <si>
    <t xml:space="preserve">METHUEN                      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</si>
  <si>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</si>
  <si>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</si>
  <si>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</si>
  <si>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</si>
  <si>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</si>
  <si>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</si>
  <si>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</si>
  <si>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</si>
  <si>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</si>
  <si>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</si>
  <si>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</si>
  <si>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</si>
  <si>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</si>
  <si>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</si>
  <si>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</si>
  <si>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</si>
  <si>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</si>
  <si>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SOUTHAMPTON</t>
  </si>
  <si>
    <t>SOUTHBOROUGH</t>
  </si>
  <si>
    <t>SOUTHBRIDGE</t>
  </si>
  <si>
    <t>SOUTH HADLEY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</si>
  <si>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</si>
  <si>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</si>
  <si>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</si>
  <si>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</si>
  <si>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</si>
  <si>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</si>
  <si>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</si>
  <si>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</si>
  <si>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</si>
  <si>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</si>
  <si>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</si>
  <si>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</si>
  <si>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</si>
  <si>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</si>
  <si>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</si>
  <si>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</si>
  <si>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</si>
  <si>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</si>
  <si>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</si>
  <si>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</si>
  <si>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</si>
  <si>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</si>
  <si>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</si>
  <si>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</si>
  <si>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</si>
  <si>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</si>
  <si>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</si>
  <si>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</si>
  <si>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</si>
  <si>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</si>
  <si>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</si>
  <si>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</si>
  <si>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</si>
  <si>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</si>
  <si>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</si>
  <si>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</si>
  <si>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</si>
  <si>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</si>
  <si>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</si>
  <si>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</si>
  <si>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</si>
  <si>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</si>
  <si>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WESTBOROUGH</t>
  </si>
  <si>
    <t>WEST BOYLSTON</t>
  </si>
  <si>
    <t>WEST BRIDGEWATER</t>
  </si>
  <si>
    <t>WEST BROOKFIELD</t>
  </si>
  <si>
    <t>WESTFIELD</t>
  </si>
  <si>
    <t>WESTFORD</t>
  </si>
  <si>
    <t>WESTHAMPTON</t>
  </si>
  <si>
    <t>WESTMINSTER</t>
  </si>
  <si>
    <t>WEST NEWBURY</t>
  </si>
  <si>
    <t>WESTON</t>
  </si>
  <si>
    <t>WESTPORT</t>
  </si>
  <si>
    <t>WEST SPRINGFIELD</t>
  </si>
  <si>
    <t>WEST STOCKBRIDGE</t>
  </si>
  <si>
    <t>WEST TISBURY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</si>
  <si>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</si>
  <si>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</si>
  <si>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</si>
  <si>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</si>
  <si>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</si>
  <si>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</si>
  <si>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</si>
  <si>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</si>
  <si>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</si>
  <si>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</si>
  <si>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</si>
  <si>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</si>
  <si>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WORCESTER</t>
  </si>
  <si>
    <t>WORTHINGTON</t>
  </si>
  <si>
    <t>WRENTHAM</t>
  </si>
  <si>
    <t>YARMOUTH</t>
  </si>
  <si>
    <t>NORTHAMPTON SMITH</t>
  </si>
  <si>
    <t>ACTON BOXBOROUGH</t>
  </si>
  <si>
    <t>ADAMS CHESHIRE</t>
  </si>
  <si>
    <t>AMHERST PELHAM</t>
  </si>
  <si>
    <t>ASHBURNHAM WESTMINSTER</t>
  </si>
  <si>
    <t>ATHOL ROYALSTON</t>
  </si>
  <si>
    <t>BERKSHIRE HILLS</t>
  </si>
  <si>
    <t>BERLIN BOYLSTON</t>
  </si>
  <si>
    <t>BLACKSTONE MILLVILLE</t>
  </si>
  <si>
    <t>BRIDGEWATER RAYNHAM</t>
  </si>
  <si>
    <t>CENTRAL BERKSHIRE</t>
  </si>
  <si>
    <t>CONCORD CARLISLE</t>
  </si>
  <si>
    <t>DENNIS YARMOUTH</t>
  </si>
  <si>
    <t>DIGHTON REHOBOTH</t>
  </si>
  <si>
    <t>DOVER SHERBORN</t>
  </si>
  <si>
    <t>DUDLEY CHARLTON</t>
  </si>
  <si>
    <t>NAUSET</t>
  </si>
  <si>
    <t>FREETOWN LAKEVILLE</t>
  </si>
  <si>
    <t>FRONTIER</t>
  </si>
  <si>
    <t>GATEWAY</t>
  </si>
  <si>
    <t>GROTON DUNSTABLE</t>
  </si>
  <si>
    <t>GILL MONTAGUE</t>
  </si>
  <si>
    <t>HAMILTON WENHAM</t>
  </si>
  <si>
    <t>HAMPDEN WILBRAHAM</t>
  </si>
  <si>
    <t>HAMPSHIRE</t>
  </si>
  <si>
    <t>HAWLEMONT</t>
  </si>
  <si>
    <t>KING PHILIP</t>
  </si>
  <si>
    <t>LINCOLN SUDBURY</t>
  </si>
  <si>
    <t>MARTHAS VINEYARD</t>
  </si>
  <si>
    <t>MASCONOMET</t>
  </si>
  <si>
    <t>MENDON UPTON</t>
  </si>
  <si>
    <t>MOUNT GREYLOCK</t>
  </si>
  <si>
    <t>MOHAWK TRAIL</t>
  </si>
  <si>
    <t>NARRAGANSETT</t>
  </si>
  <si>
    <t>NASHOBA</t>
  </si>
  <si>
    <t>NEW SALEM WENDELL</t>
  </si>
  <si>
    <t>NORTHBORO SOUTHBORO</t>
  </si>
  <si>
    <t>NORTH MIDDLESEX</t>
  </si>
  <si>
    <t>OLD ROCHESTER</t>
  </si>
  <si>
    <t>PENTUCKET</t>
  </si>
  <si>
    <t>PIONEER</t>
  </si>
  <si>
    <t>QUABBIN</t>
  </si>
  <si>
    <t>RALPH C MAHAR</t>
  </si>
  <si>
    <t>SILVER LAKE</t>
  </si>
  <si>
    <t>SOUTHERN BERKSHIRE</t>
  </si>
  <si>
    <t>SPENCER EAST BROOKFIELD</t>
  </si>
  <si>
    <t>TANTASQUA</t>
  </si>
  <si>
    <t>TRITON</t>
  </si>
  <si>
    <t>WACHUSETT</t>
  </si>
  <si>
    <t>WHITMAN HANSON</t>
  </si>
  <si>
    <t>ASSABET VALLEY</t>
  </si>
  <si>
    <t>BLACKSTONE VALLEY</t>
  </si>
  <si>
    <t>BLUE HILLS</t>
  </si>
  <si>
    <t>BRISTOL PLYMOUTH</t>
  </si>
  <si>
    <t>CAPE COD</t>
  </si>
  <si>
    <t>FRANKLIN COUNTY</t>
  </si>
  <si>
    <t>GREATER FALL RIVER</t>
  </si>
  <si>
    <t>GREATER LAWRENCE</t>
  </si>
  <si>
    <t>GREATER NEW BEDFORD</t>
  </si>
  <si>
    <t>GREATER LOWELL</t>
  </si>
  <si>
    <t>SOUTH MIDDLESEX</t>
  </si>
  <si>
    <t>MINUTEMAN</t>
  </si>
  <si>
    <t>MONTACHUSETT</t>
  </si>
  <si>
    <t>FY06</t>
  </si>
  <si>
    <t>NORTHERN BERKSHIRE</t>
  </si>
  <si>
    <t>NASHOBA VALLEY</t>
  </si>
  <si>
    <t>NORTHEAST METROPOLITAN</t>
  </si>
  <si>
    <t>OLD COLONY</t>
  </si>
  <si>
    <t>PATHFINDER</t>
  </si>
  <si>
    <t>SHAWSHEEN VALLEY</t>
  </si>
  <si>
    <t>SOUTHEASTERN</t>
  </si>
  <si>
    <t>SOUTH SHORE</t>
  </si>
  <si>
    <t>SOUTHERN WORCESTER</t>
  </si>
  <si>
    <t>TRI COUNTY</t>
  </si>
  <si>
    <t>UPPER CAPE COD</t>
  </si>
  <si>
    <t>WHITTIER</t>
  </si>
  <si>
    <t>BRISTOL COUNTY</t>
  </si>
  <si>
    <t>NORFOLK COUNTY</t>
  </si>
  <si>
    <t xml:space="preserve">PEABODY                      </t>
  </si>
  <si>
    <t xml:space="preserve">SALEM                        </t>
  </si>
  <si>
    <t xml:space="preserve">STONEHAM                     </t>
  </si>
  <si>
    <t xml:space="preserve">SWAMPSCOTT                   </t>
  </si>
  <si>
    <t xml:space="preserve">HAMILTON WENHAM              </t>
  </si>
  <si>
    <t xml:space="preserve">CHATHAM                      </t>
  </si>
  <si>
    <t xml:space="preserve">BARNSTABLE                   </t>
  </si>
  <si>
    <t xml:space="preserve">BREWSTER                     </t>
  </si>
  <si>
    <t xml:space="preserve">EASTHAM                      </t>
  </si>
  <si>
    <t xml:space="preserve">HARWICH                      </t>
  </si>
  <si>
    <t xml:space="preserve">SANDWICH                     </t>
  </si>
  <si>
    <t xml:space="preserve">TRURO                        </t>
  </si>
  <si>
    <t xml:space="preserve">DENNIS YARMOUTH              </t>
  </si>
  <si>
    <t xml:space="preserve">NAUSET                       </t>
  </si>
  <si>
    <t xml:space="preserve">CHELMSFORD                   </t>
  </si>
  <si>
    <t xml:space="preserve">DRACUT                       </t>
  </si>
  <si>
    <t xml:space="preserve">BOYLSTON                     </t>
  </si>
  <si>
    <t xml:space="preserve">WEST BOYLSTON                </t>
  </si>
  <si>
    <t xml:space="preserve">WINCHENDON                   </t>
  </si>
  <si>
    <t xml:space="preserve">QUABBIN                      </t>
  </si>
  <si>
    <t xml:space="preserve">MARBLEHEAD                   </t>
  </si>
  <si>
    <t xml:space="preserve">DOUGLAS                      </t>
  </si>
  <si>
    <t xml:space="preserve">BELLINGHAM                   </t>
  </si>
  <si>
    <t xml:space="preserve">GRAFTON                      </t>
  </si>
  <si>
    <t xml:space="preserve">HOPEDALE                     </t>
  </si>
  <si>
    <t xml:space="preserve">NORFOLK                      </t>
  </si>
  <si>
    <t xml:space="preserve">NORTHBRIDGE                  </t>
  </si>
  <si>
    <t xml:space="preserve">OXFORD                       </t>
  </si>
  <si>
    <t xml:space="preserve">SUTTON                       </t>
  </si>
  <si>
    <t xml:space="preserve">UXBRIDGE                     </t>
  </si>
  <si>
    <t xml:space="preserve">BLACKSTONE MILLVILLE         </t>
  </si>
  <si>
    <t xml:space="preserve">EAST LONGMEADOW              </t>
  </si>
  <si>
    <t xml:space="preserve">ESSEX                        </t>
  </si>
  <si>
    <t xml:space="preserve">MANCHESTER                   </t>
  </si>
  <si>
    <t xml:space="preserve">GARDNER                      </t>
  </si>
  <si>
    <t xml:space="preserve">ATHOL ROYALSTON              </t>
  </si>
  <si>
    <t xml:space="preserve">GILL MONTAGUE                </t>
  </si>
  <si>
    <t xml:space="preserve">RALPH C MAHAR                </t>
  </si>
  <si>
    <t xml:space="preserve">ANDOVER                      </t>
  </si>
  <si>
    <t xml:space="preserve">BOXFORD                      </t>
  </si>
  <si>
    <t xml:space="preserve">MASCONOMET                   </t>
  </si>
  <si>
    <t xml:space="preserve">ROCKPORT                     </t>
  </si>
  <si>
    <t xml:space="preserve">GRANBY                       </t>
  </si>
  <si>
    <t xml:space="preserve">BELCHERTOWN                  </t>
  </si>
  <si>
    <t xml:space="preserve">EASTHAMPTON                  </t>
  </si>
  <si>
    <t xml:space="preserve">GREENFIELD                   </t>
  </si>
  <si>
    <t xml:space="preserve">LUDLOW                       </t>
  </si>
  <si>
    <t xml:space="preserve">SOUTH HADLEY                 </t>
  </si>
  <si>
    <t xml:space="preserve">WARE                         </t>
  </si>
  <si>
    <t>CHESTERFIELD GOSHEN</t>
  </si>
  <si>
    <t xml:space="preserve">HANCOCK                      </t>
  </si>
  <si>
    <t xml:space="preserve">NEWBURYPORT                  </t>
  </si>
  <si>
    <t xml:space="preserve">SAUGUS                       </t>
  </si>
  <si>
    <t xml:space="preserve">PENTUCKET                    </t>
  </si>
  <si>
    <t xml:space="preserve">TRITON                       </t>
  </si>
  <si>
    <t xml:space="preserve">ASHLAND                      </t>
  </si>
  <si>
    <t xml:space="preserve">FRAMINGHAM                   </t>
  </si>
  <si>
    <t xml:space="preserve">HOLLISTON                    </t>
  </si>
  <si>
    <t xml:space="preserve">HOPKINTON                    </t>
  </si>
  <si>
    <t xml:space="preserve">MILFORD                      </t>
  </si>
  <si>
    <t xml:space="preserve">NATICK                       </t>
  </si>
  <si>
    <t xml:space="preserve">SOUTHBOROUGH                 </t>
  </si>
  <si>
    <t xml:space="preserve">AVON                         </t>
  </si>
  <si>
    <t xml:space="preserve">BOSTON                       </t>
  </si>
  <si>
    <t xml:space="preserve">BRAINTREE                    </t>
  </si>
  <si>
    <t xml:space="preserve">BROCKTON                     </t>
  </si>
  <si>
    <t xml:space="preserve">HOLBROOK                     </t>
  </si>
  <si>
    <t xml:space="preserve">MILTON                       </t>
  </si>
  <si>
    <t xml:space="preserve">RANDOLPH                     </t>
  </si>
  <si>
    <t xml:space="preserve">STOUGHTON                    </t>
  </si>
  <si>
    <t xml:space="preserve">TAUNTON                      </t>
  </si>
  <si>
    <t xml:space="preserve">WEYMOUTH                     </t>
  </si>
  <si>
    <t xml:space="preserve">BRIDGEWATER RAYNHAM          </t>
  </si>
  <si>
    <t xml:space="preserve">BEDFORD                      </t>
  </si>
  <si>
    <t xml:space="preserve">CLINTON                      </t>
  </si>
  <si>
    <t xml:space="preserve">CONCORD                      </t>
  </si>
  <si>
    <t xml:space="preserve">FITCHBURG                    </t>
  </si>
  <si>
    <t xml:space="preserve">LEOMINSTER                   </t>
  </si>
  <si>
    <t xml:space="preserve">LUNENBURG                    </t>
  </si>
  <si>
    <t xml:space="preserve">SHIRLEY                      </t>
  </si>
  <si>
    <t xml:space="preserve">WESTBOROUGH                  </t>
  </si>
  <si>
    <t xml:space="preserve">ACTON BOXBOROUGH             </t>
  </si>
  <si>
    <t xml:space="preserve">ASHBURNHAM WESTMINSTER       </t>
  </si>
  <si>
    <t xml:space="preserve">GROTON DUNSTABLE             </t>
  </si>
  <si>
    <t xml:space="preserve">NARRAGANSETT                 </t>
  </si>
  <si>
    <t xml:space="preserve">NORTH MIDDLESEX              </t>
  </si>
  <si>
    <t xml:space="preserve">WACHUSETT                    </t>
  </si>
  <si>
    <t xml:space="preserve">WORCESTER                    </t>
  </si>
  <si>
    <t xml:space="preserve">BEVERLY                      </t>
  </si>
  <si>
    <t xml:space="preserve">DANVERS                      </t>
  </si>
  <si>
    <t xml:space="preserve">GLOUCESTER                   </t>
  </si>
  <si>
    <t xml:space="preserve">IPSWICH                      </t>
  </si>
  <si>
    <t xml:space="preserve">LYNN                         </t>
  </si>
  <si>
    <t xml:space="preserve">CARVER                       </t>
  </si>
  <si>
    <t>FY09</t>
  </si>
  <si>
    <t xml:space="preserve">FALMOUTH                     </t>
  </si>
  <si>
    <t xml:space="preserve">FREETOWN LAKEVILLE           </t>
  </si>
  <si>
    <t xml:space="preserve">NORTH ATTLEBOROUGH           </t>
  </si>
  <si>
    <t xml:space="preserve">NORTHBOROUGH                 </t>
  </si>
  <si>
    <t xml:space="preserve">SOUTHBRIDGE                  </t>
  </si>
  <si>
    <t xml:space="preserve">WEBSTER                      </t>
  </si>
  <si>
    <t xml:space="preserve">CANTON                       </t>
  </si>
  <si>
    <t xml:space="preserve">NORWOOD                      </t>
  </si>
  <si>
    <t xml:space="preserve">MILLBURY                     </t>
  </si>
  <si>
    <t xml:space="preserve">NORTH BROOKFIELD             </t>
  </si>
  <si>
    <t xml:space="preserve">DUDLEY CHARLTON              </t>
  </si>
  <si>
    <t xml:space="preserve">SPENCER EAST BROOKFIELD      </t>
  </si>
  <si>
    <t xml:space="preserve">TANTASQUA                    </t>
  </si>
  <si>
    <t xml:space="preserve">PETERSHAM                    </t>
  </si>
  <si>
    <t xml:space="preserve">NEW SALEM WENDELL            </t>
  </si>
  <si>
    <t xml:space="preserve">MELROSE                      </t>
  </si>
  <si>
    <t xml:space="preserve">RICHMOND                     </t>
  </si>
  <si>
    <t xml:space="preserve">PROVINCETOWN                 </t>
  </si>
  <si>
    <t xml:space="preserve">WELLFLEET                    </t>
  </si>
  <si>
    <t xml:space="preserve">ROWE                         </t>
  </si>
  <si>
    <t xml:space="preserve">HAWLEMONT                    </t>
  </si>
  <si>
    <t xml:space="preserve">MOHAWK TRAIL                 </t>
  </si>
  <si>
    <t xml:space="preserve">AMHERST                      </t>
  </si>
  <si>
    <t xml:space="preserve">NORTHAMPTON                  </t>
  </si>
  <si>
    <t xml:space="preserve">NEEDHAM                      </t>
  </si>
  <si>
    <t xml:space="preserve">ABINGTON                     </t>
  </si>
  <si>
    <t xml:space="preserve">BERKLEY                      </t>
  </si>
  <si>
    <t xml:space="preserve">FALL RIVER                   </t>
  </si>
  <si>
    <t xml:space="preserve">FREETOWN                     </t>
  </si>
  <si>
    <t xml:space="preserve">LAKEVILLE                    </t>
  </si>
  <si>
    <t xml:space="preserve">SOMERSET                     </t>
  </si>
  <si>
    <t xml:space="preserve">DIGHTON REHOBOTH             </t>
  </si>
  <si>
    <t xml:space="preserve">WALES                        </t>
  </si>
  <si>
    <t xml:space="preserve">BROOKFIELD                   </t>
  </si>
  <si>
    <t xml:space="preserve">MONSON                       </t>
  </si>
  <si>
    <t xml:space="preserve">PALMER                       </t>
  </si>
  <si>
    <t xml:space="preserve">WAREHAM                      </t>
  </si>
  <si>
    <t xml:space="preserve">BOURNE                       </t>
  </si>
  <si>
    <t xml:space="preserve">MASHPEE                      </t>
  </si>
  <si>
    <t xml:space="preserve">PLYMOUTH                     </t>
  </si>
  <si>
    <t xml:space="preserve">ROCHESTER                    </t>
  </si>
  <si>
    <t xml:space="preserve">OLD ROCHESTER                </t>
  </si>
  <si>
    <t xml:space="preserve">HAMPSHIRE                    </t>
  </si>
  <si>
    <t>SOUTHWICK TOLLAND</t>
  </si>
  <si>
    <t xml:space="preserve">WILLIAMSBURG                 </t>
  </si>
  <si>
    <t xml:space="preserve">WILLIAMSTOWN                 </t>
  </si>
  <si>
    <t xml:space="preserve">CLARKSBURG                   </t>
  </si>
  <si>
    <t xml:space="preserve">BILLERICA                    </t>
  </si>
  <si>
    <t xml:space="preserve">LEXINGTON                    </t>
  </si>
  <si>
    <t xml:space="preserve">MEDFORD                      </t>
  </si>
  <si>
    <t xml:space="preserve">WAYLAND                      </t>
  </si>
  <si>
    <t xml:space="preserve">CONCORD CARLISLE             </t>
  </si>
  <si>
    <t xml:space="preserve">SAVOY                        </t>
  </si>
  <si>
    <t xml:space="preserve">MOUNT WASHINGTON             </t>
  </si>
  <si>
    <t xml:space="preserve">LINCOLN                      </t>
  </si>
  <si>
    <t xml:space="preserve">WESTHAMPTON                  </t>
  </si>
  <si>
    <t xml:space="preserve">LEICESTER                    </t>
  </si>
  <si>
    <t xml:space="preserve">HAMPDEN WILBRAHAM            </t>
  </si>
  <si>
    <t xml:space="preserve">NORTH READING                </t>
  </si>
  <si>
    <t xml:space="preserve">WAKEFIELD                    </t>
  </si>
  <si>
    <t xml:space="preserve">MONROE                       </t>
  </si>
  <si>
    <t xml:space="preserve">GRANVILLE                    </t>
  </si>
  <si>
    <t xml:space="preserve">TOPSFIELD                    </t>
  </si>
  <si>
    <t xml:space="preserve">GREATER LAWRENCE             </t>
  </si>
  <si>
    <t xml:space="preserve">GREATER LOWELL               </t>
  </si>
  <si>
    <t xml:space="preserve">NASHOBA VALLEY               </t>
  </si>
  <si>
    <t xml:space="preserve">MINUTEMAN                    </t>
  </si>
  <si>
    <t xml:space="preserve">SOMERVILLE                   </t>
  </si>
  <si>
    <t xml:space="preserve">ASSABET VALLEY               </t>
  </si>
  <si>
    <t xml:space="preserve">SOUTH MIDDLESEX              </t>
  </si>
  <si>
    <t xml:space="preserve">NORTHEAST METROPOLITAN       </t>
  </si>
  <si>
    <t xml:space="preserve">SHAWSHEEN VALLEY             </t>
  </si>
  <si>
    <t xml:space="preserve">TRI COUNTY                   </t>
  </si>
  <si>
    <t xml:space="preserve">FRANKLIN COUNTY              </t>
  </si>
  <si>
    <t xml:space="preserve">PAXTON                       </t>
  </si>
  <si>
    <t xml:space="preserve">EVERETT                      </t>
  </si>
  <si>
    <t xml:space="preserve">WHITTIER                     </t>
  </si>
  <si>
    <t xml:space="preserve">MILLVILLE                    </t>
  </si>
  <si>
    <t xml:space="preserve">MONTAGUE                     </t>
  </si>
  <si>
    <t xml:space="preserve">MONTEREY                     </t>
  </si>
  <si>
    <t xml:space="preserve">MONTGOMERY                   </t>
  </si>
  <si>
    <t xml:space="preserve">NAHANT                       </t>
  </si>
  <si>
    <t xml:space="preserve">NANTUCKET                    </t>
  </si>
  <si>
    <t xml:space="preserve">NEW ASHFORD                  </t>
  </si>
  <si>
    <t xml:space="preserve">NEW BEDFORD                  </t>
  </si>
  <si>
    <t xml:space="preserve">NEW BRAINTREE                </t>
  </si>
  <si>
    <t xml:space="preserve">NEW MARLBOROUGH              </t>
  </si>
  <si>
    <t xml:space="preserve">NEW SALEM                    </t>
  </si>
  <si>
    <t xml:space="preserve">NEWBURY                      </t>
  </si>
  <si>
    <t xml:space="preserve">NORTHFIELD                   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</si>
  <si>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</si>
  <si>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</si>
  <si>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</si>
  <si>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</si>
  <si>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</si>
  <si>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</si>
  <si>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</si>
  <si>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</si>
  <si>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</si>
  <si>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</si>
  <si>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</si>
  <si>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</si>
  <si>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</si>
  <si>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</si>
  <si>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</si>
  <si>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</si>
  <si>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</si>
  <si>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</si>
  <si>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</si>
  <si>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</si>
  <si>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</si>
  <si>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</si>
  <si>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</si>
  <si>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</si>
  <si>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</si>
  <si>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</si>
  <si>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</si>
  <si>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</si>
  <si>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</si>
  <si>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</si>
  <si>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</si>
  <si>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</si>
  <si>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</si>
  <si>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</si>
  <si>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</si>
  <si>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</si>
  <si>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</si>
  <si>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</si>
  <si>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</si>
  <si>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</si>
  <si>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</si>
  <si>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</si>
  <si>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</si>
  <si>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</si>
  <si>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</si>
  <si>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</si>
  <si>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</si>
  <si>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</si>
  <si>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</si>
  <si>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</si>
  <si>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</si>
  <si>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</si>
  <si>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</si>
  <si>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</si>
  <si>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</si>
  <si>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</si>
  <si>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</si>
  <si>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</si>
  <si>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</si>
  <si>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</si>
  <si>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</si>
  <si>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</si>
  <si>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</si>
  <si>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</si>
  <si>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</si>
  <si>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</si>
  <si>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</si>
  <si>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</si>
  <si>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</si>
  <si>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</si>
  <si>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</si>
  <si>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</si>
  <si>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</si>
  <si>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</si>
  <si>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</si>
  <si>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</si>
  <si>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</si>
  <si>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</si>
  <si>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</si>
  <si>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</si>
  <si>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</si>
  <si>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</si>
  <si>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</si>
  <si>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</si>
  <si>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EASTHAM</t>
  </si>
  <si>
    <t>EASTHAMPTON</t>
  </si>
  <si>
    <t>EAST LONGMEADOW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</si>
  <si>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</si>
  <si>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</si>
  <si>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</si>
  <si>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</si>
  <si>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</si>
  <si>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</si>
  <si>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</si>
  <si>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</si>
  <si>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</si>
  <si>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</si>
  <si>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</si>
  <si>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</si>
  <si>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</si>
  <si>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</si>
  <si>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</si>
  <si>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</si>
  <si>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</si>
  <si>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</si>
  <si>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</si>
  <si>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</si>
  <si>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</si>
  <si>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</si>
  <si>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</si>
  <si>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</si>
  <si>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</si>
  <si>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</si>
  <si>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</si>
  <si>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</si>
  <si>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</si>
  <si>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</si>
  <si>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</si>
  <si>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</si>
  <si>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</si>
  <si>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</si>
  <si>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</si>
  <si>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</si>
  <si>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</si>
  <si>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</si>
  <si>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</si>
  <si>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</si>
  <si>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</si>
  <si>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</si>
  <si>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</si>
  <si>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</si>
  <si>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</si>
  <si>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</si>
  <si>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</si>
  <si>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</si>
  <si>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</si>
  <si>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</si>
  <si>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</si>
  <si>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</si>
  <si>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</si>
  <si>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</si>
  <si>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</si>
  <si>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</si>
  <si>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</si>
  <si>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</si>
  <si>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</si>
  <si>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</si>
  <si>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</si>
  <si>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</si>
  <si>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</si>
  <si>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</si>
  <si>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</si>
  <si>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</si>
  <si>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</si>
  <si>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</si>
  <si>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</si>
  <si>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</si>
  <si>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</si>
  <si>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</si>
  <si>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</si>
  <si>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</si>
  <si>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</si>
  <si>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</si>
  <si>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</si>
  <si>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</si>
  <si>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</si>
  <si>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</si>
  <si>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</si>
  <si>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</si>
  <si>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</si>
  <si>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</si>
  <si>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</si>
  <si>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</si>
  <si>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</si>
  <si>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</si>
  <si>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</si>
  <si>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</si>
  <si>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</si>
  <si>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</si>
  <si>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</si>
  <si>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</si>
  <si>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</si>
  <si>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</si>
  <si>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</si>
  <si>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</si>
  <si>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</si>
  <si>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</si>
  <si>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</si>
  <si>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</si>
  <si>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</si>
  <si>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</si>
  <si>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</si>
  <si>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</si>
  <si>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</si>
  <si>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</si>
  <si>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</si>
  <si>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</si>
  <si>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</si>
  <si>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</si>
  <si>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</si>
  <si>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</si>
  <si>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NEWBURY</t>
  </si>
  <si>
    <t>NEWBURYPORT</t>
  </si>
  <si>
    <t>NEW MARLBOROUGH</t>
  </si>
  <si>
    <t>NEW SALEM</t>
  </si>
  <si>
    <t>NEWTON</t>
  </si>
  <si>
    <t>NORFOLK</t>
  </si>
  <si>
    <t>NORTH ADAMS</t>
  </si>
  <si>
    <t>NORTHAMPTON</t>
  </si>
  <si>
    <t>NORTH ANDOVER</t>
  </si>
  <si>
    <t>NORTH ATTLEBOROUGH</t>
  </si>
  <si>
    <t>NORTHBOROUGH</t>
  </si>
  <si>
    <t>NORTHBRIDGE</t>
  </si>
  <si>
    <t>NORTH BROOKFIELD</t>
  </si>
  <si>
    <t>NORTHFIELD</t>
  </si>
  <si>
    <t>NORTH READING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</si>
  <si>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</si>
  <si>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</si>
  <si>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</si>
  <si>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</si>
  <si>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</si>
  <si>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</si>
  <si>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</si>
  <si>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</si>
  <si>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</si>
  <si>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</si>
  <si>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</si>
  <si>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</si>
  <si>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</si>
  <si>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</si>
  <si>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</si>
  <si>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</si>
  <si>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</si>
  <si>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</si>
  <si>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</si>
  <si>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</si>
  <si>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</si>
  <si>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</si>
  <si>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</si>
  <si>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</si>
  <si>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</si>
  <si>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</si>
  <si>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</si>
  <si>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</si>
  <si>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</si>
  <si>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</si>
  <si>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</si>
  <si>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</si>
  <si>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</si>
  <si>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</si>
  <si>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</si>
  <si>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</si>
  <si>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</si>
  <si>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</si>
  <si>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</si>
  <si>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</si>
  <si>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 xml:space="preserve">NORTON                       </t>
  </si>
  <si>
    <t xml:space="preserve">NORWELL                      </t>
  </si>
  <si>
    <t xml:space="preserve">OAK BLUFFS                   </t>
  </si>
  <si>
    <t xml:space="preserve">OAKHAM                       </t>
  </si>
  <si>
    <t xml:space="preserve">ORANGE                       </t>
  </si>
  <si>
    <t xml:space="preserve">ORLEANS                      </t>
  </si>
  <si>
    <t xml:space="preserve">OTIS                         </t>
  </si>
  <si>
    <t xml:space="preserve">PELHAM                       </t>
  </si>
  <si>
    <t xml:space="preserve">PEMBROKE                     </t>
  </si>
  <si>
    <t xml:space="preserve">PEPPERELL                    </t>
  </si>
  <si>
    <t xml:space="preserve">PERU                         </t>
  </si>
  <si>
    <t xml:space="preserve">PHILLIPSTON                  </t>
  </si>
  <si>
    <t xml:space="preserve">PLAINFIELD                   </t>
  </si>
  <si>
    <t xml:space="preserve">PLAINVILLE                   </t>
  </si>
  <si>
    <t>FY07</t>
  </si>
  <si>
    <t xml:space="preserve">PLYMPTON                     </t>
  </si>
  <si>
    <t xml:space="preserve">PRINCETON                    </t>
  </si>
  <si>
    <t xml:space="preserve">QUINCY                       </t>
  </si>
  <si>
    <t xml:space="preserve">RAYNHAM                      </t>
  </si>
  <si>
    <t xml:space="preserve">REHOBOTH                     </t>
  </si>
  <si>
    <t xml:space="preserve">ROCKLAND                     </t>
  </si>
  <si>
    <t xml:space="preserve">ROWLEY                       </t>
  </si>
  <si>
    <t xml:space="preserve">ROYALSTON                    </t>
  </si>
  <si>
    <t xml:space="preserve">RUSSELL                      </t>
  </si>
  <si>
    <t xml:space="preserve">RUTLAND                      </t>
  </si>
  <si>
    <t xml:space="preserve">SALISBURY                    </t>
  </si>
  <si>
    <t xml:space="preserve">SANDISFIELD                  </t>
  </si>
  <si>
    <t xml:space="preserve">SCITUATE                     </t>
  </si>
  <si>
    <t xml:space="preserve">SEEKONK                      </t>
  </si>
  <si>
    <t xml:space="preserve">SHARON                       </t>
  </si>
  <si>
    <t xml:space="preserve">SHEFFIELD                    </t>
  </si>
  <si>
    <t xml:space="preserve">SHELBURNE                    </t>
  </si>
  <si>
    <t xml:space="preserve">SHUTESBURY                   </t>
  </si>
  <si>
    <t xml:space="preserve">SOUTHAMPTON                  </t>
  </si>
  <si>
    <t xml:space="preserve">SOUTHWICK                    </t>
  </si>
  <si>
    <t xml:space="preserve">SPENCER                      </t>
  </si>
  <si>
    <t xml:space="preserve">STERLING                     </t>
  </si>
  <si>
    <t xml:space="preserve">STOCKBRIDGE                  </t>
  </si>
  <si>
    <t xml:space="preserve">STOW                         </t>
  </si>
  <si>
    <t xml:space="preserve">STURBRIDGE                   </t>
  </si>
  <si>
    <t xml:space="preserve">SUDBURY                      </t>
  </si>
  <si>
    <t xml:space="preserve">SUNDERLAND                   </t>
  </si>
  <si>
    <t xml:space="preserve">SWANSEA                      </t>
  </si>
  <si>
    <t xml:space="preserve">TEMPLETON                    </t>
  </si>
  <si>
    <t xml:space="preserve">TISBURY                      </t>
  </si>
  <si>
    <t xml:space="preserve">TOLLAND                      </t>
  </si>
  <si>
    <t xml:space="preserve">TOWNSEND                     </t>
  </si>
  <si>
    <t xml:space="preserve">LANESBOROUGH                 </t>
  </si>
  <si>
    <t xml:space="preserve">NORTH ADAMS                  </t>
  </si>
  <si>
    <t xml:space="preserve">PITTSFIELD                   </t>
  </si>
  <si>
    <t xml:space="preserve">HARVARD                      </t>
  </si>
  <si>
    <t xml:space="preserve">CARLISLE                     </t>
  </si>
  <si>
    <t>WOBURN</t>
  </si>
  <si>
    <t xml:space="preserve">BERLIN BOYLSTON              </t>
  </si>
  <si>
    <t xml:space="preserve">NORTH ANDOVER                </t>
  </si>
  <si>
    <t xml:space="preserve">READING                      </t>
  </si>
  <si>
    <t xml:space="preserve">AUBURN                       </t>
  </si>
  <si>
    <t xml:space="preserve">FRANKLIN                     </t>
  </si>
  <si>
    <t xml:space="preserve">MEDFIELD                     </t>
  </si>
  <si>
    <t xml:space="preserve">MEDWAY                       </t>
  </si>
  <si>
    <t xml:space="preserve">MILLIS                       </t>
  </si>
  <si>
    <t xml:space="preserve">SHERBORN                     </t>
  </si>
  <si>
    <t xml:space="preserve">TEWKSBURY                    </t>
  </si>
  <si>
    <t xml:space="preserve">WRENTHAM                     </t>
  </si>
  <si>
    <t xml:space="preserve">DOVER SHERBORN               </t>
  </si>
  <si>
    <t xml:space="preserve">KING PHILIP                  </t>
  </si>
  <si>
    <t xml:space="preserve">MENDON UPTON                 </t>
  </si>
  <si>
    <t xml:space="preserve">SHREWSBURY                   </t>
  </si>
  <si>
    <t>QUABOAG</t>
  </si>
  <si>
    <t xml:space="preserve">WATERTOWN                    </t>
  </si>
  <si>
    <t xml:space="preserve">LINCOLN SUDBURY              </t>
  </si>
  <si>
    <t xml:space="preserve">NORTHBORO SOUTHBORO          </t>
  </si>
  <si>
    <t xml:space="preserve">ADAMS CHESHIRE               </t>
  </si>
  <si>
    <t xml:space="preserve">CENTRAL BERKSHIRE            </t>
  </si>
  <si>
    <t xml:space="preserve">LEE                          </t>
  </si>
  <si>
    <t xml:space="preserve">BECKET                       </t>
  </si>
  <si>
    <t xml:space="preserve">LENOX                        </t>
  </si>
  <si>
    <t xml:space="preserve">BERKSHIRE HILLS              </t>
  </si>
  <si>
    <t>FARMINGTON RIVER</t>
  </si>
  <si>
    <t xml:space="preserve">GATEWAY                      </t>
  </si>
  <si>
    <t xml:space="preserve">MOUNT GREYLOCK               </t>
  </si>
  <si>
    <t xml:space="preserve">SOUTHERN BERKSHIRE           </t>
  </si>
  <si>
    <t xml:space="preserve">TYRINGHAM                    </t>
  </si>
  <si>
    <t xml:space="preserve">MONTACHUSETT                 </t>
  </si>
  <si>
    <t xml:space="preserve">WALTHAM                      </t>
  </si>
  <si>
    <t xml:space="preserve">LONGMEADOW                   </t>
  </si>
  <si>
    <t xml:space="preserve">REVERE                       </t>
  </si>
  <si>
    <t xml:space="preserve">ARLINGTON                    </t>
  </si>
  <si>
    <t xml:space="preserve">MIDDLEBOROUGH                </t>
  </si>
  <si>
    <t xml:space="preserve">PATHFINDER                   </t>
  </si>
  <si>
    <t xml:space="preserve">ACUSHNET                     </t>
  </si>
  <si>
    <t xml:space="preserve">ADAMS                        </t>
  </si>
  <si>
    <t xml:space="preserve">ALFORD                       </t>
  </si>
  <si>
    <t xml:space="preserve">ASHBURNHAM                   </t>
  </si>
  <si>
    <t xml:space="preserve">ASHBY                        </t>
  </si>
  <si>
    <t xml:space="preserve">ASHFIELD                     </t>
  </si>
  <si>
    <t xml:space="preserve">ATHOL                        </t>
  </si>
  <si>
    <t xml:space="preserve">ATTLEBORO                    </t>
  </si>
  <si>
    <t xml:space="preserve">BARRE                        </t>
  </si>
  <si>
    <t xml:space="preserve">BELMONT                      </t>
  </si>
  <si>
    <t xml:space="preserve">BERNARDSTON                  </t>
  </si>
  <si>
    <t xml:space="preserve">BLACKSTONE                   </t>
  </si>
  <si>
    <t xml:space="preserve">BLANDFORD                    </t>
  </si>
  <si>
    <t xml:space="preserve">BOLTON                       </t>
  </si>
  <si>
    <t xml:space="preserve">BRIDGEWATER                  </t>
  </si>
  <si>
    <t xml:space="preserve">BRIMFIELD                    </t>
  </si>
  <si>
    <t xml:space="preserve">BROOKLINE                    </t>
  </si>
  <si>
    <t xml:space="preserve">BUCKLAND                     </t>
  </si>
  <si>
    <t xml:space="preserve">BURLINGTON                   </t>
  </si>
  <si>
    <t xml:space="preserve">CHARLEMONT                   </t>
  </si>
  <si>
    <t xml:space="preserve">CHARLTON                     </t>
  </si>
  <si>
    <t xml:space="preserve">CHELSEA                      </t>
  </si>
  <si>
    <t xml:space="preserve">CHESHIRE                     </t>
  </si>
  <si>
    <t xml:space="preserve">CHESTER                      </t>
  </si>
  <si>
    <t xml:space="preserve">CHESTERFIELD                 </t>
  </si>
  <si>
    <t xml:space="preserve">CHILMARK                     </t>
  </si>
  <si>
    <t xml:space="preserve">COHASSET                     </t>
  </si>
  <si>
    <t xml:space="preserve">COLRAIN                      </t>
  </si>
  <si>
    <t xml:space="preserve">CONWAY                       </t>
  </si>
  <si>
    <t xml:space="preserve">CUMMINGTON                   </t>
  </si>
  <si>
    <t xml:space="preserve">DALTON                       </t>
  </si>
  <si>
    <t xml:space="preserve">DARTMOUTH                    </t>
  </si>
  <si>
    <t xml:space="preserve">DEDHAM                       </t>
  </si>
  <si>
    <t xml:space="preserve">DEERFIELD                    </t>
  </si>
  <si>
    <t xml:space="preserve">DENNIS                       </t>
  </si>
  <si>
    <t xml:space="preserve">DIGHTON                      </t>
  </si>
  <si>
    <t xml:space="preserve">DOVER                        </t>
  </si>
  <si>
    <t xml:space="preserve">DUDLEY                       </t>
  </si>
  <si>
    <t xml:space="preserve">DUNSTABLE                    </t>
  </si>
  <si>
    <t xml:space="preserve">DUXBURY                      </t>
  </si>
  <si>
    <t xml:space="preserve">EAST BRIDGEWATER             </t>
  </si>
  <si>
    <t xml:space="preserve">EAST BROOKFIELD              </t>
  </si>
  <si>
    <t xml:space="preserve">EASTON                       </t>
  </si>
  <si>
    <t xml:space="preserve">EDGARTOWN                    </t>
  </si>
  <si>
    <t>Massachusetts Department of Elementary and Secondary Education</t>
  </si>
  <si>
    <t xml:space="preserve">EGREMONT                     </t>
  </si>
  <si>
    <t xml:space="preserve">ERVING                       </t>
  </si>
  <si>
    <t xml:space="preserve">FAIRHAVEN                    </t>
  </si>
  <si>
    <t xml:space="preserve">FLORIDA                      </t>
  </si>
  <si>
    <t xml:space="preserve">FOXBOROUGH                   </t>
  </si>
  <si>
    <t xml:space="preserve">GAY HEAD                     </t>
  </si>
  <si>
    <t xml:space="preserve">GILL                         </t>
  </si>
  <si>
    <t xml:space="preserve">GOSHEN                       </t>
  </si>
  <si>
    <t xml:space="preserve">GOSNOLD                      </t>
  </si>
  <si>
    <t xml:space="preserve">GREAT BARRINGTON             </t>
  </si>
  <si>
    <t xml:space="preserve">GROTON                       </t>
  </si>
  <si>
    <t xml:space="preserve">GROVELAND                    </t>
  </si>
  <si>
    <t xml:space="preserve">HADLEY                       </t>
  </si>
  <si>
    <t xml:space="preserve">HALIFAX                      </t>
  </si>
  <si>
    <t xml:space="preserve">HAMILTON                     </t>
  </si>
  <si>
    <t xml:space="preserve">HAMPDEN                      </t>
  </si>
  <si>
    <t>FY08</t>
  </si>
  <si>
    <t xml:space="preserve">HANOVER                      </t>
  </si>
  <si>
    <t xml:space="preserve">HANSON                       </t>
  </si>
  <si>
    <t xml:space="preserve">HARDWICK                     </t>
  </si>
  <si>
    <t xml:space="preserve">HATFIELD                     </t>
  </si>
  <si>
    <t xml:space="preserve">HAWLEY                       </t>
  </si>
  <si>
    <t xml:space="preserve">HEATH                        </t>
  </si>
  <si>
    <t xml:space="preserve">HINGHAM                      </t>
  </si>
  <si>
    <t xml:space="preserve">HINSDALE                     </t>
  </si>
  <si>
    <t xml:space="preserve">HOLDEN                       </t>
  </si>
  <si>
    <t xml:space="preserve">HOLLAND                      </t>
  </si>
  <si>
    <t xml:space="preserve">HUBBARDSTON                  </t>
  </si>
  <si>
    <t xml:space="preserve">HULL                         </t>
  </si>
  <si>
    <t xml:space="preserve">HUNTINGTON                   </t>
  </si>
  <si>
    <t xml:space="preserve">KINGSTON                     </t>
  </si>
  <si>
    <t xml:space="preserve">LANCASTER                    </t>
  </si>
  <si>
    <t xml:space="preserve">LEVERETT                     </t>
  </si>
  <si>
    <t xml:space="preserve">LEYDEN                       </t>
  </si>
  <si>
    <t xml:space="preserve">LYNNFIELD                    </t>
  </si>
  <si>
    <t xml:space="preserve">MANSFIELD                    </t>
  </si>
  <si>
    <t xml:space="preserve">MARION                       </t>
  </si>
  <si>
    <t xml:space="preserve">MARSHFIELD                   </t>
  </si>
  <si>
    <t xml:space="preserve">MATTAPOISETT                 </t>
  </si>
  <si>
    <t xml:space="preserve">MENDON                       </t>
  </si>
  <si>
    <t xml:space="preserve">MERRIMAC                     </t>
  </si>
  <si>
    <t xml:space="preserve">MIDDLEFIELD                  </t>
  </si>
  <si>
    <t xml:space="preserve">MIDDLETON                    </t>
  </si>
  <si>
    <t xml:space="preserve">UPTON                        </t>
  </si>
  <si>
    <t>FY10</t>
  </si>
  <si>
    <t>FY05</t>
  </si>
  <si>
    <t>FY11</t>
  </si>
  <si>
    <t>AYER SHIRLEY</t>
  </si>
  <si>
    <t>SOMERSET BERKLEY</t>
  </si>
  <si>
    <t>FY12</t>
  </si>
  <si>
    <t>chosum11final</t>
  </si>
  <si>
    <t>MONOMOY</t>
  </si>
  <si>
    <t>FY13</t>
  </si>
  <si>
    <t>SOUTHWICK GRANVILLE TOLLAND</t>
  </si>
  <si>
    <t>SOUTHWICK TOLLAND GRANVILLE</t>
  </si>
  <si>
    <t>chosum12finaldec</t>
  </si>
  <si>
    <t>chosum13final</t>
  </si>
  <si>
    <t>TECCA</t>
  </si>
  <si>
    <t>ESSEX NORTH SHORE</t>
  </si>
  <si>
    <t>FY15</t>
  </si>
  <si>
    <t>chosum14final</t>
  </si>
  <si>
    <t>FY16</t>
  </si>
  <si>
    <t>this file</t>
  </si>
  <si>
    <t>FY17</t>
  </si>
  <si>
    <t>District</t>
  </si>
  <si>
    <t>102 FREETOWN</t>
  </si>
  <si>
    <t>347 WOBURN</t>
  </si>
  <si>
    <t>352 DEVENS</t>
  </si>
  <si>
    <t>616 AYER SHIRLEY</t>
  </si>
  <si>
    <t>632 CHESTERFIELD GOSHEN</t>
  </si>
  <si>
    <t>662 FARMINGTON RIVER</t>
  </si>
  <si>
    <t>698 MANCHESTER ESSEX</t>
  </si>
  <si>
    <t>712 MONOMOY</t>
  </si>
  <si>
    <t>763 SOMERSET BERKLEY</t>
  </si>
  <si>
    <t>766 SOUTHWICK TOLLAND GRANVILLE</t>
  </si>
  <si>
    <t>774 UPISLAND</t>
  </si>
  <si>
    <t>778 QUABOAG</t>
  </si>
  <si>
    <t>817 ESSEX NORTH SHORE</t>
  </si>
  <si>
    <t>818 FRANKLIN COUNTY</t>
  </si>
  <si>
    <t>855 OLD COLONY</t>
  </si>
  <si>
    <t>860 PATHFINDER</t>
  </si>
  <si>
    <t>871 SHAWSHEEN VALLEY</t>
  </si>
  <si>
    <t>872 SOUTHEASTERN</t>
  </si>
  <si>
    <t>873 SOUTH SHORE</t>
  </si>
  <si>
    <t>876 SOUTHERN WORCESTER</t>
  </si>
  <si>
    <t>878 TRI COUNTY</t>
  </si>
  <si>
    <t>879 UPPER CAPE COD</t>
  </si>
  <si>
    <t>885 WHITTIER</t>
  </si>
  <si>
    <t>910 BRISTOL COUNTY</t>
  </si>
  <si>
    <t>915 NORFOLK COUNTY</t>
  </si>
  <si>
    <t>STATE TOTAL</t>
  </si>
  <si>
    <t>sending fte's, final</t>
  </si>
  <si>
    <t>1 ABINGTON</t>
  </si>
  <si>
    <t>2 ACTON</t>
  </si>
  <si>
    <t>3 ACUSHNET</t>
  </si>
  <si>
    <t>4 ADAMS</t>
  </si>
  <si>
    <t>5 AGAWAM</t>
  </si>
  <si>
    <t>6 ALFORD</t>
  </si>
  <si>
    <t>7 AMESBURY</t>
  </si>
  <si>
    <t>8 AMHERST</t>
  </si>
  <si>
    <t>9 ANDOVER</t>
  </si>
  <si>
    <t>10 ARLINGTON</t>
  </si>
  <si>
    <t>11 ASHBURNHAM</t>
  </si>
  <si>
    <t>12 ASHBY</t>
  </si>
  <si>
    <t>13 ASHFIELD</t>
  </si>
  <si>
    <t>14 ASHLAND</t>
  </si>
  <si>
    <t>15 ATHOL</t>
  </si>
  <si>
    <t>16 ATTLEBORO</t>
  </si>
  <si>
    <t>17 AUBURN</t>
  </si>
  <si>
    <t>18 AVON</t>
  </si>
  <si>
    <t>19 AYER</t>
  </si>
  <si>
    <t>20 BARNSTABLE</t>
  </si>
  <si>
    <t>21 BARRE</t>
  </si>
  <si>
    <t>22 BECKET</t>
  </si>
  <si>
    <t>23 BEDFORD</t>
  </si>
  <si>
    <t>24 BELCHERTOWN</t>
  </si>
  <si>
    <t>25 BELLINGHAM</t>
  </si>
  <si>
    <t>26 BELMONT</t>
  </si>
  <si>
    <t>27 BERKLEY</t>
  </si>
  <si>
    <t>28 BERLIN</t>
  </si>
  <si>
    <t>29 BERNARDSTON</t>
  </si>
  <si>
    <t>30 BEVERLY</t>
  </si>
  <si>
    <t>31 BILLERICA</t>
  </si>
  <si>
    <t>32 BLACKSTONE</t>
  </si>
  <si>
    <t>33 BLANDFORD</t>
  </si>
  <si>
    <t>34 BOLTON</t>
  </si>
  <si>
    <t>35 BOSTON</t>
  </si>
  <si>
    <t>36 BOURNE</t>
  </si>
  <si>
    <t>37 BOXBOROUGH</t>
  </si>
  <si>
    <t>38 BOXFORD</t>
  </si>
  <si>
    <t>39 BOYLSTON</t>
  </si>
  <si>
    <t>40 BRAINTREE</t>
  </si>
  <si>
    <t>41 BREWSTER</t>
  </si>
  <si>
    <t>42 BRIDGEWATER</t>
  </si>
  <si>
    <t>43 BRIMFIELD</t>
  </si>
  <si>
    <t>44 BROCKTON</t>
  </si>
  <si>
    <t>45 BROOKFIELD</t>
  </si>
  <si>
    <t>46 BROOKLINE</t>
  </si>
  <si>
    <t>47 BUCKLAND</t>
  </si>
  <si>
    <t>48 BURLINGTON</t>
  </si>
  <si>
    <t>49 CAMBRIDGE</t>
  </si>
  <si>
    <t>50 CANTON</t>
  </si>
  <si>
    <t>51 CARLISLE</t>
  </si>
  <si>
    <t>52 CARVER</t>
  </si>
  <si>
    <t>53 CHARLEMONT</t>
  </si>
  <si>
    <t>54 CHARLTON</t>
  </si>
  <si>
    <t>55 CHATHAM</t>
  </si>
  <si>
    <t>56 CHELMSFORD</t>
  </si>
  <si>
    <t>57 CHELSEA</t>
  </si>
  <si>
    <t>58 CHESHIRE</t>
  </si>
  <si>
    <t>59 CHESTER</t>
  </si>
  <si>
    <t>60 CHESTERFIELD</t>
  </si>
  <si>
    <t>61 CHICOPEE</t>
  </si>
  <si>
    <t>62 CHILMARK</t>
  </si>
  <si>
    <t>63 CLARKSBURG</t>
  </si>
  <si>
    <t>64 CLINTON</t>
  </si>
  <si>
    <t>65 COHASSET</t>
  </si>
  <si>
    <t>66 COLRAIN</t>
  </si>
  <si>
    <t>67 CONCORD</t>
  </si>
  <si>
    <t>68 CONWAY</t>
  </si>
  <si>
    <t>69 CUMMINGTON</t>
  </si>
  <si>
    <t>70 DALTON</t>
  </si>
  <si>
    <t>71 DANVERS</t>
  </si>
  <si>
    <t>72 DARTMOUTH</t>
  </si>
  <si>
    <t>73 DEDHAM</t>
  </si>
  <si>
    <t>74 DEERFIELD</t>
  </si>
  <si>
    <t>75 DENNIS</t>
  </si>
  <si>
    <t>76 DIGHTON</t>
  </si>
  <si>
    <t>77 DOUGLAS</t>
  </si>
  <si>
    <t>78 DOVER</t>
  </si>
  <si>
    <t>79 DRACUT</t>
  </si>
  <si>
    <t>80 DUDLEY</t>
  </si>
  <si>
    <t>81 DUNSTABLE</t>
  </si>
  <si>
    <t>82 DUXBURY</t>
  </si>
  <si>
    <t>83 EAST BRIDGEWATER</t>
  </si>
  <si>
    <t>84 EAST BROOKFIELD</t>
  </si>
  <si>
    <t>85 EASTHAM</t>
  </si>
  <si>
    <t>86 EASTHAMPTON</t>
  </si>
  <si>
    <t>87 EAST LONGMEADOW</t>
  </si>
  <si>
    <t>88 EASTON</t>
  </si>
  <si>
    <t>89 EDGARTOWN</t>
  </si>
  <si>
    <t>90 EGREMONT</t>
  </si>
  <si>
    <t>91 ERVING</t>
  </si>
  <si>
    <t>92 ESSEX</t>
  </si>
  <si>
    <t>93 EVERETT</t>
  </si>
  <si>
    <t>94 FAIRHAVEN</t>
  </si>
  <si>
    <t>95 FALL RIVER</t>
  </si>
  <si>
    <t>96 FALMOUTH</t>
  </si>
  <si>
    <t>97 FITCHBURG</t>
  </si>
  <si>
    <t>98 FLORIDA</t>
  </si>
  <si>
    <t>99 FOXBOROUGH</t>
  </si>
  <si>
    <t>100 FRAMINGHAM</t>
  </si>
  <si>
    <t>101 FRANKLIN</t>
  </si>
  <si>
    <t>103 GARDNER</t>
  </si>
  <si>
    <t>105 GEORGETOWN</t>
  </si>
  <si>
    <t>106 GILL</t>
  </si>
  <si>
    <t>107 GLOUCESTER</t>
  </si>
  <si>
    <t>108 GOSHEN</t>
  </si>
  <si>
    <t>109 GOSNOLD</t>
  </si>
  <si>
    <t>110 GRAFTON</t>
  </si>
  <si>
    <t>111 GRANBY</t>
  </si>
  <si>
    <t>112 GRANVILLE</t>
  </si>
  <si>
    <t>113 GREAT BARRINGTON</t>
  </si>
  <si>
    <t>114 GREENFIELD</t>
  </si>
  <si>
    <t>115 GROTON</t>
  </si>
  <si>
    <t>116 GROVELAND</t>
  </si>
  <si>
    <t>117 HADLEY</t>
  </si>
  <si>
    <t>118 HALIFAX</t>
  </si>
  <si>
    <t>119 HAMILTON</t>
  </si>
  <si>
    <t>120 HAMPDEN</t>
  </si>
  <si>
    <t>121 HANCOCK</t>
  </si>
  <si>
    <t>122 HANOVER</t>
  </si>
  <si>
    <t>123 HANSON</t>
  </si>
  <si>
    <t>124 HARDWICK</t>
  </si>
  <si>
    <t>125 HARVARD</t>
  </si>
  <si>
    <t>126 HARWICH</t>
  </si>
  <si>
    <t>127 HATFIELD</t>
  </si>
  <si>
    <t>128 HAVERHILL</t>
  </si>
  <si>
    <t>129 HAWLEY</t>
  </si>
  <si>
    <t>130 HEATH</t>
  </si>
  <si>
    <t>131 HINGHAM</t>
  </si>
  <si>
    <t>132 HINSDALE</t>
  </si>
  <si>
    <t>133 HOLBROOK</t>
  </si>
  <si>
    <t>134 HOLDEN</t>
  </si>
  <si>
    <t>135 HOLLAND</t>
  </si>
  <si>
    <t>136 HOLLISTON</t>
  </si>
  <si>
    <t>137 HOLYOKE</t>
  </si>
  <si>
    <t>138 HOPEDALE</t>
  </si>
  <si>
    <t>139 HOPKINTON</t>
  </si>
  <si>
    <t>140 HUBBARDSTON</t>
  </si>
  <si>
    <t>141 HUDSON</t>
  </si>
  <si>
    <t>142 HULL</t>
  </si>
  <si>
    <t>143 HUNTINGTON</t>
  </si>
  <si>
    <t>144 IPSWICH</t>
  </si>
  <si>
    <t>145 KINGSTON</t>
  </si>
  <si>
    <t>146 LAKEVILLE</t>
  </si>
  <si>
    <t>147 LANCASTER</t>
  </si>
  <si>
    <t>148 LANESBOROUGH</t>
  </si>
  <si>
    <t>149 LAWRENCE</t>
  </si>
  <si>
    <t>150 LEE</t>
  </si>
  <si>
    <t>151 LEICESTER</t>
  </si>
  <si>
    <t>152 LENOX</t>
  </si>
  <si>
    <t>153 LEOMINSTER</t>
  </si>
  <si>
    <t>154 LEVERETT</t>
  </si>
  <si>
    <t>155 LEXINGTON</t>
  </si>
  <si>
    <t>156 LEYDEN</t>
  </si>
  <si>
    <t>157 LINCOLN</t>
  </si>
  <si>
    <t>158 LITTLETON</t>
  </si>
  <si>
    <t>159 LONGMEADOW</t>
  </si>
  <si>
    <t>160 LOWELL</t>
  </si>
  <si>
    <t>161 LUDLOW</t>
  </si>
  <si>
    <t>162 LUNENBURG</t>
  </si>
  <si>
    <t>163 LYNN</t>
  </si>
  <si>
    <t>164 LYNNFIELD</t>
  </si>
  <si>
    <t>165 MALDEN</t>
  </si>
  <si>
    <t>166 MANCHESTER</t>
  </si>
  <si>
    <t>167 MANSFIELD</t>
  </si>
  <si>
    <t>168 MARBLEHEAD</t>
  </si>
  <si>
    <t>169 MARION</t>
  </si>
  <si>
    <t>170 MARLBOROUGH</t>
  </si>
  <si>
    <t>171 MARSHFIELD</t>
  </si>
  <si>
    <t>172 MASHPEE</t>
  </si>
  <si>
    <t>173 MATTAPOISETT</t>
  </si>
  <si>
    <t>174 MAYNARD</t>
  </si>
  <si>
    <t>175 MEDFIELD</t>
  </si>
  <si>
    <t>176 MEDFORD</t>
  </si>
  <si>
    <t>177 MEDWAY</t>
  </si>
  <si>
    <t>178 MELROSE</t>
  </si>
  <si>
    <t>179 MENDON</t>
  </si>
  <si>
    <t>180 MERRIMAC</t>
  </si>
  <si>
    <t>181 METHUEN</t>
  </si>
  <si>
    <t>182 MIDDLEBOROUGH</t>
  </si>
  <si>
    <t>183 MIDDLEFIELD</t>
  </si>
  <si>
    <t>184 MIDDLETON</t>
  </si>
  <si>
    <t>185 MILFORD</t>
  </si>
  <si>
    <t>186 MILLBURY</t>
  </si>
  <si>
    <t>187 MILLIS</t>
  </si>
  <si>
    <t>188 MILLVILLE</t>
  </si>
  <si>
    <t>189 MILTON</t>
  </si>
  <si>
    <t>190 MONROE</t>
  </si>
  <si>
    <t>191 MONSON</t>
  </si>
  <si>
    <t>192 MONTAGUE</t>
  </si>
  <si>
    <t>193 MONTEREY</t>
  </si>
  <si>
    <t>194 MONTGOMERY</t>
  </si>
  <si>
    <t>195 MOUNT WASHINGTON</t>
  </si>
  <si>
    <t>196 NAHANT</t>
  </si>
  <si>
    <t>197 NANTUCKET</t>
  </si>
  <si>
    <t>198 NATICK</t>
  </si>
  <si>
    <t>199 NEEDHAM</t>
  </si>
  <si>
    <t>200 NEW ASHFORD</t>
  </si>
  <si>
    <t>201 NEW BEDFORD</t>
  </si>
  <si>
    <t>202 NEW BRAINTREE</t>
  </si>
  <si>
    <t>203 NEWBURY</t>
  </si>
  <si>
    <t>204 NEWBURYPORT</t>
  </si>
  <si>
    <t>205 NEW MARLBOROUGH</t>
  </si>
  <si>
    <t>206 NEW SALEM</t>
  </si>
  <si>
    <t>207 NEWTON</t>
  </si>
  <si>
    <t>208 NORFOLK</t>
  </si>
  <si>
    <t>209 NORTH ADAMS</t>
  </si>
  <si>
    <t>210 NORTHAMPTON</t>
  </si>
  <si>
    <t>211 NORTH ANDOVER</t>
  </si>
  <si>
    <t>212 NORTH ATTLEBOROUGH</t>
  </si>
  <si>
    <t>213 NORTHBOROUGH</t>
  </si>
  <si>
    <t>214 NORTHBRIDGE</t>
  </si>
  <si>
    <t>215 NORTH BROOKFIELD</t>
  </si>
  <si>
    <t>216 NORTHFIELD</t>
  </si>
  <si>
    <t>217 NORTH READING</t>
  </si>
  <si>
    <t>218 NORTON</t>
  </si>
  <si>
    <t>219 NORWELL</t>
  </si>
  <si>
    <t>220 NORWOOD</t>
  </si>
  <si>
    <t>221 OAK BLUFFS</t>
  </si>
  <si>
    <t>222 OAKHAM</t>
  </si>
  <si>
    <t>223 ORANGE</t>
  </si>
  <si>
    <t>224 ORLEANS</t>
  </si>
  <si>
    <t>225 OTIS</t>
  </si>
  <si>
    <t>226 OXFORD</t>
  </si>
  <si>
    <t>227 PALMER</t>
  </si>
  <si>
    <t>228 PAXTON</t>
  </si>
  <si>
    <t>229 PEABODY</t>
  </si>
  <si>
    <t>230 PELHAM</t>
  </si>
  <si>
    <t>231 PEMBROKE</t>
  </si>
  <si>
    <t>232 PEPPERELL</t>
  </si>
  <si>
    <t>233 PERU</t>
  </si>
  <si>
    <t>234 PETERSHAM</t>
  </si>
  <si>
    <t>235 PHILLIPSTON</t>
  </si>
  <si>
    <t>236 PITTSFIELD</t>
  </si>
  <si>
    <t>237 PLAINFIELD</t>
  </si>
  <si>
    <t>238 PLAINVILLE</t>
  </si>
  <si>
    <t>239 PLYMOUTH</t>
  </si>
  <si>
    <t>240 PLYMPTON</t>
  </si>
  <si>
    <t>241 PRINCETON</t>
  </si>
  <si>
    <t>242 PROVINCETOWN</t>
  </si>
  <si>
    <t>243 QUINCY</t>
  </si>
  <si>
    <t>244 RANDOLPH</t>
  </si>
  <si>
    <t>245 RAYNHAM</t>
  </si>
  <si>
    <t>246 READING</t>
  </si>
  <si>
    <t>247 REHOBOTH</t>
  </si>
  <si>
    <t>248 REVERE</t>
  </si>
  <si>
    <t>249 RICHMOND</t>
  </si>
  <si>
    <t>250 ROCHESTER</t>
  </si>
  <si>
    <t>251 ROCKLAND</t>
  </si>
  <si>
    <t>252 ROCKPORT</t>
  </si>
  <si>
    <t>253 ROWE</t>
  </si>
  <si>
    <t>254 ROWLEY</t>
  </si>
  <si>
    <t>255 ROYALSTON</t>
  </si>
  <si>
    <t>256 RUSSELL</t>
  </si>
  <si>
    <t>257 RUTLAND</t>
  </si>
  <si>
    <t>258 SALEM</t>
  </si>
  <si>
    <t>259 SALISBURY</t>
  </si>
  <si>
    <t>260 SANDISFIELD</t>
  </si>
  <si>
    <t>261 SANDWICH</t>
  </si>
  <si>
    <t>262 SAUGUS</t>
  </si>
  <si>
    <t>263 SAVOY</t>
  </si>
  <si>
    <t>264 SCITUATE</t>
  </si>
  <si>
    <t>265 SEEKONK</t>
  </si>
  <si>
    <t>266 SHARON</t>
  </si>
  <si>
    <t>267 SHEFFIELD</t>
  </si>
  <si>
    <t>268 SHELBURNE</t>
  </si>
  <si>
    <t>269 SHERBORN</t>
  </si>
  <si>
    <t>270 SHIRLEY</t>
  </si>
  <si>
    <t>271 SHREWSBURY</t>
  </si>
  <si>
    <t>272 SHUTESBURY</t>
  </si>
  <si>
    <t>273 SOMERSET</t>
  </si>
  <si>
    <t>274 SOMERVILLE</t>
  </si>
  <si>
    <t>275 SOUTHAMPTON</t>
  </si>
  <si>
    <t>276 SOUTHBOROUGH</t>
  </si>
  <si>
    <t>277 SOUTHBRIDGE</t>
  </si>
  <si>
    <t>278 SOUTH HADLEY</t>
  </si>
  <si>
    <t>279 SOUTHWICK</t>
  </si>
  <si>
    <t>280 SPENCER</t>
  </si>
  <si>
    <t>281 SPRINGFIELD</t>
  </si>
  <si>
    <t>282 STERLING</t>
  </si>
  <si>
    <t>283 STOCKBRIDGE</t>
  </si>
  <si>
    <t>284 STONEHAM</t>
  </si>
  <si>
    <t>285 STOUGHTON</t>
  </si>
  <si>
    <t>286 STOW</t>
  </si>
  <si>
    <t>287 STURBRIDGE</t>
  </si>
  <si>
    <t>288 SUDBURY</t>
  </si>
  <si>
    <t>289 SUNDERLAND</t>
  </si>
  <si>
    <t>290 SUTTON</t>
  </si>
  <si>
    <t>291 SWAMPSCOTT</t>
  </si>
  <si>
    <t>292 SWANSEA</t>
  </si>
  <si>
    <t>293 TAUNTON</t>
  </si>
  <si>
    <t>294 TEMPLETON</t>
  </si>
  <si>
    <t>295 TEWKSBURY</t>
  </si>
  <si>
    <t>296 TISBURY</t>
  </si>
  <si>
    <t>297 TOLLAND</t>
  </si>
  <si>
    <t>298 TOPSFIELD</t>
  </si>
  <si>
    <t>299 TOWNSEND</t>
  </si>
  <si>
    <t>300 TRURO</t>
  </si>
  <si>
    <t>301 TYNGSBOROUGH</t>
  </si>
  <si>
    <t>302 TYRINGHAM</t>
  </si>
  <si>
    <t>303 UPTON</t>
  </si>
  <si>
    <t>304 UXBRIDGE</t>
  </si>
  <si>
    <t>305 WAKEFIELD</t>
  </si>
  <si>
    <t>306 WALES</t>
  </si>
  <si>
    <t>307 WALPOLE</t>
  </si>
  <si>
    <t>308 WALTHAM</t>
  </si>
  <si>
    <t>309 WARE</t>
  </si>
  <si>
    <t>310 WAREHAM</t>
  </si>
  <si>
    <t>311 WARREN</t>
  </si>
  <si>
    <t>312 WARWICK</t>
  </si>
  <si>
    <t>313 WASHINGTON</t>
  </si>
  <si>
    <t>314 WATERTOWN</t>
  </si>
  <si>
    <t>315 WAYLAND</t>
  </si>
  <si>
    <t>316 WEBSTER</t>
  </si>
  <si>
    <t>317 WELLESLEY</t>
  </si>
  <si>
    <t>318 WELLFLEET</t>
  </si>
  <si>
    <t>319 WENDELL</t>
  </si>
  <si>
    <t>320 WENHAM</t>
  </si>
  <si>
    <t>321 WESTBOROUGH</t>
  </si>
  <si>
    <t>322 WEST BOYLSTON</t>
  </si>
  <si>
    <t>323 WEST BRIDGEWATER</t>
  </si>
  <si>
    <t>324 WEST BROOKFIELD</t>
  </si>
  <si>
    <t>325 WESTFIELD</t>
  </si>
  <si>
    <t>326 WESTFORD</t>
  </si>
  <si>
    <t>327 WESTHAMPTON</t>
  </si>
  <si>
    <t>328 WESTMINSTER</t>
  </si>
  <si>
    <t>329 WEST NEWBURY</t>
  </si>
  <si>
    <t>330 WESTON</t>
  </si>
  <si>
    <t>331 WESTPORT</t>
  </si>
  <si>
    <t>332 WEST SPRINGFIELD</t>
  </si>
  <si>
    <t>333 WEST STOCKBRIDGE</t>
  </si>
  <si>
    <t>334 WEST TISBURY</t>
  </si>
  <si>
    <t>335 WESTWOOD</t>
  </si>
  <si>
    <t>336 WEYMOUTH</t>
  </si>
  <si>
    <t>337 WHATELY</t>
  </si>
  <si>
    <t>338 WHITMAN</t>
  </si>
  <si>
    <t>339 WILBRAHAM</t>
  </si>
  <si>
    <t>340 WILLIAMSBURG</t>
  </si>
  <si>
    <t>341 WILLIAMSTOWN</t>
  </si>
  <si>
    <t>342 WILMINGTON</t>
  </si>
  <si>
    <t>343 WINCHENDON</t>
  </si>
  <si>
    <t>344 WINCHESTER</t>
  </si>
  <si>
    <t>345 WINDSOR</t>
  </si>
  <si>
    <t>346 WINTHROP</t>
  </si>
  <si>
    <t>348 WORCESTER</t>
  </si>
  <si>
    <t>349 WORTHINGTON</t>
  </si>
  <si>
    <t>350 WRENTHAM</t>
  </si>
  <si>
    <t>351 YARMOUTH</t>
  </si>
  <si>
    <t>406 NORTHAMPTON SMITH</t>
  </si>
  <si>
    <t>600 ACTON BOXBOROUGH</t>
  </si>
  <si>
    <t>603 ADAMS CHESHIRE</t>
  </si>
  <si>
    <t>605 AMHERST PELHAM</t>
  </si>
  <si>
    <t>610 ASHBURNHAM WESTMINSTER</t>
  </si>
  <si>
    <t>615 ATHOL ROYALSTON</t>
  </si>
  <si>
    <t>618 BERKSHIRE HILLS</t>
  </si>
  <si>
    <t>620 BERLIN BOYLSTON</t>
  </si>
  <si>
    <t>622 BLACKSTONE MILLVILLE</t>
  </si>
  <si>
    <t>625 BRIDGEWATER RAYNHAM</t>
  </si>
  <si>
    <t>635 CENTRAL BERKSHIRE</t>
  </si>
  <si>
    <t>640 CONCORD CARLISLE</t>
  </si>
  <si>
    <t>645 DENNIS YARMOUTH</t>
  </si>
  <si>
    <t>650 DIGHTON REHOBOTH</t>
  </si>
  <si>
    <t>655 DOVER SHERBORN</t>
  </si>
  <si>
    <t>658 DUDLEY CHARLTON</t>
  </si>
  <si>
    <t>660 NAUSET</t>
  </si>
  <si>
    <t>665 FREETOWN LAKEVILLE</t>
  </si>
  <si>
    <t>670 FRONTIER</t>
  </si>
  <si>
    <t>672 GATEWAY</t>
  </si>
  <si>
    <t>673 GROTON DUNSTABLE</t>
  </si>
  <si>
    <t>674 GILL MONTAGUE</t>
  </si>
  <si>
    <t>675 HAMILTON WENHAM</t>
  </si>
  <si>
    <t>680 HAMPDEN WILBRAHAM</t>
  </si>
  <si>
    <t>683 HAMPSHIRE</t>
  </si>
  <si>
    <t>685 HAWLEMONT</t>
  </si>
  <si>
    <t>690 KING PHILIP</t>
  </si>
  <si>
    <t>695 LINCOLN SUDBURY</t>
  </si>
  <si>
    <t>700 MARTHAS VINEYARD</t>
  </si>
  <si>
    <t>705 MASCONOMET</t>
  </si>
  <si>
    <t>710 MENDON UPTON</t>
  </si>
  <si>
    <t>715 MOUNT GREYLOCK</t>
  </si>
  <si>
    <t>717 MOHAWK TRAIL</t>
  </si>
  <si>
    <t>720 NARRAGANSETT</t>
  </si>
  <si>
    <t>725 NASHOBA</t>
  </si>
  <si>
    <t>728 NEW SALEM WENDELL</t>
  </si>
  <si>
    <t>730 NORTHBORO SOUTHBORO</t>
  </si>
  <si>
    <t>735 NORTH MIDDLESEX</t>
  </si>
  <si>
    <t>740 OLD ROCHESTER</t>
  </si>
  <si>
    <t>745 PENTUCKET</t>
  </si>
  <si>
    <t>750 PIONEER</t>
  </si>
  <si>
    <t>753 QUABBIN</t>
  </si>
  <si>
    <t>755 RALPH C MAHAR</t>
  </si>
  <si>
    <t>760 SILVER LAKE</t>
  </si>
  <si>
    <t>765 SOUTHERN BERKSHIRE</t>
  </si>
  <si>
    <t>767 SPENCER EAST BROOKFIELD</t>
  </si>
  <si>
    <t>770 TANTASQUA</t>
  </si>
  <si>
    <t>773 TRITON</t>
  </si>
  <si>
    <t>775 WACHUSETT</t>
  </si>
  <si>
    <t>780 WHITMAN HANSON</t>
  </si>
  <si>
    <t>801 ASSABET VALLEY</t>
  </si>
  <si>
    <t>805 BLACKSTONE VALLEY</t>
  </si>
  <si>
    <t>806 BLUE HILLS</t>
  </si>
  <si>
    <t>810 BRISTOL PLYMOUTH</t>
  </si>
  <si>
    <t>815 CAPE COD</t>
  </si>
  <si>
    <t>821 GREATER FALL RIVER</t>
  </si>
  <si>
    <t>823 GREATER LAWRENCE</t>
  </si>
  <si>
    <t>825 GREATER NEW BEDFORD</t>
  </si>
  <si>
    <t>828 GREATER LOWELL</t>
  </si>
  <si>
    <t>829 SOUTH MIDDLESEX</t>
  </si>
  <si>
    <t>830 MINUTEMAN</t>
  </si>
  <si>
    <t>832 MONTACHUSETT</t>
  </si>
  <si>
    <t>851 NORTHERN BERKSHIRE</t>
  </si>
  <si>
    <t>852 NASHOBA VALLEY</t>
  </si>
  <si>
    <t>853 NORTHEAST METROPOLITAN</t>
  </si>
  <si>
    <t>104 AQUINNAH</t>
  </si>
  <si>
    <t>Receiving District</t>
  </si>
  <si>
    <t>Sending District</t>
  </si>
  <si>
    <t>Change</t>
  </si>
  <si>
    <t>chosum16final</t>
  </si>
  <si>
    <t>choicesum15final</t>
  </si>
  <si>
    <t>Select a District</t>
  </si>
  <si>
    <t>Office of District and School Finance</t>
  </si>
  <si>
    <t>FY18 Receiving FTE</t>
  </si>
  <si>
    <t>FY18 Receiving Tuition</t>
  </si>
  <si>
    <t>FY18 Sending FTE</t>
  </si>
  <si>
    <t>FY18
Sending Tuition</t>
  </si>
  <si>
    <t>Adjustment
FY17 Receiving Tuition</t>
  </si>
  <si>
    <t>Adjustment
FY17 Sending Tuition</t>
  </si>
  <si>
    <t>FY18
Net
Receiving Tuition</t>
  </si>
  <si>
    <t>FY18
Net
Sending Tuition</t>
  </si>
  <si>
    <t>School Choice Pupils and Tuition, FY18 Final</t>
  </si>
  <si>
    <t>Change in School Choice Pupils and Tuition by Sending District, FY17 to FY18</t>
  </si>
  <si>
    <t>FY18</t>
  </si>
  <si>
    <t>STATE TOTALS</t>
  </si>
  <si>
    <t>chosum17jun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</si>
</sst>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0.0"/>
    <numFmt numFmtId="165" formatCode="#,##0.0"/>
    <numFmt numFmtId="166" formatCode="m/d/yy;@"/>
  </numFmts>
  <fonts count="12">
    <font>
      <sz val="11"/>
      <name val="Calibri"/>
      <family val="2"/>
      <scheme val="minor"/>
    </font>
    <font>
      <sz val="8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SWISS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44" fontId="2" fillId="0" borderId="0" applyFont="0" applyFill="0" applyBorder="0" applyAlignment="0" applyProtection="0"/>
    <xf numFmtId="3" fontId="7" fillId="0" borderId="0"/>
  </cellStyleXfs>
  <cellXfs count="67">
    <xf numFmtId="0" fontId="0" fillId="0" borderId="0" xfId="0"/>
    <xf numFmtId="17" fontId="2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2" fillId="0" borderId="0" xfId="0" applyFont="1" applyFill="1"/>
    <xf numFmtId="17" fontId="3" fillId="0" borderId="0" xfId="0" applyNumberFormat="1" applyFont="1" applyFill="1" applyAlignment="1">
      <alignment horizontal="center"/>
    </xf>
    <xf numFmtId="0" fontId="3" fillId="0" borderId="0" xfId="0" applyFont="1" applyFill="1"/>
    <xf numFmtId="0" fontId="2" fillId="0" borderId="0" xfId="0" applyFont="1" applyFill="1" applyProtection="1"/>
    <xf numFmtId="0" fontId="2" fillId="0" borderId="0" xfId="0" applyFont="1" applyFill="1" applyAlignment="1">
      <alignment wrapText="1"/>
    </xf>
    <xf numFmtId="15" fontId="2" fillId="0" borderId="0" xfId="0" applyNumberFormat="1" applyFont="1" applyFill="1" applyAlignment="1">
      <alignment wrapText="1"/>
    </xf>
    <xf numFmtId="15" fontId="2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centerContinuous"/>
    </xf>
    <xf numFmtId="0" fontId="2" fillId="0" borderId="0" xfId="0" applyFont="1" applyFill="1" applyBorder="1" applyProtection="1"/>
    <xf numFmtId="165" fontId="2" fillId="0" borderId="0" xfId="0" applyNumberFormat="1" applyFont="1" applyFill="1"/>
    <xf numFmtId="165" fontId="2" fillId="2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1" fillId="0" borderId="0" xfId="0" applyFont="1" applyFill="1"/>
    <xf numFmtId="164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/>
    <xf numFmtId="0" fontId="5" fillId="0" borderId="0" xfId="0" applyFont="1" applyProtection="1"/>
    <xf numFmtId="0" fontId="0" fillId="0" borderId="0" xfId="0" applyFont="1" applyProtection="1"/>
    <xf numFmtId="0" fontId="2" fillId="0" borderId="0" xfId="0" applyNumberFormat="1" applyFont="1" applyFill="1" applyAlignment="1"/>
    <xf numFmtId="0" fontId="0" fillId="0" borderId="0" xfId="0" applyFont="1"/>
    <xf numFmtId="0" fontId="0" fillId="0" borderId="0" xfId="0" applyFont="1" applyAlignment="1">
      <alignment horizontal="left"/>
    </xf>
    <xf numFmtId="0" fontId="6" fillId="0" borderId="0" xfId="0" applyFont="1" applyFill="1"/>
    <xf numFmtId="0" fontId="3" fillId="0" borderId="0" xfId="0" applyFont="1" applyFill="1" applyProtection="1"/>
    <xf numFmtId="165" fontId="3" fillId="0" borderId="0" xfId="0" applyNumberFormat="1" applyFont="1" applyFill="1"/>
    <xf numFmtId="0" fontId="8" fillId="3" borderId="0" xfId="0" applyFont="1" applyFill="1"/>
    <xf numFmtId="0" fontId="6" fillId="0" borderId="0" xfId="0" applyFont="1" applyBorder="1" applyAlignment="1">
      <alignment horizontal="center"/>
    </xf>
    <xf numFmtId="17" fontId="6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0" fillId="0" borderId="0" xfId="0" applyFont="1" applyBorder="1"/>
    <xf numFmtId="164" fontId="0" fillId="0" borderId="0" xfId="0" applyNumberFormat="1" applyFont="1" applyFill="1"/>
    <xf numFmtId="3" fontId="0" fillId="0" borderId="0" xfId="0" applyNumberFormat="1" applyFont="1" applyFill="1"/>
    <xf numFmtId="0" fontId="0" fillId="0" borderId="0" xfId="0" applyFont="1" applyBorder="1" applyProtection="1"/>
    <xf numFmtId="0" fontId="6" fillId="0" borderId="0" xfId="0" applyFont="1" applyBorder="1"/>
    <xf numFmtId="165" fontId="6" fillId="0" borderId="0" xfId="0" applyNumberFormat="1" applyFont="1" applyBorder="1"/>
    <xf numFmtId="3" fontId="6" fillId="0" borderId="0" xfId="0" applyNumberFormat="1" applyFont="1" applyBorder="1"/>
    <xf numFmtId="165" fontId="0" fillId="0" borderId="0" xfId="0" applyNumberFormat="1" applyFont="1" applyFill="1"/>
    <xf numFmtId="0" fontId="11" fillId="0" borderId="0" xfId="0" applyFont="1" applyBorder="1" applyAlignment="1">
      <alignment horizontal="center" vertical="top"/>
    </xf>
    <xf numFmtId="0" fontId="9" fillId="0" borderId="0" xfId="0" applyFont="1"/>
    <xf numFmtId="0" fontId="9" fillId="0" borderId="0" xfId="0" applyFont="1" applyAlignment="1">
      <alignment horizontal="center"/>
    </xf>
    <xf numFmtId="165" fontId="0" fillId="0" borderId="0" xfId="0" applyNumberFormat="1"/>
    <xf numFmtId="3" fontId="0" fillId="0" borderId="0" xfId="0" applyNumberFormat="1"/>
    <xf numFmtId="165" fontId="6" fillId="0" borderId="0" xfId="0" applyNumberFormat="1" applyFont="1"/>
    <xf numFmtId="3" fontId="6" fillId="0" borderId="0" xfId="0" applyNumberFormat="1" applyFont="1"/>
    <xf numFmtId="0" fontId="11" fillId="0" borderId="0" xfId="0" applyFont="1" applyBorder="1" applyAlignment="1"/>
    <xf numFmtId="0" fontId="11" fillId="0" borderId="0" xfId="0" applyFont="1" applyBorder="1" applyAlignment="1">
      <alignment vertical="top"/>
    </xf>
    <xf numFmtId="0" fontId="10" fillId="0" borderId="0" xfId="0" quotePrefix="1" applyFont="1"/>
    <xf numFmtId="0" fontId="10" fillId="0" borderId="0" xfId="0" applyFont="1"/>
    <xf numFmtId="0" fontId="6" fillId="0" borderId="0" xfId="0" applyFont="1" applyAlignment="1">
      <alignment horizontal="center"/>
    </xf>
    <xf numFmtId="166" fontId="6" fillId="0" borderId="0" xfId="0" applyNumberFormat="1" applyFont="1" applyBorder="1"/>
    <xf numFmtId="166" fontId="6" fillId="0" borderId="0" xfId="0" applyNumberFormat="1" applyFont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164" fontId="0" fillId="0" borderId="0" xfId="0" applyNumberFormat="1"/>
    <xf numFmtId="164" fontId="6" fillId="0" borderId="0" xfId="0" applyNumberFormat="1" applyFont="1"/>
    <xf numFmtId="0" fontId="10" fillId="0" borderId="0" xfId="0" applyFont="1" applyFill="1"/>
    <xf numFmtId="0" fontId="10" fillId="0" borderId="0" xfId="0" applyFont="1" applyFill="1" applyAlignment="1">
      <alignment horizontal="center"/>
    </xf>
    <xf numFmtId="164" fontId="10" fillId="0" borderId="0" xfId="0" applyNumberFormat="1" applyFont="1" applyFill="1"/>
    <xf numFmtId="165" fontId="0" fillId="0" borderId="0" xfId="0" applyNumberFormat="1" applyFont="1" applyBorder="1" applyProtection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top"/>
    </xf>
    <xf numFmtId="0" fontId="6" fillId="0" borderId="0" xfId="0" applyFont="1" applyAlignment="1">
      <alignment horizontal="center"/>
    </xf>
  </cellXfs>
  <cellStyles count="4">
    <cellStyle name="Currency 2" xfId="2"/>
    <cellStyle name="Normal" xfId="0" builtinId="0" customBuiltin="1"/>
    <cellStyle name="Normal 25" xfId="1"/>
    <cellStyle name="Normal 4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'district pupil trends'!$Q$4</c:f>
          <c:strCache>
            <c:ptCount val="1"/>
            <c:pt idx="0">
              <c:v> school choice enrollment trends</c:v>
            </c:pt>
          </c:strCache>
        </c:strRef>
      </c:tx>
      <c:overlay val="0"/>
    </c:title>
    <c:autoTitleDeleted val="0"/>
    <c:plotArea>
      <c:layout>
        <c:manualLayout>
          <c:layoutTarget val="inner"/>
          <c:xMode val="edge"/>
          <c:yMode val="edge"/>
          <c:x val="9.0355258990685763E-2"/>
          <c:y val="0.12369423432914795"/>
          <c:w val="0.86798053155976862"/>
          <c:h val="0.702474215209325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'district pupil trends'!$F$30</c:f>
              <c:strCache>
                <c:ptCount val="1"/>
                <c:pt idx="0">
                  <c:v>Receiving</c:v>
                </c:pt>
              </c:strCache>
            </c:strRef>
          </c:tx>
          <c:invertIfNegative val="0"/>
          <c:dLbls>
            <c:numFmt formatCode="0.0;;;" sourceLinked="0"/>
            <c:spPr>
              <a:noFill/>
              <a:ln>
                <a:noFill/>
              </a:ln>
              <a:effectLst/>
            </c:spPr>
            <c:txPr>
              <a:bodyPr rot="0" vertOverflow="overflow" horzOverflow="overflow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'district pupil trends'!$E$31:$E$40</c:f>
              <c:strCache>
                <c:ptCount val="10"/>
                <c:pt idx="0">
                  <c:v>FY09</c:v>
                </c:pt>
                <c:pt idx="1">
                  <c:v>FY10</c:v>
                </c:pt>
                <c:pt idx="2">
                  <c:v>FY11</c:v>
                </c:pt>
                <c:pt idx="3">
                  <c:v>FY12</c:v>
                </c:pt>
                <c:pt idx="4">
                  <c:v>FY13</c:v>
                </c:pt>
                <c:pt idx="5">
                  <c:v>FY14</c:v>
                </c:pt>
                <c:pt idx="6">
                  <c:v>FY15</c:v>
                </c:pt>
                <c:pt idx="7">
                  <c:v>FY16</c:v>
                </c:pt>
                <c:pt idx="8">
                  <c:v>FY17</c:v>
                </c:pt>
                <c:pt idx="9">
                  <c:v>FY18</c:v>
                </c:pt>
              </c:strCache>
            </c:strRef>
          </c:cat>
          <c:val>
            <c:numRef>
              <c:f>'district pupil trends'!$F$31:$F$40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B-49A7-9086-A83B927211A1}"/>
            </c:ext>
          </c:extLst>
        </c:ser>
        <c:ser>
          <c:idx val="1"/>
          <c:order val="1"/>
          <c:tx>
            <c:strRef>
              <c:f>'district pupil trends'!$G$30</c:f>
              <c:strCache>
                <c:ptCount val="1"/>
                <c:pt idx="0">
                  <c:v>Sending</c:v>
                </c:pt>
              </c:strCache>
            </c:strRef>
          </c:tx>
          <c:invertIfNegative val="0"/>
          <c:dLbls>
            <c:numFmt formatCode="0.0;;;" sourceLinked="0"/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'district pupil trends'!$E$31:$E$40</c:f>
              <c:strCache>
                <c:ptCount val="10"/>
                <c:pt idx="0">
                  <c:v>FY09</c:v>
                </c:pt>
                <c:pt idx="1">
                  <c:v>FY10</c:v>
                </c:pt>
                <c:pt idx="2">
                  <c:v>FY11</c:v>
                </c:pt>
                <c:pt idx="3">
                  <c:v>FY12</c:v>
                </c:pt>
                <c:pt idx="4">
                  <c:v>FY13</c:v>
                </c:pt>
                <c:pt idx="5">
                  <c:v>FY14</c:v>
                </c:pt>
                <c:pt idx="6">
                  <c:v>FY15</c:v>
                </c:pt>
                <c:pt idx="7">
                  <c:v>FY16</c:v>
                </c:pt>
                <c:pt idx="8">
                  <c:v>FY17</c:v>
                </c:pt>
                <c:pt idx="9">
                  <c:v>FY18</c:v>
                </c:pt>
              </c:strCache>
            </c:strRef>
          </c:cat>
          <c:val>
            <c:numRef>
              <c:f>'district pupil trends'!$G$31:$G$40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7B-49A7-9086-A83B92721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2454016"/>
        <c:axId val="63058688"/>
      </c:barChart>
      <c:catAx>
        <c:axId val="62454016"/>
        <c:scaling>
          <c:orientation val="minMax"/>
        </c:scaling>
        <c:delete val="0"/>
        <c:axPos val="b"/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3058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0586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24540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1485432287963125"/>
          <c:y val="0.90064738846865833"/>
          <c:w val="0.17029123406343874"/>
          <c:h val="5.2712180107351125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 alignWithMargins="0"/>
    <c:pageMargins b="1" l="0.75000000000001144" r="0.75000000000001144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32385</xdr:rowOff>
    </xdr:from>
    <xdr:to>
      <xdr:col>13</xdr:col>
      <xdr:colOff>617219</xdr:colOff>
      <xdr:row>28</xdr:row>
      <xdr:rowOff>0</xdr:rowOff>
    </xdr:to>
    <xdr:graphicFrame macro="">
      <xdr:nvGraphicFramePr>
        <xdr:cNvPr id="8371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H648"/>
  <sheetViews>
    <sheetView showGridLines="0" workbookViewId="0">
      <pane xSplit="2" ySplit="9" topLeftCell="C10" activePane="bottomRight" state="frozen"/>
      <selection activeCell="E450" sqref="E450"/>
      <selection pane="topRight" activeCell="E450" sqref="E450"/>
      <selection pane="bottomLeft" activeCell="E450" sqref="E450"/>
      <selection pane="bottomRight" activeCell="A9" sqref="A9"/>
    </sheetView>
  </sheetViews>
  <sheetFormatPr defaultColWidth="9" defaultRowHeight="12.75"/>
  <cols>
    <col min="1" max="1" width="5" style="3" bestFit="1" customWidth="1"/>
    <col min="2" max="2" width="27.7109375" style="3" bestFit="1" customWidth="1"/>
    <col min="3" max="31" width="10.7109375" style="3" customWidth="1"/>
    <col min="32" max="16384" width="9" style="3"/>
  </cols>
  <sheetData>
    <row r="1" spans="1:34" ht="13.5">
      <c r="C1" s="7"/>
      <c r="D1" s="7"/>
      <c r="E1" s="7"/>
      <c r="F1" s="7"/>
      <c r="G1" s="7"/>
      <c r="H1" s="14" t="s">
        <v>3</v>
      </c>
      <c r="I1" s="14" t="s">
        <v>882</v>
      </c>
      <c r="J1" s="15" t="s">
        <v>887</v>
      </c>
      <c r="K1" s="15" t="s">
        <v>888</v>
      </c>
      <c r="L1" s="15" t="s">
        <v>892</v>
      </c>
      <c r="M1" s="15" t="s">
        <v>1342</v>
      </c>
      <c r="N1" s="15" t="s">
        <v>1341</v>
      </c>
      <c r="O1" s="15" t="s">
        <v>1357</v>
      </c>
      <c r="P1" s="15" t="s">
        <v>894</v>
      </c>
      <c r="Q1" s="7"/>
      <c r="R1" s="7"/>
      <c r="S1" s="7"/>
      <c r="T1" s="7"/>
      <c r="U1" s="7"/>
      <c r="V1" s="7"/>
      <c r="W1" s="14" t="s">
        <v>3</v>
      </c>
      <c r="X1" s="14" t="s">
        <v>882</v>
      </c>
      <c r="Y1" s="15" t="s">
        <v>887</v>
      </c>
      <c r="Z1" s="15" t="s">
        <v>888</v>
      </c>
      <c r="AA1" s="15" t="s">
        <v>892</v>
      </c>
      <c r="AB1" s="15" t="s">
        <v>1342</v>
      </c>
      <c r="AC1" s="15" t="s">
        <v>1341</v>
      </c>
      <c r="AD1" s="15" t="s">
        <v>1357</v>
      </c>
      <c r="AE1" s="15" t="s">
        <v>894</v>
      </c>
    </row>
    <row r="2" spans="1:34" ht="15">
      <c r="C2" s="7"/>
      <c r="D2" s="8"/>
      <c r="E2" s="8"/>
      <c r="F2" s="8"/>
      <c r="G2" s="8"/>
      <c r="H2" s="8"/>
      <c r="I2" s="8"/>
      <c r="J2" s="15"/>
      <c r="K2" s="15"/>
      <c r="L2" s="15"/>
      <c r="M2" s="15"/>
      <c r="N2"/>
      <c r="O2"/>
      <c r="P2"/>
      <c r="Q2" s="7"/>
      <c r="R2" s="9"/>
      <c r="S2" s="9"/>
      <c r="T2" s="9"/>
      <c r="U2" s="9"/>
      <c r="V2" s="9"/>
      <c r="W2" s="9"/>
      <c r="X2" s="9"/>
      <c r="Y2" s="15"/>
      <c r="Z2" s="15"/>
      <c r="AA2" s="15"/>
      <c r="AB2" s="15"/>
    </row>
    <row r="4" spans="1:34">
      <c r="C4" s="1"/>
      <c r="D4" s="1"/>
      <c r="E4" s="1"/>
      <c r="F4" s="1"/>
      <c r="G4" s="1"/>
      <c r="H4" s="1"/>
      <c r="I4" s="1"/>
      <c r="J4" s="1"/>
      <c r="K4" s="1"/>
      <c r="L4" s="1"/>
      <c r="M4" s="1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spans="1:34">
      <c r="C5" s="22" t="s">
        <v>1</v>
      </c>
      <c r="E5" s="2"/>
      <c r="F5" s="2"/>
      <c r="G5" s="2"/>
      <c r="H5" s="2"/>
      <c r="I5" s="2"/>
      <c r="J5" s="2"/>
      <c r="K5" s="2"/>
      <c r="L5" s="2"/>
      <c r="M5" s="2"/>
      <c r="R5" s="22" t="s">
        <v>923</v>
      </c>
      <c r="S5" s="2"/>
      <c r="T5" s="2"/>
      <c r="U5" s="2"/>
      <c r="V5" s="2"/>
      <c r="W5" s="2"/>
      <c r="X5" s="2"/>
      <c r="Y5" s="2"/>
      <c r="Z5" s="2"/>
      <c r="AA5" s="2"/>
      <c r="AB5" s="2"/>
    </row>
    <row r="6" spans="1:34">
      <c r="C6" s="2"/>
      <c r="D6" s="2"/>
      <c r="E6" s="2"/>
      <c r="F6" s="2"/>
      <c r="G6" s="2"/>
      <c r="H6" s="2"/>
      <c r="I6" s="2"/>
      <c r="J6" s="2"/>
      <c r="K6" s="2"/>
      <c r="L6" s="2"/>
      <c r="M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34">
      <c r="C7" s="2"/>
      <c r="D7" s="2"/>
      <c r="E7" s="2"/>
      <c r="F7" s="2"/>
      <c r="G7" s="2"/>
      <c r="H7" s="2"/>
      <c r="I7" s="2"/>
      <c r="J7" s="2"/>
      <c r="K7" s="2"/>
      <c r="L7" s="2"/>
      <c r="M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34" ht="15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/>
      <c r="O8"/>
      <c r="P8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4"/>
      <c r="AD8" s="4"/>
      <c r="AE8" s="4"/>
    </row>
    <row r="9" spans="1:34" s="5" customFormat="1" ht="15">
      <c r="A9" s="5" t="s">
        <v>56</v>
      </c>
      <c r="B9" s="5" t="s">
        <v>896</v>
      </c>
      <c r="C9" s="17" t="s">
        <v>877</v>
      </c>
      <c r="D9" s="17" t="s">
        <v>241</v>
      </c>
      <c r="E9" s="17" t="s">
        <v>711</v>
      </c>
      <c r="F9" s="17" t="s">
        <v>848</v>
      </c>
      <c r="G9" s="17" t="s">
        <v>350</v>
      </c>
      <c r="H9" s="17" t="s">
        <v>876</v>
      </c>
      <c r="I9" s="17" t="s">
        <v>878</v>
      </c>
      <c r="J9" s="17" t="s">
        <v>881</v>
      </c>
      <c r="K9" s="17" t="s">
        <v>884</v>
      </c>
      <c r="L9" s="17" t="s">
        <v>0</v>
      </c>
      <c r="M9" s="17" t="s">
        <v>891</v>
      </c>
      <c r="N9" s="17" t="s">
        <v>893</v>
      </c>
      <c r="O9" s="17" t="s">
        <v>895</v>
      </c>
      <c r="P9" s="17" t="s">
        <v>1355</v>
      </c>
      <c r="Q9"/>
      <c r="R9" s="17" t="s">
        <v>877</v>
      </c>
      <c r="S9" s="17" t="s">
        <v>241</v>
      </c>
      <c r="T9" s="17" t="s">
        <v>711</v>
      </c>
      <c r="U9" s="17" t="s">
        <v>848</v>
      </c>
      <c r="V9" s="17" t="s">
        <v>350</v>
      </c>
      <c r="W9" s="17" t="s">
        <v>876</v>
      </c>
      <c r="X9" s="17" t="s">
        <v>878</v>
      </c>
      <c r="Y9" s="17" t="s">
        <v>881</v>
      </c>
      <c r="Z9" s="17" t="s">
        <v>884</v>
      </c>
      <c r="AA9" s="17" t="s">
        <v>0</v>
      </c>
      <c r="AB9" s="17" t="s">
        <v>891</v>
      </c>
      <c r="AC9" s="17" t="s">
        <v>893</v>
      </c>
      <c r="AD9" s="17" t="s">
        <v>895</v>
      </c>
      <c r="AE9" s="17" t="s">
        <v>1355</v>
      </c>
    </row>
    <row r="10" spans="1:34" ht="17.100000000000001" customHeight="1">
      <c r="A10" s="3">
        <v>1</v>
      </c>
      <c r="B10" s="6" t="s">
        <v>441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2</v>
      </c>
      <c r="M10" s="12">
        <v>2</v>
      </c>
      <c r="N10" s="12">
        <v>1</v>
      </c>
      <c r="O10" s="12">
        <v>3</v>
      </c>
      <c r="P10" s="13">
        <f t="shared" ref="P10:P73" si="0">IF(ISNA(VLOOKUP($A10,ftes,3,FALSE)), 0, VLOOKUP($A10,ftes,3,FALSE))</f>
        <v>5</v>
      </c>
      <c r="Q10"/>
      <c r="R10" s="12">
        <v>1</v>
      </c>
      <c r="S10" s="12">
        <v>2</v>
      </c>
      <c r="T10" s="12">
        <v>2</v>
      </c>
      <c r="U10" s="12">
        <v>3</v>
      </c>
      <c r="V10" s="12">
        <v>3</v>
      </c>
      <c r="W10" s="12">
        <v>1.2</v>
      </c>
      <c r="X10" s="12">
        <v>2</v>
      </c>
      <c r="Y10" s="12">
        <v>6</v>
      </c>
      <c r="Z10" s="12">
        <v>5.21</v>
      </c>
      <c r="AA10" s="16">
        <v>9.7000000000000011</v>
      </c>
      <c r="AB10" s="12">
        <v>29.199999999999996</v>
      </c>
      <c r="AC10" s="12">
        <v>33.489999999999995</v>
      </c>
      <c r="AD10" s="12">
        <v>43.9</v>
      </c>
      <c r="AE10" s="13">
        <f t="shared" ref="AE10:AE73" si="1">IF(ISNA(VLOOKUP($A10,ftes,5,FALSE)), 0, VLOOKUP($A10,ftes,5,FALSE))</f>
        <v>44.55</v>
      </c>
      <c r="AF10">
        <f>IF(SUM(C10:O10)+SUM(R10:AD10)&gt;0,1,0)</f>
        <v>1</v>
      </c>
      <c r="AG10" s="5"/>
      <c r="AH10" s="5"/>
    </row>
    <row r="11" spans="1:34" ht="17.100000000000001" customHeight="1">
      <c r="A11" s="3">
        <v>2</v>
      </c>
      <c r="B11" s="6" t="s">
        <v>442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3">
        <f t="shared" si="0"/>
        <v>0</v>
      </c>
      <c r="Q11"/>
      <c r="R11" s="12">
        <v>3</v>
      </c>
      <c r="S11" s="12">
        <v>0.39</v>
      </c>
      <c r="T11" s="12">
        <v>1.78</v>
      </c>
      <c r="U11" s="12">
        <v>3</v>
      </c>
      <c r="V11" s="12">
        <v>1.53</v>
      </c>
      <c r="W11" s="12">
        <v>3</v>
      </c>
      <c r="X11" s="12">
        <v>2</v>
      </c>
      <c r="Y11" s="12">
        <v>11.04</v>
      </c>
      <c r="Z11" s="12">
        <v>5.79</v>
      </c>
      <c r="AA11" s="16">
        <v>10.36</v>
      </c>
      <c r="AB11" s="12">
        <v>0</v>
      </c>
      <c r="AC11" s="12">
        <v>0</v>
      </c>
      <c r="AD11" s="12">
        <v>0</v>
      </c>
      <c r="AE11" s="13">
        <f t="shared" si="1"/>
        <v>0</v>
      </c>
      <c r="AF11">
        <f t="shared" ref="AF11:AF74" si="2">IF(SUM(C11:O11)+SUM(R11:AD11)&gt;0,1,0)</f>
        <v>1</v>
      </c>
    </row>
    <row r="12" spans="1:34" ht="17.100000000000001" customHeight="1">
      <c r="A12" s="3">
        <v>3</v>
      </c>
      <c r="B12" s="6" t="s">
        <v>443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3">
        <f t="shared" si="0"/>
        <v>0</v>
      </c>
      <c r="Q12"/>
      <c r="R12" s="12">
        <v>3</v>
      </c>
      <c r="S12" s="12">
        <v>2.2999999999999998</v>
      </c>
      <c r="T12" s="12">
        <v>1</v>
      </c>
      <c r="U12" s="12">
        <v>0</v>
      </c>
      <c r="V12" s="12">
        <v>0</v>
      </c>
      <c r="W12" s="12">
        <v>1</v>
      </c>
      <c r="X12" s="12">
        <v>4</v>
      </c>
      <c r="Y12" s="12">
        <v>5</v>
      </c>
      <c r="Z12" s="12">
        <v>7</v>
      </c>
      <c r="AA12" s="16">
        <v>11.5</v>
      </c>
      <c r="AB12" s="12">
        <v>11.120000000000001</v>
      </c>
      <c r="AC12" s="12">
        <v>18.63</v>
      </c>
      <c r="AD12" s="12">
        <v>21.37</v>
      </c>
      <c r="AE12" s="13">
        <f t="shared" si="1"/>
        <v>25.689999999999998</v>
      </c>
      <c r="AF12">
        <f t="shared" si="2"/>
        <v>1</v>
      </c>
    </row>
    <row r="13" spans="1:34" ht="17.100000000000001" customHeight="1">
      <c r="A13" s="3">
        <v>4</v>
      </c>
      <c r="B13" s="6" t="s">
        <v>444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3">
        <f t="shared" si="0"/>
        <v>0</v>
      </c>
      <c r="Q13"/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6">
        <v>0</v>
      </c>
      <c r="AB13" s="12">
        <v>0</v>
      </c>
      <c r="AC13" s="12">
        <v>0</v>
      </c>
      <c r="AD13" s="12">
        <v>0</v>
      </c>
      <c r="AE13" s="13">
        <f t="shared" si="1"/>
        <v>0</v>
      </c>
      <c r="AF13">
        <f t="shared" si="2"/>
        <v>0</v>
      </c>
    </row>
    <row r="14" spans="1:34" ht="17.100000000000001" customHeight="1">
      <c r="A14" s="3">
        <v>5</v>
      </c>
      <c r="B14" s="6" t="s">
        <v>445</v>
      </c>
      <c r="C14" s="12">
        <v>65.47</v>
      </c>
      <c r="D14" s="12">
        <v>68.75</v>
      </c>
      <c r="E14" s="12">
        <v>73.72</v>
      </c>
      <c r="F14" s="12">
        <v>76.5</v>
      </c>
      <c r="G14" s="12">
        <v>78.22</v>
      </c>
      <c r="H14" s="12">
        <v>71.03</v>
      </c>
      <c r="I14" s="12">
        <v>78.89</v>
      </c>
      <c r="J14" s="12">
        <v>80.769999999999982</v>
      </c>
      <c r="K14" s="12">
        <v>74.89</v>
      </c>
      <c r="L14" s="12">
        <v>82</v>
      </c>
      <c r="M14" s="12">
        <v>80.569999999999993</v>
      </c>
      <c r="N14" s="12">
        <v>76.02</v>
      </c>
      <c r="O14" s="12">
        <v>77.289999999999992</v>
      </c>
      <c r="P14" s="13">
        <f t="shared" si="0"/>
        <v>75.92</v>
      </c>
      <c r="Q14"/>
      <c r="R14" s="12">
        <v>36.29</v>
      </c>
      <c r="S14" s="12">
        <v>36.43</v>
      </c>
      <c r="T14" s="12">
        <v>34.47</v>
      </c>
      <c r="U14" s="12">
        <v>43.03</v>
      </c>
      <c r="V14" s="12">
        <v>28.66</v>
      </c>
      <c r="W14" s="12">
        <v>34.369999999999997</v>
      </c>
      <c r="X14" s="12">
        <v>40.130000000000003</v>
      </c>
      <c r="Y14" s="12">
        <v>38.239999999999995</v>
      </c>
      <c r="Z14" s="12">
        <v>43.33</v>
      </c>
      <c r="AA14" s="16">
        <v>54.18</v>
      </c>
      <c r="AB14" s="12">
        <v>43.25</v>
      </c>
      <c r="AC14" s="12">
        <v>46.1</v>
      </c>
      <c r="AD14" s="12">
        <v>55.269999999999996</v>
      </c>
      <c r="AE14" s="13">
        <f t="shared" si="1"/>
        <v>49.580000000000005</v>
      </c>
      <c r="AF14">
        <f t="shared" si="2"/>
        <v>1</v>
      </c>
    </row>
    <row r="15" spans="1:34" ht="17.100000000000001" customHeight="1">
      <c r="A15" s="3">
        <v>6</v>
      </c>
      <c r="B15" s="6" t="s">
        <v>446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3">
        <f t="shared" si="0"/>
        <v>0</v>
      </c>
      <c r="Q15"/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6">
        <v>0</v>
      </c>
      <c r="AB15" s="12">
        <v>0</v>
      </c>
      <c r="AC15" s="12">
        <v>0</v>
      </c>
      <c r="AD15" s="12">
        <v>0</v>
      </c>
      <c r="AE15" s="13">
        <f t="shared" si="1"/>
        <v>0</v>
      </c>
      <c r="AF15">
        <f t="shared" si="2"/>
        <v>0</v>
      </c>
    </row>
    <row r="16" spans="1:34" ht="17.100000000000001" customHeight="1">
      <c r="A16" s="3">
        <v>7</v>
      </c>
      <c r="B16" s="6" t="s">
        <v>447</v>
      </c>
      <c r="C16" s="12">
        <v>106.75</v>
      </c>
      <c r="D16" s="12">
        <v>87.6</v>
      </c>
      <c r="E16" s="12">
        <v>101.98</v>
      </c>
      <c r="F16" s="12">
        <v>111.33</v>
      </c>
      <c r="G16" s="12">
        <v>112.17</v>
      </c>
      <c r="H16" s="12">
        <v>103.15</v>
      </c>
      <c r="I16" s="12">
        <v>86.450000000000017</v>
      </c>
      <c r="J16" s="12">
        <v>69.33</v>
      </c>
      <c r="K16" s="12">
        <v>55.16</v>
      </c>
      <c r="L16" s="12">
        <v>41.43</v>
      </c>
      <c r="M16" s="12">
        <v>30</v>
      </c>
      <c r="N16" s="12">
        <v>12.360000000000001</v>
      </c>
      <c r="O16" s="12">
        <v>14</v>
      </c>
      <c r="P16" s="13">
        <f t="shared" si="0"/>
        <v>16</v>
      </c>
      <c r="Q16"/>
      <c r="R16" s="12">
        <v>129.57</v>
      </c>
      <c r="S16" s="12">
        <v>112.735</v>
      </c>
      <c r="T16" s="12">
        <v>115.315</v>
      </c>
      <c r="U16" s="12">
        <v>95.35</v>
      </c>
      <c r="V16" s="12">
        <v>82.51</v>
      </c>
      <c r="W16" s="12">
        <v>72.94</v>
      </c>
      <c r="X16" s="12">
        <v>74.009999999999991</v>
      </c>
      <c r="Y16" s="12">
        <v>72.97</v>
      </c>
      <c r="Z16" s="12">
        <v>78.59</v>
      </c>
      <c r="AA16" s="16">
        <v>75.500000000000014</v>
      </c>
      <c r="AB16" s="12">
        <v>73.90000000000002</v>
      </c>
      <c r="AC16" s="12">
        <v>59.69</v>
      </c>
      <c r="AD16" s="12">
        <v>46.61999999999999</v>
      </c>
      <c r="AE16" s="13">
        <f t="shared" si="1"/>
        <v>44.769999999999996</v>
      </c>
      <c r="AF16">
        <f t="shared" si="2"/>
        <v>1</v>
      </c>
    </row>
    <row r="17" spans="1:32" ht="17.100000000000001" customHeight="1">
      <c r="A17" s="3">
        <v>8</v>
      </c>
      <c r="B17" s="6" t="s">
        <v>448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36.099999999999994</v>
      </c>
      <c r="L17" s="12">
        <v>39.119999999999997</v>
      </c>
      <c r="M17" s="12">
        <v>53.849999999999994</v>
      </c>
      <c r="N17" s="12">
        <v>49.96</v>
      </c>
      <c r="O17" s="12">
        <v>60.24</v>
      </c>
      <c r="P17" s="13">
        <f t="shared" si="0"/>
        <v>95.23</v>
      </c>
      <c r="Q17"/>
      <c r="R17" s="12">
        <v>15.15</v>
      </c>
      <c r="S17" s="12">
        <v>14.75</v>
      </c>
      <c r="T17" s="12">
        <v>24.36</v>
      </c>
      <c r="U17" s="12">
        <v>26.48</v>
      </c>
      <c r="V17" s="12">
        <v>33.18</v>
      </c>
      <c r="W17" s="12">
        <v>30.83</v>
      </c>
      <c r="X17" s="12">
        <v>27.11</v>
      </c>
      <c r="Y17" s="12">
        <v>28.640000000000004</v>
      </c>
      <c r="Z17" s="12">
        <v>28.639999999999997</v>
      </c>
      <c r="AA17" s="16">
        <v>24.41</v>
      </c>
      <c r="AB17" s="12">
        <v>22.129999999999995</v>
      </c>
      <c r="AC17" s="12">
        <v>25.07</v>
      </c>
      <c r="AD17" s="12">
        <v>18.400000000000002</v>
      </c>
      <c r="AE17" s="13">
        <f t="shared" si="1"/>
        <v>22.66</v>
      </c>
      <c r="AF17">
        <f t="shared" si="2"/>
        <v>1</v>
      </c>
    </row>
    <row r="18" spans="1:32" ht="17.100000000000001" customHeight="1">
      <c r="A18" s="3">
        <v>9</v>
      </c>
      <c r="B18" s="6" t="s">
        <v>449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3">
        <f t="shared" si="0"/>
        <v>0</v>
      </c>
      <c r="Q18"/>
      <c r="R18" s="12">
        <v>2.73</v>
      </c>
      <c r="S18" s="12">
        <v>1</v>
      </c>
      <c r="T18" s="12">
        <v>1</v>
      </c>
      <c r="U18" s="12">
        <v>1</v>
      </c>
      <c r="V18" s="12">
        <v>2</v>
      </c>
      <c r="W18" s="12">
        <v>1.57</v>
      </c>
      <c r="X18" s="12">
        <v>2</v>
      </c>
      <c r="Y18" s="12">
        <v>1</v>
      </c>
      <c r="Z18" s="12">
        <v>1</v>
      </c>
      <c r="AA18" s="16">
        <v>0.83</v>
      </c>
      <c r="AB18" s="12">
        <v>5.34</v>
      </c>
      <c r="AC18" s="12">
        <v>4</v>
      </c>
      <c r="AD18" s="12">
        <v>10.27</v>
      </c>
      <c r="AE18" s="13">
        <f t="shared" si="1"/>
        <v>11.700000000000001</v>
      </c>
      <c r="AF18">
        <f t="shared" si="2"/>
        <v>1</v>
      </c>
    </row>
    <row r="19" spans="1:32" ht="17.100000000000001" customHeight="1">
      <c r="A19" s="3">
        <v>10</v>
      </c>
      <c r="B19" s="6" t="s">
        <v>450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3">
        <f t="shared" si="0"/>
        <v>0</v>
      </c>
      <c r="Q19"/>
      <c r="R19" s="12">
        <v>6</v>
      </c>
      <c r="S19" s="12">
        <v>6</v>
      </c>
      <c r="T19" s="12">
        <v>5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6">
        <v>0</v>
      </c>
      <c r="AB19" s="12">
        <v>0.90999999999999992</v>
      </c>
      <c r="AC19" s="12">
        <v>1.96</v>
      </c>
      <c r="AD19" s="12">
        <v>3</v>
      </c>
      <c r="AE19" s="13">
        <f t="shared" si="1"/>
        <v>4.74</v>
      </c>
      <c r="AF19">
        <f t="shared" si="2"/>
        <v>1</v>
      </c>
    </row>
    <row r="20" spans="1:32" ht="17.100000000000001" customHeight="1">
      <c r="A20" s="3">
        <v>11</v>
      </c>
      <c r="B20" s="6" t="s">
        <v>451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3">
        <f t="shared" si="0"/>
        <v>0</v>
      </c>
      <c r="Q20"/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6">
        <v>0</v>
      </c>
      <c r="AB20" s="12">
        <v>0</v>
      </c>
      <c r="AC20" s="12">
        <v>0</v>
      </c>
      <c r="AD20" s="12">
        <v>0</v>
      </c>
      <c r="AE20" s="13">
        <f t="shared" si="1"/>
        <v>0</v>
      </c>
      <c r="AF20">
        <f t="shared" si="2"/>
        <v>0</v>
      </c>
    </row>
    <row r="21" spans="1:32" ht="17.100000000000001" customHeight="1">
      <c r="A21" s="3">
        <v>12</v>
      </c>
      <c r="B21" s="6" t="s">
        <v>452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3">
        <f t="shared" si="0"/>
        <v>0</v>
      </c>
      <c r="Q21"/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6">
        <v>0</v>
      </c>
      <c r="AB21" s="12">
        <v>0</v>
      </c>
      <c r="AC21" s="12">
        <v>0</v>
      </c>
      <c r="AD21" s="12">
        <v>0</v>
      </c>
      <c r="AE21" s="13">
        <f t="shared" si="1"/>
        <v>0</v>
      </c>
      <c r="AF21">
        <f t="shared" si="2"/>
        <v>0</v>
      </c>
    </row>
    <row r="22" spans="1:32" ht="17.100000000000001" customHeight="1">
      <c r="A22" s="3">
        <v>13</v>
      </c>
      <c r="B22" s="6" t="s">
        <v>453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3">
        <f t="shared" si="0"/>
        <v>0</v>
      </c>
      <c r="Q22"/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6">
        <v>0</v>
      </c>
      <c r="AB22" s="12">
        <v>0</v>
      </c>
      <c r="AC22" s="12">
        <v>0</v>
      </c>
      <c r="AD22" s="12">
        <v>0</v>
      </c>
      <c r="AE22" s="13">
        <f t="shared" si="1"/>
        <v>0</v>
      </c>
      <c r="AF22">
        <f t="shared" si="2"/>
        <v>0</v>
      </c>
    </row>
    <row r="23" spans="1:32" ht="17.100000000000001" customHeight="1">
      <c r="A23" s="3">
        <v>14</v>
      </c>
      <c r="B23" s="6" t="s">
        <v>454</v>
      </c>
      <c r="C23" s="12">
        <v>12.55</v>
      </c>
      <c r="D23" s="12">
        <v>11.15</v>
      </c>
      <c r="E23" s="12">
        <v>13.88</v>
      </c>
      <c r="F23" s="12">
        <v>11.775</v>
      </c>
      <c r="G23" s="12">
        <v>18.600000000000001</v>
      </c>
      <c r="H23" s="12">
        <v>15</v>
      </c>
      <c r="I23" s="12">
        <v>22.61</v>
      </c>
      <c r="J23" s="12">
        <v>24.47</v>
      </c>
      <c r="K23" s="12">
        <v>28.730000000000004</v>
      </c>
      <c r="L23" s="12">
        <v>26.1</v>
      </c>
      <c r="M23" s="12">
        <v>31.759999999999998</v>
      </c>
      <c r="N23" s="12">
        <v>43.43</v>
      </c>
      <c r="O23" s="12">
        <v>38.61</v>
      </c>
      <c r="P23" s="13">
        <f t="shared" si="0"/>
        <v>48.740000000000009</v>
      </c>
      <c r="Q23"/>
      <c r="R23" s="12">
        <v>14</v>
      </c>
      <c r="S23" s="12">
        <v>10.78</v>
      </c>
      <c r="T23" s="12">
        <v>9</v>
      </c>
      <c r="U23" s="12">
        <v>8.26</v>
      </c>
      <c r="V23" s="12">
        <v>7</v>
      </c>
      <c r="W23" s="12">
        <v>9.19</v>
      </c>
      <c r="X23" s="12">
        <v>9.5</v>
      </c>
      <c r="Y23" s="12">
        <v>9.9600000000000009</v>
      </c>
      <c r="Z23" s="12">
        <v>11.24</v>
      </c>
      <c r="AA23" s="16">
        <v>12.44</v>
      </c>
      <c r="AB23" s="12">
        <v>15.780000000000003</v>
      </c>
      <c r="AC23" s="12">
        <v>13.860000000000001</v>
      </c>
      <c r="AD23" s="12">
        <v>13.99</v>
      </c>
      <c r="AE23" s="13">
        <f t="shared" si="1"/>
        <v>17.509999999999998</v>
      </c>
      <c r="AF23">
        <f t="shared" si="2"/>
        <v>1</v>
      </c>
    </row>
    <row r="24" spans="1:32" ht="17.100000000000001" customHeight="1">
      <c r="A24" s="3">
        <v>15</v>
      </c>
      <c r="B24" s="6" t="s">
        <v>455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3">
        <f t="shared" si="0"/>
        <v>0</v>
      </c>
      <c r="Q24"/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6">
        <v>0</v>
      </c>
      <c r="AB24" s="12">
        <v>0</v>
      </c>
      <c r="AC24" s="12">
        <v>0</v>
      </c>
      <c r="AD24" s="12">
        <v>0</v>
      </c>
      <c r="AE24" s="13">
        <f t="shared" si="1"/>
        <v>0</v>
      </c>
      <c r="AF24">
        <f t="shared" si="2"/>
        <v>0</v>
      </c>
    </row>
    <row r="25" spans="1:32" ht="17.100000000000001" customHeight="1">
      <c r="A25" s="3">
        <v>16</v>
      </c>
      <c r="B25" s="6" t="s">
        <v>456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3">
        <f t="shared" si="0"/>
        <v>0</v>
      </c>
      <c r="Q25"/>
      <c r="R25" s="12">
        <v>2.58</v>
      </c>
      <c r="S25" s="12">
        <v>5</v>
      </c>
      <c r="T25" s="12">
        <v>2.4900000000000002</v>
      </c>
      <c r="U25" s="12">
        <v>3.67</v>
      </c>
      <c r="V25" s="12">
        <v>4.37</v>
      </c>
      <c r="W25" s="12">
        <v>6</v>
      </c>
      <c r="X25" s="12">
        <v>7.5</v>
      </c>
      <c r="Y25" s="12">
        <v>10.68</v>
      </c>
      <c r="Z25" s="12">
        <v>11.129999999999999</v>
      </c>
      <c r="AA25" s="16">
        <v>7.4799999999999995</v>
      </c>
      <c r="AB25" s="12">
        <v>18.779999999999998</v>
      </c>
      <c r="AC25" s="12">
        <v>26.330000000000002</v>
      </c>
      <c r="AD25" s="12">
        <v>40.74</v>
      </c>
      <c r="AE25" s="13">
        <f t="shared" si="1"/>
        <v>47.459999999999987</v>
      </c>
      <c r="AF25">
        <f t="shared" si="2"/>
        <v>1</v>
      </c>
    </row>
    <row r="26" spans="1:32" ht="17.100000000000001" customHeight="1">
      <c r="A26" s="3">
        <v>17</v>
      </c>
      <c r="B26" s="6" t="s">
        <v>457</v>
      </c>
      <c r="C26" s="12">
        <v>0</v>
      </c>
      <c r="D26" s="12">
        <v>0</v>
      </c>
      <c r="E26" s="12">
        <v>13.91</v>
      </c>
      <c r="F26" s="12">
        <v>17.11</v>
      </c>
      <c r="G26" s="12">
        <v>18.98</v>
      </c>
      <c r="H26" s="12">
        <v>22.04</v>
      </c>
      <c r="I26" s="12">
        <v>21</v>
      </c>
      <c r="J26" s="12">
        <v>35.89</v>
      </c>
      <c r="K26" s="12">
        <v>34.89</v>
      </c>
      <c r="L26" s="12">
        <v>40.74</v>
      </c>
      <c r="M26" s="12">
        <v>46.910000000000004</v>
      </c>
      <c r="N26" s="12">
        <v>62.089999999999996</v>
      </c>
      <c r="O26" s="12">
        <v>65.960000000000008</v>
      </c>
      <c r="P26" s="13">
        <f t="shared" si="0"/>
        <v>69</v>
      </c>
      <c r="Q26"/>
      <c r="R26" s="12">
        <v>13.11</v>
      </c>
      <c r="S26" s="12">
        <v>12.23</v>
      </c>
      <c r="T26" s="12">
        <v>10.48</v>
      </c>
      <c r="U26" s="12">
        <v>11.12</v>
      </c>
      <c r="V26" s="12">
        <v>17.149999999999999</v>
      </c>
      <c r="W26" s="12">
        <v>22.49</v>
      </c>
      <c r="X26" s="12">
        <v>23.71</v>
      </c>
      <c r="Y26" s="12">
        <v>32.92</v>
      </c>
      <c r="Z26" s="12">
        <v>28.66</v>
      </c>
      <c r="AA26" s="16">
        <v>21.27</v>
      </c>
      <c r="AB26" s="12">
        <v>23.87</v>
      </c>
      <c r="AC26" s="12">
        <v>17.799999999999997</v>
      </c>
      <c r="AD26" s="12">
        <v>20.049999999999997</v>
      </c>
      <c r="AE26" s="13">
        <f t="shared" si="1"/>
        <v>23.94</v>
      </c>
      <c r="AF26">
        <f t="shared" si="2"/>
        <v>1</v>
      </c>
    </row>
    <row r="27" spans="1:32" ht="17.100000000000001" customHeight="1">
      <c r="A27" s="3">
        <v>18</v>
      </c>
      <c r="B27" s="6" t="s">
        <v>458</v>
      </c>
      <c r="C27" s="12">
        <v>145.24</v>
      </c>
      <c r="D27" s="12">
        <v>158.15</v>
      </c>
      <c r="E27" s="12">
        <v>185.49</v>
      </c>
      <c r="F27" s="12">
        <v>191.31</v>
      </c>
      <c r="G27" s="12">
        <v>180.18</v>
      </c>
      <c r="H27" s="12">
        <v>174.41</v>
      </c>
      <c r="I27" s="12">
        <v>185.60999999999999</v>
      </c>
      <c r="J27" s="12">
        <v>169.64</v>
      </c>
      <c r="K27" s="12">
        <v>175.18</v>
      </c>
      <c r="L27" s="12">
        <v>184.97</v>
      </c>
      <c r="M27" s="12">
        <v>182.16</v>
      </c>
      <c r="N27" s="12">
        <v>188.18</v>
      </c>
      <c r="O27" s="12">
        <v>180.92000000000002</v>
      </c>
      <c r="P27" s="13">
        <f t="shared" si="0"/>
        <v>169.25</v>
      </c>
      <c r="Q27"/>
      <c r="R27" s="12">
        <v>1</v>
      </c>
      <c r="S27" s="12">
        <v>1</v>
      </c>
      <c r="T27" s="12">
        <v>2.75</v>
      </c>
      <c r="U27" s="12">
        <v>1</v>
      </c>
      <c r="V27" s="12">
        <v>4</v>
      </c>
      <c r="W27" s="12">
        <v>3</v>
      </c>
      <c r="X27" s="12">
        <v>3</v>
      </c>
      <c r="Y27" s="12">
        <v>0.86</v>
      </c>
      <c r="Z27" s="12">
        <v>1</v>
      </c>
      <c r="AA27" s="16">
        <v>3</v>
      </c>
      <c r="AB27" s="12">
        <v>5.49</v>
      </c>
      <c r="AC27" s="12">
        <v>1.69</v>
      </c>
      <c r="AD27" s="12">
        <v>1.1900000000000002</v>
      </c>
      <c r="AE27" s="13">
        <f t="shared" si="1"/>
        <v>3.79</v>
      </c>
      <c r="AF27">
        <f t="shared" si="2"/>
        <v>1</v>
      </c>
    </row>
    <row r="28" spans="1:32" ht="17.100000000000001" customHeight="1">
      <c r="A28" s="3">
        <v>19</v>
      </c>
      <c r="B28" s="6" t="s">
        <v>459</v>
      </c>
      <c r="C28" s="12">
        <v>229.02</v>
      </c>
      <c r="D28" s="12">
        <v>184</v>
      </c>
      <c r="E28" s="12">
        <v>164.86</v>
      </c>
      <c r="F28" s="12">
        <v>152.35</v>
      </c>
      <c r="G28" s="12">
        <v>149.72</v>
      </c>
      <c r="H28" s="12">
        <v>163.52000000000001</v>
      </c>
      <c r="I28" s="12">
        <v>119.71999999999998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3">
        <f t="shared" si="0"/>
        <v>0</v>
      </c>
      <c r="Q28"/>
      <c r="R28" s="12">
        <v>27.7</v>
      </c>
      <c r="S28" s="12">
        <v>28.17</v>
      </c>
      <c r="T28" s="12">
        <v>28.22</v>
      </c>
      <c r="U28" s="12">
        <v>35.36</v>
      </c>
      <c r="V28" s="12">
        <v>37.520000000000003</v>
      </c>
      <c r="W28" s="12">
        <v>45.83</v>
      </c>
      <c r="X28" s="12">
        <v>55.49</v>
      </c>
      <c r="Y28" s="12">
        <v>0</v>
      </c>
      <c r="Z28" s="12">
        <v>0</v>
      </c>
      <c r="AA28" s="16">
        <v>0</v>
      </c>
      <c r="AB28" s="12">
        <v>0</v>
      </c>
      <c r="AC28" s="12">
        <v>0</v>
      </c>
      <c r="AD28" s="12">
        <v>0</v>
      </c>
      <c r="AE28" s="13">
        <f t="shared" si="1"/>
        <v>0</v>
      </c>
      <c r="AF28">
        <f t="shared" si="2"/>
        <v>1</v>
      </c>
    </row>
    <row r="29" spans="1:32" ht="17.100000000000001" customHeight="1">
      <c r="A29" s="3">
        <v>20</v>
      </c>
      <c r="B29" s="6" t="s">
        <v>460</v>
      </c>
      <c r="C29" s="12">
        <v>14.67</v>
      </c>
      <c r="D29" s="12">
        <v>24.19</v>
      </c>
      <c r="E29" s="12">
        <v>28.86</v>
      </c>
      <c r="F29" s="12">
        <v>38.11</v>
      </c>
      <c r="G29" s="12">
        <v>77.34</v>
      </c>
      <c r="H29" s="12">
        <v>66.599999999999994</v>
      </c>
      <c r="I29" s="12">
        <v>72.97</v>
      </c>
      <c r="J29" s="12">
        <v>82.030000000000015</v>
      </c>
      <c r="K29" s="12">
        <v>95.39</v>
      </c>
      <c r="L29" s="12">
        <v>115.79</v>
      </c>
      <c r="M29" s="12">
        <v>104.86</v>
      </c>
      <c r="N29" s="12">
        <v>101.78000000000002</v>
      </c>
      <c r="O29" s="12">
        <v>123.43</v>
      </c>
      <c r="P29" s="13">
        <f t="shared" si="0"/>
        <v>96.72</v>
      </c>
      <c r="Q29"/>
      <c r="R29" s="12">
        <v>63.545000000000002</v>
      </c>
      <c r="S29" s="12">
        <v>74.974999999999994</v>
      </c>
      <c r="T29" s="12">
        <v>61.38</v>
      </c>
      <c r="U29" s="12">
        <v>63.71</v>
      </c>
      <c r="V29" s="12">
        <v>57.47</v>
      </c>
      <c r="W29" s="12">
        <v>67.569999999999993</v>
      </c>
      <c r="X29" s="12">
        <v>82.23</v>
      </c>
      <c r="Y29" s="12">
        <v>105.49</v>
      </c>
      <c r="Z29" s="12">
        <v>123.60000000000001</v>
      </c>
      <c r="AA29" s="16">
        <v>111.49</v>
      </c>
      <c r="AB29" s="12">
        <v>153.61000000000007</v>
      </c>
      <c r="AC29" s="12">
        <v>155.45000000000005</v>
      </c>
      <c r="AD29" s="12">
        <v>177.73000000000008</v>
      </c>
      <c r="AE29" s="13">
        <f t="shared" si="1"/>
        <v>215.17999999999998</v>
      </c>
      <c r="AF29">
        <f t="shared" si="2"/>
        <v>1</v>
      </c>
    </row>
    <row r="30" spans="1:32" ht="17.100000000000001" customHeight="1">
      <c r="A30" s="3">
        <v>21</v>
      </c>
      <c r="B30" s="6" t="s">
        <v>461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3">
        <f t="shared" si="0"/>
        <v>0</v>
      </c>
      <c r="Q30"/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6">
        <v>0</v>
      </c>
      <c r="AB30" s="12">
        <v>0</v>
      </c>
      <c r="AC30" s="12">
        <v>0</v>
      </c>
      <c r="AD30" s="12">
        <v>0</v>
      </c>
      <c r="AE30" s="13">
        <f t="shared" si="1"/>
        <v>0</v>
      </c>
      <c r="AF30">
        <f t="shared" si="2"/>
        <v>0</v>
      </c>
    </row>
    <row r="31" spans="1:32" ht="17.100000000000001" customHeight="1">
      <c r="A31" s="3">
        <v>22</v>
      </c>
      <c r="B31" s="6" t="s">
        <v>462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3">
        <f t="shared" si="0"/>
        <v>0</v>
      </c>
      <c r="Q31"/>
      <c r="R31" s="12">
        <v>1</v>
      </c>
      <c r="S31" s="12">
        <v>3</v>
      </c>
      <c r="T31" s="12">
        <v>3</v>
      </c>
      <c r="U31" s="12">
        <v>1</v>
      </c>
      <c r="V31" s="12">
        <v>0</v>
      </c>
      <c r="W31" s="12">
        <v>2</v>
      </c>
      <c r="X31" s="12">
        <v>0</v>
      </c>
      <c r="Y31" s="12">
        <v>2</v>
      </c>
      <c r="Z31" s="12">
        <v>2</v>
      </c>
      <c r="AA31" s="16">
        <v>5</v>
      </c>
      <c r="AB31" s="12">
        <v>2</v>
      </c>
      <c r="AC31" s="12">
        <v>3</v>
      </c>
      <c r="AD31" s="12">
        <v>2</v>
      </c>
      <c r="AE31" s="13">
        <f t="shared" si="1"/>
        <v>1.8599999999999999</v>
      </c>
      <c r="AF31">
        <f t="shared" si="2"/>
        <v>1</v>
      </c>
    </row>
    <row r="32" spans="1:32" ht="17.100000000000001" customHeight="1">
      <c r="A32" s="3">
        <v>23</v>
      </c>
      <c r="B32" s="6" t="s">
        <v>463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3">
        <f t="shared" si="0"/>
        <v>0</v>
      </c>
      <c r="Q32"/>
      <c r="R32" s="12">
        <v>1.0900000000000001</v>
      </c>
      <c r="S32" s="12">
        <v>1</v>
      </c>
      <c r="T32" s="12">
        <v>0</v>
      </c>
      <c r="U32" s="12">
        <v>0</v>
      </c>
      <c r="V32" s="12">
        <v>0</v>
      </c>
      <c r="W32" s="12">
        <v>1</v>
      </c>
      <c r="X32" s="12">
        <v>1.3399999999999999</v>
      </c>
      <c r="Y32" s="12">
        <v>6.2</v>
      </c>
      <c r="Z32" s="12">
        <v>2</v>
      </c>
      <c r="AA32" s="16">
        <v>4</v>
      </c>
      <c r="AB32" s="12">
        <v>1.9</v>
      </c>
      <c r="AC32" s="12">
        <v>4.16</v>
      </c>
      <c r="AD32" s="12">
        <v>2.0700000000000003</v>
      </c>
      <c r="AE32" s="13">
        <f t="shared" si="1"/>
        <v>4.74</v>
      </c>
      <c r="AF32">
        <f t="shared" si="2"/>
        <v>1</v>
      </c>
    </row>
    <row r="33" spans="1:32" ht="17.100000000000001" customHeight="1">
      <c r="A33" s="3">
        <v>24</v>
      </c>
      <c r="B33" s="6" t="s">
        <v>464</v>
      </c>
      <c r="C33" s="12">
        <v>58.65</v>
      </c>
      <c r="D33" s="12">
        <v>60.78</v>
      </c>
      <c r="E33" s="12">
        <v>52.12</v>
      </c>
      <c r="F33" s="12">
        <v>39.75</v>
      </c>
      <c r="G33" s="12">
        <v>34.049999999999997</v>
      </c>
      <c r="H33" s="12">
        <v>24.86</v>
      </c>
      <c r="I33" s="12">
        <v>28.73</v>
      </c>
      <c r="J33" s="12">
        <v>33</v>
      </c>
      <c r="K33" s="12">
        <v>49</v>
      </c>
      <c r="L33" s="12">
        <v>53.260000000000005</v>
      </c>
      <c r="M33" s="12">
        <v>99.509999999999991</v>
      </c>
      <c r="N33" s="12">
        <v>123.48999999999998</v>
      </c>
      <c r="O33" s="12">
        <v>138.79000000000002</v>
      </c>
      <c r="P33" s="13">
        <f t="shared" si="0"/>
        <v>138.71</v>
      </c>
      <c r="Q33"/>
      <c r="R33" s="12">
        <v>44.36</v>
      </c>
      <c r="S33" s="12">
        <v>39.090000000000003</v>
      </c>
      <c r="T33" s="12">
        <v>49.14</v>
      </c>
      <c r="U33" s="12">
        <v>52.29</v>
      </c>
      <c r="V33" s="12">
        <v>48.99</v>
      </c>
      <c r="W33" s="12">
        <v>46.73</v>
      </c>
      <c r="X33" s="12">
        <v>56.010000000000005</v>
      </c>
      <c r="Y33" s="12">
        <v>67.680000000000007</v>
      </c>
      <c r="Z33" s="12">
        <v>71.489999999999981</v>
      </c>
      <c r="AA33" s="16">
        <v>77.599999999999994</v>
      </c>
      <c r="AB33" s="12">
        <v>85.86</v>
      </c>
      <c r="AC33" s="12">
        <v>95.69</v>
      </c>
      <c r="AD33" s="12">
        <v>97.179999999999978</v>
      </c>
      <c r="AE33" s="13">
        <f t="shared" si="1"/>
        <v>101.83999999999999</v>
      </c>
      <c r="AF33">
        <f t="shared" si="2"/>
        <v>1</v>
      </c>
    </row>
    <row r="34" spans="1:32" ht="17.100000000000001" customHeight="1">
      <c r="A34" s="3">
        <v>25</v>
      </c>
      <c r="B34" s="6" t="s">
        <v>465</v>
      </c>
      <c r="C34" s="12">
        <v>0</v>
      </c>
      <c r="D34" s="12">
        <v>0</v>
      </c>
      <c r="E34" s="12">
        <v>15.744999999999999</v>
      </c>
      <c r="F34" s="12">
        <v>42.41</v>
      </c>
      <c r="G34" s="12">
        <v>45.18</v>
      </c>
      <c r="H34" s="12">
        <v>32.69</v>
      </c>
      <c r="I34" s="12">
        <v>38.339999999999996</v>
      </c>
      <c r="J34" s="12">
        <v>38.31</v>
      </c>
      <c r="K34" s="12">
        <v>41.480000000000004</v>
      </c>
      <c r="L34" s="12">
        <v>41.800000000000004</v>
      </c>
      <c r="M34" s="12">
        <v>45.33</v>
      </c>
      <c r="N34" s="12">
        <v>39.19</v>
      </c>
      <c r="O34" s="12">
        <v>38.859999999999992</v>
      </c>
      <c r="P34" s="13">
        <f t="shared" si="0"/>
        <v>46.540000000000006</v>
      </c>
      <c r="Q34"/>
      <c r="R34" s="12">
        <v>52.6</v>
      </c>
      <c r="S34" s="12">
        <v>56.15</v>
      </c>
      <c r="T34" s="12">
        <v>56.164999999999999</v>
      </c>
      <c r="U34" s="12">
        <v>72.81</v>
      </c>
      <c r="V34" s="12">
        <v>76.504999999999995</v>
      </c>
      <c r="W34" s="12">
        <v>84.84</v>
      </c>
      <c r="X34" s="12">
        <v>83.2</v>
      </c>
      <c r="Y34" s="12">
        <v>75.670000000000016</v>
      </c>
      <c r="Z34" s="12">
        <v>68.17</v>
      </c>
      <c r="AA34" s="16">
        <v>89.379999999999981</v>
      </c>
      <c r="AB34" s="12">
        <v>122.36</v>
      </c>
      <c r="AC34" s="12">
        <v>135.84999999999997</v>
      </c>
      <c r="AD34" s="12">
        <v>123.55000000000003</v>
      </c>
      <c r="AE34" s="13">
        <f t="shared" si="1"/>
        <v>111.41000000000003</v>
      </c>
      <c r="AF34">
        <f t="shared" si="2"/>
        <v>1</v>
      </c>
    </row>
    <row r="35" spans="1:32" ht="17.100000000000001" customHeight="1">
      <c r="A35" s="3">
        <v>26</v>
      </c>
      <c r="B35" s="6" t="s">
        <v>466</v>
      </c>
      <c r="C35" s="12">
        <v>51.47</v>
      </c>
      <c r="D35" s="12">
        <v>44</v>
      </c>
      <c r="E35" s="12">
        <v>18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3">
        <f t="shared" si="0"/>
        <v>0</v>
      </c>
      <c r="Q35"/>
      <c r="R35" s="12">
        <v>0</v>
      </c>
      <c r="S35" s="12">
        <v>0</v>
      </c>
      <c r="T35" s="12">
        <v>0</v>
      </c>
      <c r="U35" s="12">
        <v>0</v>
      </c>
      <c r="V35" s="12">
        <v>1</v>
      </c>
      <c r="W35" s="12">
        <v>0</v>
      </c>
      <c r="X35" s="12">
        <v>0</v>
      </c>
      <c r="Y35" s="12">
        <v>3</v>
      </c>
      <c r="Z35" s="12">
        <v>0</v>
      </c>
      <c r="AA35" s="16">
        <v>0</v>
      </c>
      <c r="AB35" s="12">
        <v>0.14000000000000001</v>
      </c>
      <c r="AC35" s="12">
        <v>1.3</v>
      </c>
      <c r="AD35" s="12">
        <v>1.19</v>
      </c>
      <c r="AE35" s="13">
        <f t="shared" si="1"/>
        <v>3.91</v>
      </c>
      <c r="AF35">
        <f t="shared" si="2"/>
        <v>1</v>
      </c>
    </row>
    <row r="36" spans="1:32" ht="17.100000000000001" customHeight="1">
      <c r="A36" s="3">
        <v>27</v>
      </c>
      <c r="B36" s="6" t="s">
        <v>467</v>
      </c>
      <c r="C36" s="12">
        <v>10.5</v>
      </c>
      <c r="D36" s="12">
        <v>7</v>
      </c>
      <c r="E36" s="12">
        <v>13</v>
      </c>
      <c r="F36" s="12">
        <v>13.8</v>
      </c>
      <c r="G36" s="12">
        <v>19.600000000000001</v>
      </c>
      <c r="H36" s="12">
        <v>22.62</v>
      </c>
      <c r="I36" s="12">
        <v>22.979999999999997</v>
      </c>
      <c r="J36" s="12">
        <v>36.14</v>
      </c>
      <c r="K36" s="12">
        <v>48.41</v>
      </c>
      <c r="L36" s="12">
        <v>64.22</v>
      </c>
      <c r="M36" s="12">
        <v>78.599999999999994</v>
      </c>
      <c r="N36" s="12">
        <v>104.15999999999997</v>
      </c>
      <c r="O36" s="12">
        <v>97.62</v>
      </c>
      <c r="P36" s="13">
        <f t="shared" si="0"/>
        <v>89.72999999999999</v>
      </c>
      <c r="Q36"/>
      <c r="R36" s="12">
        <v>18.05</v>
      </c>
      <c r="S36" s="12">
        <v>15.9</v>
      </c>
      <c r="T36" s="12">
        <v>17.399999999999999</v>
      </c>
      <c r="U36" s="12">
        <v>19.28</v>
      </c>
      <c r="V36" s="12">
        <v>17.149999999999999</v>
      </c>
      <c r="W36" s="12">
        <v>19.600000000000001</v>
      </c>
      <c r="X36" s="12">
        <v>16.46</v>
      </c>
      <c r="Y36" s="12">
        <v>7</v>
      </c>
      <c r="Z36" s="12">
        <v>3.8500000000000005</v>
      </c>
      <c r="AA36" s="16">
        <v>3.53</v>
      </c>
      <c r="AB36" s="12">
        <v>2</v>
      </c>
      <c r="AC36" s="12">
        <v>1.8499999999999999</v>
      </c>
      <c r="AD36" s="12">
        <v>2.98</v>
      </c>
      <c r="AE36" s="13">
        <f t="shared" si="1"/>
        <v>7.13</v>
      </c>
      <c r="AF36">
        <f t="shared" si="2"/>
        <v>1</v>
      </c>
    </row>
    <row r="37" spans="1:32" ht="17.100000000000001" customHeight="1">
      <c r="A37" s="3">
        <v>28</v>
      </c>
      <c r="B37" s="6" t="s">
        <v>468</v>
      </c>
      <c r="C37" s="12">
        <v>8.2100000000000009</v>
      </c>
      <c r="D37" s="12">
        <v>9.67</v>
      </c>
      <c r="E37" s="12">
        <v>9</v>
      </c>
      <c r="F37" s="12">
        <v>10</v>
      </c>
      <c r="G37" s="12">
        <v>11</v>
      </c>
      <c r="H37" s="12">
        <v>10.5</v>
      </c>
      <c r="I37" s="12">
        <v>12</v>
      </c>
      <c r="J37" s="12">
        <v>22.2</v>
      </c>
      <c r="K37" s="12">
        <v>36</v>
      </c>
      <c r="L37" s="12">
        <v>27.96</v>
      </c>
      <c r="M37" s="12">
        <v>18</v>
      </c>
      <c r="N37" s="12">
        <v>19.41</v>
      </c>
      <c r="O37" s="12">
        <v>17.899999999999999</v>
      </c>
      <c r="P37" s="13">
        <f t="shared" si="0"/>
        <v>15.44</v>
      </c>
      <c r="Q37"/>
      <c r="R37" s="12">
        <v>1</v>
      </c>
      <c r="S37" s="12">
        <v>1</v>
      </c>
      <c r="T37" s="12">
        <v>1</v>
      </c>
      <c r="U37" s="12">
        <v>3</v>
      </c>
      <c r="V37" s="12">
        <v>3</v>
      </c>
      <c r="W37" s="12">
        <v>3</v>
      </c>
      <c r="X37" s="12">
        <v>14.77</v>
      </c>
      <c r="Y37" s="12">
        <v>10.120000000000001</v>
      </c>
      <c r="Z37" s="12">
        <v>6.77</v>
      </c>
      <c r="AA37" s="16">
        <v>3</v>
      </c>
      <c r="AB37" s="12">
        <v>0</v>
      </c>
      <c r="AC37" s="12">
        <v>1</v>
      </c>
      <c r="AD37" s="12">
        <v>0.64</v>
      </c>
      <c r="AE37" s="13">
        <f t="shared" si="1"/>
        <v>1</v>
      </c>
      <c r="AF37">
        <f t="shared" si="2"/>
        <v>1</v>
      </c>
    </row>
    <row r="38" spans="1:32" ht="17.100000000000001" customHeight="1">
      <c r="A38" s="3">
        <v>29</v>
      </c>
      <c r="B38" s="6" t="s">
        <v>469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3">
        <f t="shared" si="0"/>
        <v>0</v>
      </c>
      <c r="Q38"/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6">
        <v>0</v>
      </c>
      <c r="AB38" s="12">
        <v>0</v>
      </c>
      <c r="AC38" s="12">
        <v>0</v>
      </c>
      <c r="AD38" s="12">
        <v>0</v>
      </c>
      <c r="AE38" s="13">
        <f t="shared" si="1"/>
        <v>0</v>
      </c>
      <c r="AF38">
        <f t="shared" si="2"/>
        <v>0</v>
      </c>
    </row>
    <row r="39" spans="1:32" ht="17.100000000000001" customHeight="1">
      <c r="A39" s="3">
        <v>30</v>
      </c>
      <c r="B39" s="6" t="s">
        <v>470</v>
      </c>
      <c r="C39" s="12">
        <v>75.37</v>
      </c>
      <c r="D39" s="12">
        <v>62.35</v>
      </c>
      <c r="E39" s="12">
        <v>71.025000000000006</v>
      </c>
      <c r="F39" s="12">
        <v>68.784999999999997</v>
      </c>
      <c r="G39" s="12">
        <v>67.5</v>
      </c>
      <c r="H39" s="12">
        <v>68.31</v>
      </c>
      <c r="I39" s="12">
        <v>53.760000000000005</v>
      </c>
      <c r="J39" s="12">
        <v>48.519999999999996</v>
      </c>
      <c r="K39" s="12">
        <v>64.039999999999992</v>
      </c>
      <c r="L39" s="12">
        <v>92.12</v>
      </c>
      <c r="M39" s="12">
        <v>95.320000000000007</v>
      </c>
      <c r="N39" s="12">
        <v>103.3</v>
      </c>
      <c r="O39" s="12">
        <v>101.83</v>
      </c>
      <c r="P39" s="13">
        <f t="shared" si="0"/>
        <v>102.13</v>
      </c>
      <c r="Q39"/>
      <c r="R39" s="12">
        <v>106.67</v>
      </c>
      <c r="S39" s="12">
        <v>106.42</v>
      </c>
      <c r="T39" s="12">
        <v>107.82</v>
      </c>
      <c r="U39" s="12">
        <v>110.9</v>
      </c>
      <c r="V39" s="12">
        <v>117.3</v>
      </c>
      <c r="W39" s="12">
        <v>94.06</v>
      </c>
      <c r="X39" s="12">
        <v>80.72</v>
      </c>
      <c r="Y39" s="12">
        <v>77.72</v>
      </c>
      <c r="Z39" s="12">
        <v>74.509999999999991</v>
      </c>
      <c r="AA39" s="16">
        <v>67.230000000000018</v>
      </c>
      <c r="AB39" s="12">
        <v>67.289999999999992</v>
      </c>
      <c r="AC39" s="12">
        <v>59.339999999999996</v>
      </c>
      <c r="AD39" s="12">
        <v>54.669999999999995</v>
      </c>
      <c r="AE39" s="13">
        <f t="shared" si="1"/>
        <v>44.38</v>
      </c>
      <c r="AF39">
        <f t="shared" si="2"/>
        <v>1</v>
      </c>
    </row>
    <row r="40" spans="1:32" ht="17.100000000000001" customHeight="1">
      <c r="A40" s="3">
        <v>31</v>
      </c>
      <c r="B40" s="6" t="s">
        <v>471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3">
        <f t="shared" si="0"/>
        <v>0</v>
      </c>
      <c r="Q40"/>
      <c r="R40" s="12">
        <v>2.78</v>
      </c>
      <c r="S40" s="12">
        <v>3</v>
      </c>
      <c r="T40" s="12">
        <v>1</v>
      </c>
      <c r="U40" s="12">
        <v>1.5</v>
      </c>
      <c r="V40" s="12">
        <v>2</v>
      </c>
      <c r="W40" s="12">
        <v>2</v>
      </c>
      <c r="X40" s="12">
        <v>7</v>
      </c>
      <c r="Y40" s="12">
        <v>11.100000000000001</v>
      </c>
      <c r="Z40" s="12">
        <v>10.219999999999999</v>
      </c>
      <c r="AA40" s="16">
        <v>10.43</v>
      </c>
      <c r="AB40" s="12">
        <v>18.299999999999997</v>
      </c>
      <c r="AC40" s="12">
        <v>17.97</v>
      </c>
      <c r="AD40" s="12">
        <v>20.570000000000004</v>
      </c>
      <c r="AE40" s="13">
        <f t="shared" si="1"/>
        <v>20.390000000000004</v>
      </c>
      <c r="AF40">
        <f t="shared" si="2"/>
        <v>1</v>
      </c>
    </row>
    <row r="41" spans="1:32" ht="17.100000000000001" customHeight="1">
      <c r="A41" s="3">
        <v>32</v>
      </c>
      <c r="B41" s="6" t="s">
        <v>472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3">
        <f t="shared" si="0"/>
        <v>0</v>
      </c>
      <c r="Q41"/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6">
        <v>0</v>
      </c>
      <c r="AB41" s="12">
        <v>0</v>
      </c>
      <c r="AC41" s="12">
        <v>0</v>
      </c>
      <c r="AD41" s="12">
        <v>0</v>
      </c>
      <c r="AE41" s="13">
        <f t="shared" si="1"/>
        <v>0</v>
      </c>
      <c r="AF41">
        <f t="shared" si="2"/>
        <v>0</v>
      </c>
    </row>
    <row r="42" spans="1:32" ht="17.100000000000001" customHeight="1">
      <c r="A42" s="3">
        <v>33</v>
      </c>
      <c r="B42" s="6" t="s">
        <v>473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3">
        <f t="shared" si="0"/>
        <v>0</v>
      </c>
      <c r="Q42"/>
      <c r="R42" s="12">
        <v>0</v>
      </c>
      <c r="S42" s="12">
        <v>1</v>
      </c>
      <c r="T42" s="12">
        <v>1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6">
        <v>0</v>
      </c>
      <c r="AB42" s="12">
        <v>0</v>
      </c>
      <c r="AC42" s="12">
        <v>2</v>
      </c>
      <c r="AD42" s="12">
        <v>0</v>
      </c>
      <c r="AE42" s="13">
        <f t="shared" si="1"/>
        <v>0</v>
      </c>
      <c r="AF42">
        <f t="shared" si="2"/>
        <v>1</v>
      </c>
    </row>
    <row r="43" spans="1:32" ht="17.100000000000001" customHeight="1">
      <c r="A43" s="3">
        <v>34</v>
      </c>
      <c r="B43" s="6" t="s">
        <v>474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3">
        <f t="shared" si="0"/>
        <v>0</v>
      </c>
      <c r="Q43"/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6">
        <v>0</v>
      </c>
      <c r="AB43" s="12">
        <v>0</v>
      </c>
      <c r="AC43" s="12">
        <v>0</v>
      </c>
      <c r="AD43" s="12">
        <v>0</v>
      </c>
      <c r="AE43" s="13">
        <f t="shared" si="1"/>
        <v>0</v>
      </c>
      <c r="AF43">
        <f t="shared" si="2"/>
        <v>0</v>
      </c>
    </row>
    <row r="44" spans="1:32" ht="17.100000000000001" customHeight="1">
      <c r="A44" s="3">
        <v>35</v>
      </c>
      <c r="B44" s="6" t="s">
        <v>475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3">
        <f t="shared" si="0"/>
        <v>0</v>
      </c>
      <c r="Q44"/>
      <c r="R44" s="12">
        <v>59.45</v>
      </c>
      <c r="S44" s="12">
        <v>49.66</v>
      </c>
      <c r="T44" s="12">
        <v>48.3</v>
      </c>
      <c r="U44" s="12">
        <v>43.01</v>
      </c>
      <c r="V44" s="12">
        <v>38.21</v>
      </c>
      <c r="W44" s="12">
        <v>35.479999999999997</v>
      </c>
      <c r="X44" s="12">
        <v>27.99</v>
      </c>
      <c r="Y44" s="12">
        <v>61.93</v>
      </c>
      <c r="Z44" s="12">
        <v>40.169999999999995</v>
      </c>
      <c r="AA44" s="16">
        <v>48.02</v>
      </c>
      <c r="AB44" s="12">
        <v>76.94</v>
      </c>
      <c r="AC44" s="12">
        <v>93.08</v>
      </c>
      <c r="AD44" s="12">
        <v>129.94</v>
      </c>
      <c r="AE44" s="13">
        <f t="shared" si="1"/>
        <v>138.37999999999994</v>
      </c>
      <c r="AF44">
        <f t="shared" si="2"/>
        <v>1</v>
      </c>
    </row>
    <row r="45" spans="1:32" ht="17.100000000000001" customHeight="1">
      <c r="A45" s="3">
        <v>36</v>
      </c>
      <c r="B45" s="6" t="s">
        <v>476</v>
      </c>
      <c r="C45" s="12">
        <v>0</v>
      </c>
      <c r="D45" s="12">
        <v>9.33</v>
      </c>
      <c r="E45" s="12">
        <v>17.260000000000002</v>
      </c>
      <c r="F45" s="12">
        <v>33.380000000000003</v>
      </c>
      <c r="G45" s="12">
        <v>18.86</v>
      </c>
      <c r="H45" s="12">
        <v>36.409999999999997</v>
      </c>
      <c r="I45" s="12">
        <v>44.04</v>
      </c>
      <c r="J45" s="12">
        <v>42.78</v>
      </c>
      <c r="K45" s="12">
        <v>40.770000000000003</v>
      </c>
      <c r="L45" s="12">
        <v>73.289999999999992</v>
      </c>
      <c r="M45" s="12">
        <v>126.46000000000001</v>
      </c>
      <c r="N45" s="12">
        <v>134.9</v>
      </c>
      <c r="O45" s="12">
        <v>136.69</v>
      </c>
      <c r="P45" s="13">
        <f t="shared" si="0"/>
        <v>143.40000000000003</v>
      </c>
      <c r="Q45"/>
      <c r="R45" s="12">
        <v>6.83</v>
      </c>
      <c r="S45" s="12">
        <v>5.88</v>
      </c>
      <c r="T45" s="12">
        <v>5.64</v>
      </c>
      <c r="U45" s="12">
        <v>10.31</v>
      </c>
      <c r="V45" s="12">
        <v>20.63</v>
      </c>
      <c r="W45" s="12">
        <v>27.46</v>
      </c>
      <c r="X45" s="12">
        <v>33.204999999999998</v>
      </c>
      <c r="Y45" s="12">
        <v>48.529999999999987</v>
      </c>
      <c r="Z45" s="12">
        <v>64.249999999999986</v>
      </c>
      <c r="AA45" s="16">
        <v>81.829999999999956</v>
      </c>
      <c r="AB45" s="12">
        <v>94.719999999999985</v>
      </c>
      <c r="AC45" s="12">
        <v>95.580000000000013</v>
      </c>
      <c r="AD45" s="12">
        <v>123.73999999999998</v>
      </c>
      <c r="AE45" s="13">
        <f t="shared" si="1"/>
        <v>133.28999999999996</v>
      </c>
      <c r="AF45">
        <f t="shared" si="2"/>
        <v>1</v>
      </c>
    </row>
    <row r="46" spans="1:32" ht="17.100000000000001" customHeight="1">
      <c r="A46" s="3">
        <v>37</v>
      </c>
      <c r="B46" s="6" t="s">
        <v>477</v>
      </c>
      <c r="C46" s="12">
        <v>0</v>
      </c>
      <c r="D46" s="12">
        <v>0</v>
      </c>
      <c r="E46" s="12">
        <v>0</v>
      </c>
      <c r="F46" s="12">
        <v>24.5</v>
      </c>
      <c r="G46" s="12">
        <v>31</v>
      </c>
      <c r="H46" s="12">
        <v>30.5</v>
      </c>
      <c r="I46" s="12">
        <v>25.5</v>
      </c>
      <c r="J46" s="12">
        <v>26.26</v>
      </c>
      <c r="K46" s="12">
        <v>20</v>
      </c>
      <c r="L46" s="12">
        <v>27</v>
      </c>
      <c r="M46" s="12">
        <v>0</v>
      </c>
      <c r="N46" s="12">
        <v>0</v>
      </c>
      <c r="O46" s="12">
        <v>0</v>
      </c>
      <c r="P46" s="13">
        <f t="shared" si="0"/>
        <v>0</v>
      </c>
      <c r="Q46"/>
      <c r="R46" s="12">
        <v>0</v>
      </c>
      <c r="S46" s="12">
        <v>0</v>
      </c>
      <c r="T46" s="12">
        <v>0.25</v>
      </c>
      <c r="U46" s="12">
        <v>0.11</v>
      </c>
      <c r="V46" s="12">
        <v>0</v>
      </c>
      <c r="W46" s="12">
        <v>0</v>
      </c>
      <c r="X46" s="12">
        <v>0</v>
      </c>
      <c r="Y46" s="12">
        <v>0</v>
      </c>
      <c r="Z46" s="12">
        <v>0.38</v>
      </c>
      <c r="AA46" s="16">
        <v>0</v>
      </c>
      <c r="AB46" s="12">
        <v>0</v>
      </c>
      <c r="AC46" s="12">
        <v>0</v>
      </c>
      <c r="AD46" s="12">
        <v>0</v>
      </c>
      <c r="AE46" s="13">
        <f t="shared" si="1"/>
        <v>0</v>
      </c>
      <c r="AF46">
        <f t="shared" si="2"/>
        <v>1</v>
      </c>
    </row>
    <row r="47" spans="1:32" ht="17.100000000000001" customHeight="1">
      <c r="A47" s="3">
        <v>38</v>
      </c>
      <c r="B47" s="6" t="s">
        <v>478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3">
        <f t="shared" si="0"/>
        <v>0</v>
      </c>
      <c r="Q47"/>
      <c r="R47" s="12">
        <v>1</v>
      </c>
      <c r="S47" s="12">
        <v>0</v>
      </c>
      <c r="T47" s="12">
        <v>0</v>
      </c>
      <c r="U47" s="12">
        <v>2.4</v>
      </c>
      <c r="V47" s="12">
        <v>1</v>
      </c>
      <c r="W47" s="12">
        <v>0</v>
      </c>
      <c r="X47" s="12">
        <v>0.56999999999999995</v>
      </c>
      <c r="Y47" s="12">
        <v>0.51</v>
      </c>
      <c r="Z47" s="12">
        <v>0.67</v>
      </c>
      <c r="AA47" s="16">
        <v>1</v>
      </c>
      <c r="AB47" s="12">
        <v>1</v>
      </c>
      <c r="AC47" s="12">
        <v>3</v>
      </c>
      <c r="AD47" s="12">
        <v>2</v>
      </c>
      <c r="AE47" s="13">
        <f t="shared" si="1"/>
        <v>2</v>
      </c>
      <c r="AF47">
        <f t="shared" si="2"/>
        <v>1</v>
      </c>
    </row>
    <row r="48" spans="1:32" ht="17.100000000000001" customHeight="1">
      <c r="A48" s="3">
        <v>39</v>
      </c>
      <c r="B48" s="6" t="s">
        <v>479</v>
      </c>
      <c r="C48" s="12">
        <v>10</v>
      </c>
      <c r="D48" s="12">
        <v>10.5</v>
      </c>
      <c r="E48" s="12">
        <v>16</v>
      </c>
      <c r="F48" s="12">
        <v>20.5</v>
      </c>
      <c r="G48" s="12">
        <v>25.51</v>
      </c>
      <c r="H48" s="12">
        <v>23</v>
      </c>
      <c r="I48" s="12">
        <v>15.7</v>
      </c>
      <c r="J48" s="12">
        <v>12</v>
      </c>
      <c r="K48" s="12">
        <v>21.5</v>
      </c>
      <c r="L48" s="12">
        <v>17</v>
      </c>
      <c r="M48" s="12">
        <v>13</v>
      </c>
      <c r="N48" s="12">
        <v>17</v>
      </c>
      <c r="O48" s="12">
        <v>18.779999999999998</v>
      </c>
      <c r="P48" s="13">
        <f t="shared" si="0"/>
        <v>14</v>
      </c>
      <c r="Q48"/>
      <c r="R48" s="12">
        <v>0</v>
      </c>
      <c r="S48" s="12">
        <v>1</v>
      </c>
      <c r="T48" s="12">
        <v>1</v>
      </c>
      <c r="U48" s="12">
        <v>3</v>
      </c>
      <c r="V48" s="12">
        <v>3.5</v>
      </c>
      <c r="W48" s="12">
        <v>4</v>
      </c>
      <c r="X48" s="12">
        <v>6</v>
      </c>
      <c r="Y48" s="12">
        <v>8.5</v>
      </c>
      <c r="Z48" s="12">
        <v>11.5</v>
      </c>
      <c r="AA48" s="16">
        <v>6</v>
      </c>
      <c r="AB48" s="12">
        <v>7.66</v>
      </c>
      <c r="AC48" s="12">
        <v>5.6000000000000005</v>
      </c>
      <c r="AD48" s="12">
        <v>6</v>
      </c>
      <c r="AE48" s="13">
        <f t="shared" si="1"/>
        <v>4.66</v>
      </c>
      <c r="AF48">
        <f t="shared" si="2"/>
        <v>1</v>
      </c>
    </row>
    <row r="49" spans="1:32" ht="17.100000000000001" customHeight="1">
      <c r="A49" s="3">
        <v>40</v>
      </c>
      <c r="B49" s="6" t="s">
        <v>480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3">
        <f t="shared" si="0"/>
        <v>0</v>
      </c>
      <c r="Q49"/>
      <c r="R49" s="12">
        <v>0</v>
      </c>
      <c r="S49" s="12">
        <v>0</v>
      </c>
      <c r="T49" s="12">
        <v>0.94</v>
      </c>
      <c r="U49" s="12">
        <v>1</v>
      </c>
      <c r="V49" s="12">
        <v>1.38</v>
      </c>
      <c r="W49" s="12">
        <v>2</v>
      </c>
      <c r="X49" s="12">
        <v>0</v>
      </c>
      <c r="Y49" s="12">
        <v>6.08</v>
      </c>
      <c r="Z49" s="12">
        <v>5.79</v>
      </c>
      <c r="AA49" s="16">
        <v>5.8100000000000005</v>
      </c>
      <c r="AB49" s="12">
        <v>6.23</v>
      </c>
      <c r="AC49" s="12">
        <v>5.19</v>
      </c>
      <c r="AD49" s="12">
        <v>6.51</v>
      </c>
      <c r="AE49" s="13">
        <f t="shared" si="1"/>
        <v>5.3900000000000006</v>
      </c>
      <c r="AF49">
        <f t="shared" si="2"/>
        <v>1</v>
      </c>
    </row>
    <row r="50" spans="1:32" ht="17.100000000000001" customHeight="1">
      <c r="A50" s="3">
        <v>41</v>
      </c>
      <c r="B50" s="6" t="s">
        <v>481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3">
        <f t="shared" si="0"/>
        <v>0</v>
      </c>
      <c r="Q50"/>
      <c r="R50" s="12">
        <v>18.36</v>
      </c>
      <c r="S50" s="12">
        <v>26.01</v>
      </c>
      <c r="T50" s="12">
        <v>16.745000000000001</v>
      </c>
      <c r="U50" s="12">
        <v>19.04</v>
      </c>
      <c r="V50" s="12">
        <v>16.71</v>
      </c>
      <c r="W50" s="12">
        <v>16.11</v>
      </c>
      <c r="X50" s="12">
        <v>17.18</v>
      </c>
      <c r="Y50" s="12">
        <v>13.53</v>
      </c>
      <c r="Z50" s="12">
        <v>17.740000000000002</v>
      </c>
      <c r="AA50" s="16">
        <v>17</v>
      </c>
      <c r="AB50" s="12">
        <v>22.8</v>
      </c>
      <c r="AC50" s="12">
        <v>32.25</v>
      </c>
      <c r="AD50" s="12">
        <v>24.830000000000002</v>
      </c>
      <c r="AE50" s="13">
        <f t="shared" si="1"/>
        <v>27.919999999999998</v>
      </c>
      <c r="AF50">
        <f t="shared" si="2"/>
        <v>1</v>
      </c>
    </row>
    <row r="51" spans="1:32" ht="17.100000000000001" customHeight="1">
      <c r="A51" s="3">
        <v>42</v>
      </c>
      <c r="B51" s="6" t="s">
        <v>482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3">
        <f t="shared" si="0"/>
        <v>0</v>
      </c>
      <c r="Q51"/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6">
        <v>0</v>
      </c>
      <c r="AB51" s="12">
        <v>0</v>
      </c>
      <c r="AC51" s="12">
        <v>0</v>
      </c>
      <c r="AD51" s="12">
        <v>0</v>
      </c>
      <c r="AE51" s="13">
        <f t="shared" si="1"/>
        <v>0</v>
      </c>
      <c r="AF51">
        <f t="shared" si="2"/>
        <v>0</v>
      </c>
    </row>
    <row r="52" spans="1:32" ht="17.100000000000001" customHeight="1">
      <c r="A52" s="3">
        <v>43</v>
      </c>
      <c r="B52" s="6" t="s">
        <v>483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3">
        <f t="shared" si="0"/>
        <v>0</v>
      </c>
      <c r="Q52"/>
      <c r="R52" s="12">
        <v>1.84</v>
      </c>
      <c r="S52" s="12">
        <v>3.21</v>
      </c>
      <c r="T52" s="12">
        <v>1</v>
      </c>
      <c r="U52" s="12">
        <v>3.02</v>
      </c>
      <c r="V52" s="12">
        <v>3.91</v>
      </c>
      <c r="W52" s="12">
        <v>3.16</v>
      </c>
      <c r="X52" s="12">
        <v>0.24</v>
      </c>
      <c r="Y52" s="12">
        <v>3.88</v>
      </c>
      <c r="Z52" s="12">
        <v>5.1000000000000005</v>
      </c>
      <c r="AA52" s="16">
        <v>6.05</v>
      </c>
      <c r="AB52" s="12">
        <v>9.370000000000001</v>
      </c>
      <c r="AC52" s="12">
        <v>7.13</v>
      </c>
      <c r="AD52" s="12">
        <v>7</v>
      </c>
      <c r="AE52" s="13">
        <f t="shared" si="1"/>
        <v>6.9399999999999995</v>
      </c>
      <c r="AF52">
        <f t="shared" si="2"/>
        <v>1</v>
      </c>
    </row>
    <row r="53" spans="1:32" ht="17.100000000000001" customHeight="1">
      <c r="A53" s="3">
        <v>44</v>
      </c>
      <c r="B53" s="6" t="s">
        <v>484</v>
      </c>
      <c r="C53" s="12">
        <v>0</v>
      </c>
      <c r="D53" s="12">
        <v>0</v>
      </c>
      <c r="E53" s="12">
        <v>0</v>
      </c>
      <c r="F53" s="12">
        <v>3</v>
      </c>
      <c r="G53" s="12">
        <v>11.74</v>
      </c>
      <c r="H53" s="12">
        <v>12</v>
      </c>
      <c r="I53" s="12">
        <v>12.12</v>
      </c>
      <c r="J53" s="12">
        <v>16.16</v>
      </c>
      <c r="K53" s="12">
        <v>15.03</v>
      </c>
      <c r="L53" s="12">
        <v>18.96</v>
      </c>
      <c r="M53" s="12">
        <v>23</v>
      </c>
      <c r="N53" s="12">
        <v>23.43</v>
      </c>
      <c r="O53" s="12">
        <v>22.349999999999998</v>
      </c>
      <c r="P53" s="13">
        <f t="shared" si="0"/>
        <v>23.750000000000004</v>
      </c>
      <c r="Q53"/>
      <c r="R53" s="12">
        <v>156.86000000000001</v>
      </c>
      <c r="S53" s="12">
        <v>172.41</v>
      </c>
      <c r="T53" s="12">
        <v>183.94</v>
      </c>
      <c r="U53" s="12">
        <v>186.67</v>
      </c>
      <c r="V53" s="12">
        <v>179.52</v>
      </c>
      <c r="W53" s="12">
        <v>158.94999999999999</v>
      </c>
      <c r="X53" s="12">
        <v>160.07000000000002</v>
      </c>
      <c r="Y53" s="12">
        <v>155.94999999999996</v>
      </c>
      <c r="Z53" s="12">
        <v>180.5</v>
      </c>
      <c r="AA53" s="16">
        <v>185.34</v>
      </c>
      <c r="AB53" s="12">
        <v>191.08000000000007</v>
      </c>
      <c r="AC53" s="12">
        <v>235.67</v>
      </c>
      <c r="AD53" s="12">
        <v>247.70999999999998</v>
      </c>
      <c r="AE53" s="13">
        <f t="shared" si="1"/>
        <v>281.93000000000012</v>
      </c>
      <c r="AF53">
        <f t="shared" si="2"/>
        <v>1</v>
      </c>
    </row>
    <row r="54" spans="1:32" ht="17.100000000000001" customHeight="1">
      <c r="A54" s="3">
        <v>45</v>
      </c>
      <c r="B54" s="6" t="s">
        <v>485</v>
      </c>
      <c r="C54" s="12">
        <v>6.58</v>
      </c>
      <c r="D54" s="12">
        <v>14.51</v>
      </c>
      <c r="E54" s="12">
        <v>21.01</v>
      </c>
      <c r="F54" s="12">
        <v>26.86</v>
      </c>
      <c r="G54" s="12">
        <v>28.88</v>
      </c>
      <c r="H54" s="12">
        <v>30.8</v>
      </c>
      <c r="I54" s="12">
        <v>44.66</v>
      </c>
      <c r="J54" s="12">
        <v>55.3</v>
      </c>
      <c r="K54" s="12">
        <v>54.15</v>
      </c>
      <c r="L54" s="12">
        <v>57.66</v>
      </c>
      <c r="M54" s="12">
        <v>60.86</v>
      </c>
      <c r="N54" s="12">
        <v>56.91</v>
      </c>
      <c r="O54" s="12">
        <v>58.58</v>
      </c>
      <c r="P54" s="13">
        <f t="shared" si="0"/>
        <v>47.919999999999995</v>
      </c>
      <c r="Q54"/>
      <c r="R54" s="12">
        <v>15.44</v>
      </c>
      <c r="S54" s="12">
        <v>18.16</v>
      </c>
      <c r="T54" s="12">
        <v>26.66</v>
      </c>
      <c r="U54" s="12">
        <v>20.79</v>
      </c>
      <c r="V54" s="12">
        <v>16.91</v>
      </c>
      <c r="W54" s="12">
        <v>14.13</v>
      </c>
      <c r="X54" s="12">
        <v>16.04</v>
      </c>
      <c r="Y54" s="12">
        <v>7.94</v>
      </c>
      <c r="Z54" s="12">
        <v>7.9399999999999995</v>
      </c>
      <c r="AA54" s="16">
        <v>7.3500000000000005</v>
      </c>
      <c r="AB54" s="12">
        <v>2.2800000000000002</v>
      </c>
      <c r="AC54" s="12">
        <v>2.63</v>
      </c>
      <c r="AD54" s="12">
        <v>4.7699999999999996</v>
      </c>
      <c r="AE54" s="13">
        <f t="shared" si="1"/>
        <v>5.1899999999999995</v>
      </c>
      <c r="AF54">
        <f t="shared" si="2"/>
        <v>1</v>
      </c>
    </row>
    <row r="55" spans="1:32" ht="17.100000000000001" customHeight="1">
      <c r="A55" s="3">
        <v>46</v>
      </c>
      <c r="B55" s="6" t="s">
        <v>486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3">
        <f t="shared" si="0"/>
        <v>0</v>
      </c>
      <c r="Q55"/>
      <c r="R55" s="12">
        <v>1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0.18</v>
      </c>
      <c r="Y55" s="12">
        <v>1</v>
      </c>
      <c r="Z55" s="12">
        <v>2</v>
      </c>
      <c r="AA55" s="16">
        <v>2</v>
      </c>
      <c r="AB55" s="12">
        <v>0</v>
      </c>
      <c r="AC55" s="12">
        <v>1.31</v>
      </c>
      <c r="AD55" s="12">
        <v>3.61</v>
      </c>
      <c r="AE55" s="13">
        <f t="shared" si="1"/>
        <v>3.66</v>
      </c>
      <c r="AF55">
        <f t="shared" si="2"/>
        <v>1</v>
      </c>
    </row>
    <row r="56" spans="1:32" ht="17.100000000000001" customHeight="1">
      <c r="A56" s="3">
        <v>47</v>
      </c>
      <c r="B56" s="6" t="s">
        <v>487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3">
        <f t="shared" si="0"/>
        <v>0</v>
      </c>
      <c r="Q56"/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6">
        <v>0</v>
      </c>
      <c r="AB56" s="12">
        <v>0</v>
      </c>
      <c r="AC56" s="12">
        <v>0</v>
      </c>
      <c r="AD56" s="12">
        <v>0</v>
      </c>
      <c r="AE56" s="13">
        <f t="shared" si="1"/>
        <v>0</v>
      </c>
      <c r="AF56">
        <f t="shared" si="2"/>
        <v>0</v>
      </c>
    </row>
    <row r="57" spans="1:32" ht="17.100000000000001" customHeight="1">
      <c r="A57" s="3">
        <v>48</v>
      </c>
      <c r="B57" s="6" t="s">
        <v>488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10.98</v>
      </c>
      <c r="J57" s="12">
        <v>16.16</v>
      </c>
      <c r="K57" s="12">
        <v>20.41</v>
      </c>
      <c r="L57" s="12">
        <v>23.31</v>
      </c>
      <c r="M57" s="12">
        <v>25.019999999999996</v>
      </c>
      <c r="N57" s="12">
        <v>28.93</v>
      </c>
      <c r="O57" s="12">
        <v>29.69</v>
      </c>
      <c r="P57" s="13">
        <f t="shared" si="0"/>
        <v>20.18</v>
      </c>
      <c r="Q57"/>
      <c r="R57" s="12">
        <v>0</v>
      </c>
      <c r="S57" s="12">
        <v>1.72</v>
      </c>
      <c r="T57" s="12">
        <v>1</v>
      </c>
      <c r="U57" s="12">
        <v>2</v>
      </c>
      <c r="V57" s="12">
        <v>1</v>
      </c>
      <c r="W57" s="12">
        <v>1.34</v>
      </c>
      <c r="X57" s="12">
        <v>0.45</v>
      </c>
      <c r="Y57" s="12">
        <v>0</v>
      </c>
      <c r="Z57" s="12">
        <v>1</v>
      </c>
      <c r="AA57" s="16">
        <v>0</v>
      </c>
      <c r="AB57" s="12">
        <v>3.5</v>
      </c>
      <c r="AC57" s="12">
        <v>3.88</v>
      </c>
      <c r="AD57" s="12">
        <v>6.93</v>
      </c>
      <c r="AE57" s="13">
        <f t="shared" si="1"/>
        <v>6.3400000000000007</v>
      </c>
      <c r="AF57">
        <f t="shared" si="2"/>
        <v>1</v>
      </c>
    </row>
    <row r="58" spans="1:32" ht="17.100000000000001" customHeight="1">
      <c r="A58" s="3">
        <v>49</v>
      </c>
      <c r="B58" s="6" t="s">
        <v>489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3">
        <f t="shared" si="0"/>
        <v>0</v>
      </c>
      <c r="Q58"/>
      <c r="R58" s="12">
        <v>11.48</v>
      </c>
      <c r="S58" s="12">
        <v>10</v>
      </c>
      <c r="T58" s="12">
        <v>5.19</v>
      </c>
      <c r="U58" s="12">
        <v>0.44</v>
      </c>
      <c r="V58" s="12">
        <v>0</v>
      </c>
      <c r="W58" s="12">
        <v>0</v>
      </c>
      <c r="X58" s="12">
        <v>0.45</v>
      </c>
      <c r="Y58" s="12">
        <v>1</v>
      </c>
      <c r="Z58" s="12">
        <v>0</v>
      </c>
      <c r="AA58" s="16">
        <v>1.08</v>
      </c>
      <c r="AB58" s="12">
        <v>4.9000000000000004</v>
      </c>
      <c r="AC58" s="12">
        <v>5.41</v>
      </c>
      <c r="AD58" s="12">
        <v>2.96</v>
      </c>
      <c r="AE58" s="13">
        <f t="shared" si="1"/>
        <v>8.61</v>
      </c>
      <c r="AF58">
        <f t="shared" si="2"/>
        <v>1</v>
      </c>
    </row>
    <row r="59" spans="1:32" ht="17.100000000000001" customHeight="1">
      <c r="A59" s="3">
        <v>50</v>
      </c>
      <c r="B59" s="6" t="s">
        <v>490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3">
        <f t="shared" si="0"/>
        <v>0</v>
      </c>
      <c r="Q59"/>
      <c r="R59" s="12">
        <v>0</v>
      </c>
      <c r="S59" s="12">
        <v>0</v>
      </c>
      <c r="T59" s="12">
        <v>0</v>
      </c>
      <c r="U59" s="12">
        <v>1</v>
      </c>
      <c r="V59" s="12">
        <v>0</v>
      </c>
      <c r="W59" s="12">
        <v>0</v>
      </c>
      <c r="X59" s="12">
        <v>0</v>
      </c>
      <c r="Y59" s="12">
        <v>2</v>
      </c>
      <c r="Z59" s="12">
        <v>2</v>
      </c>
      <c r="AA59" s="16">
        <v>0</v>
      </c>
      <c r="AB59" s="12">
        <v>0.03</v>
      </c>
      <c r="AC59" s="12">
        <v>1.4</v>
      </c>
      <c r="AD59" s="12">
        <v>2.8200000000000003</v>
      </c>
      <c r="AE59" s="13">
        <f t="shared" si="1"/>
        <v>3.7800000000000002</v>
      </c>
      <c r="AF59">
        <f t="shared" si="2"/>
        <v>1</v>
      </c>
    </row>
    <row r="60" spans="1:32" ht="17.100000000000001" customHeight="1">
      <c r="A60" s="3">
        <v>51</v>
      </c>
      <c r="B60" s="6" t="s">
        <v>491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3">
        <f t="shared" si="0"/>
        <v>0</v>
      </c>
      <c r="Q60"/>
      <c r="R60" s="12">
        <v>0</v>
      </c>
      <c r="S60" s="12">
        <v>0</v>
      </c>
      <c r="T60" s="12">
        <v>0</v>
      </c>
      <c r="U60" s="12">
        <v>1</v>
      </c>
      <c r="V60" s="12">
        <v>0</v>
      </c>
      <c r="W60" s="12">
        <v>0</v>
      </c>
      <c r="X60" s="12">
        <v>0</v>
      </c>
      <c r="Y60" s="12">
        <v>0</v>
      </c>
      <c r="Z60" s="12">
        <v>1.6</v>
      </c>
      <c r="AA60" s="16">
        <v>0</v>
      </c>
      <c r="AB60" s="12">
        <v>0</v>
      </c>
      <c r="AC60" s="12">
        <v>0</v>
      </c>
      <c r="AD60" s="12">
        <v>0</v>
      </c>
      <c r="AE60" s="13">
        <f t="shared" si="1"/>
        <v>0</v>
      </c>
      <c r="AF60">
        <f t="shared" si="2"/>
        <v>1</v>
      </c>
    </row>
    <row r="61" spans="1:32" ht="17.100000000000001" customHeight="1">
      <c r="A61" s="3">
        <v>52</v>
      </c>
      <c r="B61" s="6" t="s">
        <v>492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12</v>
      </c>
      <c r="K61" s="12">
        <v>10.629999999999999</v>
      </c>
      <c r="L61" s="12">
        <v>16.739999999999998</v>
      </c>
      <c r="M61" s="12">
        <v>20.64</v>
      </c>
      <c r="N61" s="12">
        <v>22.560000000000002</v>
      </c>
      <c r="O61" s="12">
        <v>20</v>
      </c>
      <c r="P61" s="13">
        <f t="shared" si="0"/>
        <v>22</v>
      </c>
      <c r="Q61"/>
      <c r="R61" s="12">
        <v>1</v>
      </c>
      <c r="S61" s="12">
        <v>1</v>
      </c>
      <c r="T61" s="12">
        <v>0.73</v>
      </c>
      <c r="U61" s="12">
        <v>0</v>
      </c>
      <c r="V61" s="12">
        <v>5.88</v>
      </c>
      <c r="W61" s="12">
        <v>2.2400000000000002</v>
      </c>
      <c r="X61" s="12">
        <v>3.6</v>
      </c>
      <c r="Y61" s="12">
        <v>7.97</v>
      </c>
      <c r="Z61" s="12">
        <v>4</v>
      </c>
      <c r="AA61" s="16">
        <v>6.84</v>
      </c>
      <c r="AB61" s="12">
        <v>6.71</v>
      </c>
      <c r="AC61" s="12">
        <v>4.8099999999999996</v>
      </c>
      <c r="AD61" s="12">
        <v>7.4300000000000006</v>
      </c>
      <c r="AE61" s="13">
        <f t="shared" si="1"/>
        <v>17.920000000000002</v>
      </c>
      <c r="AF61">
        <f t="shared" si="2"/>
        <v>1</v>
      </c>
    </row>
    <row r="62" spans="1:32" ht="17.100000000000001" customHeight="1">
      <c r="A62" s="3">
        <v>53</v>
      </c>
      <c r="B62" s="6" t="s">
        <v>493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3">
        <f t="shared" si="0"/>
        <v>0</v>
      </c>
      <c r="Q62"/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6">
        <v>0</v>
      </c>
      <c r="AB62" s="12">
        <v>0</v>
      </c>
      <c r="AC62" s="12">
        <v>0</v>
      </c>
      <c r="AD62" s="12">
        <v>0</v>
      </c>
      <c r="AE62" s="13">
        <f t="shared" si="1"/>
        <v>0</v>
      </c>
      <c r="AF62">
        <f t="shared" si="2"/>
        <v>0</v>
      </c>
    </row>
    <row r="63" spans="1:32" ht="17.100000000000001" customHeight="1">
      <c r="A63" s="3">
        <v>54</v>
      </c>
      <c r="B63" s="6" t="s">
        <v>494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3">
        <f t="shared" si="0"/>
        <v>0</v>
      </c>
      <c r="Q63"/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6">
        <v>0</v>
      </c>
      <c r="AB63" s="12">
        <v>0</v>
      </c>
      <c r="AC63" s="12">
        <v>0</v>
      </c>
      <c r="AD63" s="12">
        <v>0</v>
      </c>
      <c r="AE63" s="13">
        <f t="shared" si="1"/>
        <v>0</v>
      </c>
      <c r="AF63">
        <f t="shared" si="2"/>
        <v>0</v>
      </c>
    </row>
    <row r="64" spans="1:32" ht="17.100000000000001" customHeight="1">
      <c r="A64" s="3">
        <v>55</v>
      </c>
      <c r="B64" s="6" t="s">
        <v>495</v>
      </c>
      <c r="C64" s="12">
        <v>147.1</v>
      </c>
      <c r="D64" s="12">
        <v>168.04</v>
      </c>
      <c r="E64" s="12">
        <v>157.66</v>
      </c>
      <c r="F64" s="12">
        <v>168.86</v>
      </c>
      <c r="G64" s="12">
        <v>170</v>
      </c>
      <c r="H64" s="12">
        <v>171.02</v>
      </c>
      <c r="I64" s="12">
        <v>200.89</v>
      </c>
      <c r="J64" s="12">
        <v>200.94000000000005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3">
        <f t="shared" si="0"/>
        <v>0</v>
      </c>
      <c r="Q64"/>
      <c r="R64" s="12">
        <v>16</v>
      </c>
      <c r="S64" s="12">
        <v>26.83</v>
      </c>
      <c r="T64" s="12">
        <v>26.18</v>
      </c>
      <c r="U64" s="12">
        <v>38.49</v>
      </c>
      <c r="V64" s="12">
        <v>42.46</v>
      </c>
      <c r="W64" s="12">
        <v>51.585000000000001</v>
      </c>
      <c r="X64" s="12">
        <v>57</v>
      </c>
      <c r="Y64" s="12">
        <v>71.960000000000008</v>
      </c>
      <c r="Z64" s="12">
        <v>0</v>
      </c>
      <c r="AA64" s="16">
        <v>0</v>
      </c>
      <c r="AB64" s="12">
        <v>0</v>
      </c>
      <c r="AC64" s="12">
        <v>0</v>
      </c>
      <c r="AD64" s="12">
        <v>0</v>
      </c>
      <c r="AE64" s="13">
        <f t="shared" si="1"/>
        <v>0</v>
      </c>
      <c r="AF64">
        <f t="shared" si="2"/>
        <v>1</v>
      </c>
    </row>
    <row r="65" spans="1:32" ht="17.100000000000001" customHeight="1">
      <c r="A65" s="3">
        <v>56</v>
      </c>
      <c r="B65" s="6" t="s">
        <v>496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13.170000000000002</v>
      </c>
      <c r="J65" s="12">
        <v>20.7</v>
      </c>
      <c r="K65" s="12">
        <v>24.77</v>
      </c>
      <c r="L65" s="12">
        <v>29.37</v>
      </c>
      <c r="M65" s="12">
        <v>44</v>
      </c>
      <c r="N65" s="12">
        <v>57.89</v>
      </c>
      <c r="O65" s="12">
        <v>50.43</v>
      </c>
      <c r="P65" s="13">
        <f t="shared" si="0"/>
        <v>52</v>
      </c>
      <c r="Q65"/>
      <c r="R65" s="12">
        <v>5.23</v>
      </c>
      <c r="S65" s="12">
        <v>6.29</v>
      </c>
      <c r="T65" s="12">
        <v>4.96</v>
      </c>
      <c r="U65" s="12">
        <v>10.72</v>
      </c>
      <c r="V65" s="12">
        <v>5.54</v>
      </c>
      <c r="W65" s="12">
        <v>10.64</v>
      </c>
      <c r="X65" s="12">
        <v>13.105</v>
      </c>
      <c r="Y65" s="12">
        <v>21.5</v>
      </c>
      <c r="Z65" s="12">
        <v>32.92</v>
      </c>
      <c r="AA65" s="16">
        <v>37.410000000000004</v>
      </c>
      <c r="AB65" s="12">
        <v>27.55</v>
      </c>
      <c r="AC65" s="12">
        <v>29.66</v>
      </c>
      <c r="AD65" s="12">
        <v>34.419999999999995</v>
      </c>
      <c r="AE65" s="13">
        <f t="shared" si="1"/>
        <v>31.569999999999993</v>
      </c>
      <c r="AF65">
        <f t="shared" si="2"/>
        <v>1</v>
      </c>
    </row>
    <row r="66" spans="1:32" ht="17.100000000000001" customHeight="1">
      <c r="A66" s="3">
        <v>57</v>
      </c>
      <c r="B66" s="6" t="s">
        <v>497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3">
        <f t="shared" si="0"/>
        <v>0</v>
      </c>
      <c r="Q66"/>
      <c r="R66" s="12">
        <v>0.28000000000000003</v>
      </c>
      <c r="S66" s="12">
        <v>1</v>
      </c>
      <c r="T66" s="12">
        <v>2</v>
      </c>
      <c r="U66" s="12">
        <v>1</v>
      </c>
      <c r="V66" s="12">
        <v>2</v>
      </c>
      <c r="W66" s="12">
        <v>2.5299999999999998</v>
      </c>
      <c r="X66" s="12">
        <v>0</v>
      </c>
      <c r="Y66" s="12">
        <v>3.92</v>
      </c>
      <c r="Z66" s="12">
        <v>4</v>
      </c>
      <c r="AA66" s="16">
        <v>1</v>
      </c>
      <c r="AB66" s="12">
        <v>3.9800000000000004</v>
      </c>
      <c r="AC66" s="12">
        <v>10.27</v>
      </c>
      <c r="AD66" s="12">
        <v>7.7000000000000011</v>
      </c>
      <c r="AE66" s="13">
        <f t="shared" si="1"/>
        <v>6.08</v>
      </c>
      <c r="AF66">
        <f t="shared" si="2"/>
        <v>1</v>
      </c>
    </row>
    <row r="67" spans="1:32" ht="17.100000000000001" customHeight="1">
      <c r="A67" s="3">
        <v>58</v>
      </c>
      <c r="B67" s="6" t="s">
        <v>498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3">
        <f t="shared" si="0"/>
        <v>0</v>
      </c>
      <c r="Q67"/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6">
        <v>0</v>
      </c>
      <c r="AB67" s="12">
        <v>0</v>
      </c>
      <c r="AC67" s="12">
        <v>0</v>
      </c>
      <c r="AD67" s="12">
        <v>0</v>
      </c>
      <c r="AE67" s="13">
        <f t="shared" si="1"/>
        <v>0</v>
      </c>
      <c r="AF67">
        <f t="shared" si="2"/>
        <v>0</v>
      </c>
    </row>
    <row r="68" spans="1:32" ht="17.100000000000001" customHeight="1">
      <c r="A68" s="3">
        <v>59</v>
      </c>
      <c r="B68" s="6" t="s">
        <v>499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3">
        <f t="shared" si="0"/>
        <v>0</v>
      </c>
      <c r="Q68"/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6">
        <v>0</v>
      </c>
      <c r="AB68" s="12">
        <v>0</v>
      </c>
      <c r="AC68" s="12">
        <v>0</v>
      </c>
      <c r="AD68" s="12">
        <v>0</v>
      </c>
      <c r="AE68" s="13">
        <f t="shared" si="1"/>
        <v>0</v>
      </c>
      <c r="AF68">
        <f t="shared" si="2"/>
        <v>0</v>
      </c>
    </row>
    <row r="69" spans="1:32" ht="17.100000000000001" customHeight="1">
      <c r="A69" s="3">
        <v>60</v>
      </c>
      <c r="B69" s="6" t="s">
        <v>500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3">
        <f t="shared" si="0"/>
        <v>0</v>
      </c>
      <c r="Q69"/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6">
        <v>0</v>
      </c>
      <c r="AB69" s="12">
        <v>0</v>
      </c>
      <c r="AC69" s="12">
        <v>0</v>
      </c>
      <c r="AD69" s="12">
        <v>0</v>
      </c>
      <c r="AE69" s="13">
        <f t="shared" si="1"/>
        <v>0</v>
      </c>
      <c r="AF69">
        <f t="shared" si="2"/>
        <v>0</v>
      </c>
    </row>
    <row r="70" spans="1:32" ht="17.100000000000001" customHeight="1">
      <c r="A70" s="3">
        <v>61</v>
      </c>
      <c r="B70" s="6" t="s">
        <v>501</v>
      </c>
      <c r="C70" s="12">
        <v>148.83000000000001</v>
      </c>
      <c r="D70" s="12">
        <v>167.63</v>
      </c>
      <c r="E70" s="12">
        <v>183.08</v>
      </c>
      <c r="F70" s="12">
        <v>199.78</v>
      </c>
      <c r="G70" s="12">
        <v>224.57</v>
      </c>
      <c r="H70" s="12">
        <v>228.87</v>
      </c>
      <c r="I70" s="12">
        <v>191.02000000000004</v>
      </c>
      <c r="J70" s="12">
        <v>188.23</v>
      </c>
      <c r="K70" s="12">
        <v>177.51</v>
      </c>
      <c r="L70" s="12">
        <v>189.14</v>
      </c>
      <c r="M70" s="12">
        <v>179.17000000000002</v>
      </c>
      <c r="N70" s="12">
        <v>190.44</v>
      </c>
      <c r="O70" s="12">
        <v>181.6</v>
      </c>
      <c r="P70" s="13">
        <f t="shared" si="0"/>
        <v>185.01000000000002</v>
      </c>
      <c r="Q70"/>
      <c r="R70" s="12">
        <v>78.069999999999993</v>
      </c>
      <c r="S70" s="12">
        <v>83.84</v>
      </c>
      <c r="T70" s="12">
        <v>83.34</v>
      </c>
      <c r="U70" s="12">
        <v>77.844999999999999</v>
      </c>
      <c r="V70" s="12">
        <v>80.650000000000006</v>
      </c>
      <c r="W70" s="12">
        <v>84.5</v>
      </c>
      <c r="X70" s="12">
        <v>87.539999999999978</v>
      </c>
      <c r="Y70" s="12">
        <v>97.77000000000001</v>
      </c>
      <c r="Z70" s="12">
        <v>124.46</v>
      </c>
      <c r="AA70" s="16">
        <v>135.03999999999994</v>
      </c>
      <c r="AB70" s="12">
        <v>129.35000000000002</v>
      </c>
      <c r="AC70" s="12">
        <v>139.67000000000002</v>
      </c>
      <c r="AD70" s="12">
        <v>163.51000000000002</v>
      </c>
      <c r="AE70" s="13">
        <f t="shared" si="1"/>
        <v>212.07</v>
      </c>
      <c r="AF70">
        <f t="shared" si="2"/>
        <v>1</v>
      </c>
    </row>
    <row r="71" spans="1:32" ht="17.100000000000001" customHeight="1">
      <c r="A71" s="3">
        <v>62</v>
      </c>
      <c r="B71" s="6" t="s">
        <v>502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3">
        <f t="shared" si="0"/>
        <v>0</v>
      </c>
      <c r="Q71"/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6">
        <v>0</v>
      </c>
      <c r="AB71" s="12">
        <v>0</v>
      </c>
      <c r="AC71" s="12">
        <v>0</v>
      </c>
      <c r="AD71" s="12">
        <v>0</v>
      </c>
      <c r="AE71" s="13">
        <f t="shared" si="1"/>
        <v>0</v>
      </c>
      <c r="AF71">
        <f t="shared" si="2"/>
        <v>0</v>
      </c>
    </row>
    <row r="72" spans="1:32" ht="17.100000000000001" customHeight="1">
      <c r="A72" s="3">
        <v>63</v>
      </c>
      <c r="B72" s="6" t="s">
        <v>503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14.39</v>
      </c>
      <c r="J72" s="12">
        <v>19</v>
      </c>
      <c r="K72" s="12">
        <v>20.69</v>
      </c>
      <c r="L72" s="12">
        <v>22</v>
      </c>
      <c r="M72" s="12">
        <v>26.96</v>
      </c>
      <c r="N72" s="12">
        <v>35.39</v>
      </c>
      <c r="O72" s="12">
        <v>46</v>
      </c>
      <c r="P72" s="13">
        <f t="shared" si="0"/>
        <v>54</v>
      </c>
      <c r="Q72"/>
      <c r="R72" s="12">
        <v>8.59</v>
      </c>
      <c r="S72" s="12">
        <v>7</v>
      </c>
      <c r="T72" s="12">
        <v>13.23</v>
      </c>
      <c r="U72" s="12">
        <v>10.47</v>
      </c>
      <c r="V72" s="12">
        <v>9.39</v>
      </c>
      <c r="W72" s="12">
        <v>13.6</v>
      </c>
      <c r="X72" s="12">
        <v>9.69</v>
      </c>
      <c r="Y72" s="12">
        <v>7.1899999999999995</v>
      </c>
      <c r="Z72" s="12">
        <v>13.299999999999999</v>
      </c>
      <c r="AA72" s="16">
        <v>8.4899999999999984</v>
      </c>
      <c r="AB72" s="12">
        <v>13.03</v>
      </c>
      <c r="AC72" s="12">
        <v>17.78</v>
      </c>
      <c r="AD72" s="12">
        <v>24.159999999999997</v>
      </c>
      <c r="AE72" s="13">
        <f t="shared" si="1"/>
        <v>26.330000000000002</v>
      </c>
      <c r="AF72">
        <f t="shared" si="2"/>
        <v>1</v>
      </c>
    </row>
    <row r="73" spans="1:32" ht="17.100000000000001" customHeight="1">
      <c r="A73" s="3">
        <v>64</v>
      </c>
      <c r="B73" s="6" t="s">
        <v>504</v>
      </c>
      <c r="C73" s="12">
        <v>120.655</v>
      </c>
      <c r="D73" s="12">
        <v>103.29</v>
      </c>
      <c r="E73" s="12">
        <v>113.79</v>
      </c>
      <c r="F73" s="12">
        <v>119.51</v>
      </c>
      <c r="G73" s="12">
        <v>136.58000000000001</v>
      </c>
      <c r="H73" s="12">
        <v>125.19</v>
      </c>
      <c r="I73" s="12">
        <v>125.80999999999997</v>
      </c>
      <c r="J73" s="12">
        <v>136.99000000000004</v>
      </c>
      <c r="K73" s="12">
        <v>138.51000000000002</v>
      </c>
      <c r="L73" s="12">
        <v>129.94</v>
      </c>
      <c r="M73" s="12">
        <v>115.97999999999996</v>
      </c>
      <c r="N73" s="12">
        <v>82.430000000000035</v>
      </c>
      <c r="O73" s="12">
        <v>77.36999999999999</v>
      </c>
      <c r="P73" s="13">
        <f t="shared" si="0"/>
        <v>83.129999999999981</v>
      </c>
      <c r="Q73"/>
      <c r="R73" s="12">
        <v>41.5</v>
      </c>
      <c r="S73" s="12">
        <v>45.54</v>
      </c>
      <c r="T73" s="12">
        <v>45.41</v>
      </c>
      <c r="U73" s="12">
        <v>56</v>
      </c>
      <c r="V73" s="12">
        <v>52.814999999999998</v>
      </c>
      <c r="W73" s="12">
        <v>52.6</v>
      </c>
      <c r="X73" s="12">
        <v>70.11</v>
      </c>
      <c r="Y73" s="12">
        <v>104.58999999999999</v>
      </c>
      <c r="Z73" s="12">
        <v>129.5</v>
      </c>
      <c r="AA73" s="16">
        <v>124.02000000000001</v>
      </c>
      <c r="AB73" s="12">
        <v>118.53999999999999</v>
      </c>
      <c r="AC73" s="12">
        <v>117.37</v>
      </c>
      <c r="AD73" s="12">
        <v>105.63</v>
      </c>
      <c r="AE73" s="13">
        <f t="shared" si="1"/>
        <v>95.1</v>
      </c>
      <c r="AF73">
        <f t="shared" si="2"/>
        <v>1</v>
      </c>
    </row>
    <row r="74" spans="1:32" ht="17.100000000000001" customHeight="1">
      <c r="A74" s="3">
        <v>65</v>
      </c>
      <c r="B74" s="6" t="s">
        <v>505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3">
        <f t="shared" ref="P74:P137" si="3">IF(ISNA(VLOOKUP($A74,ftes,3,FALSE)), 0, VLOOKUP($A74,ftes,3,FALSE))</f>
        <v>0</v>
      </c>
      <c r="Q74"/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6">
        <v>0</v>
      </c>
      <c r="AB74" s="12">
        <v>0</v>
      </c>
      <c r="AC74" s="12">
        <v>0</v>
      </c>
      <c r="AD74" s="12">
        <v>1.6800000000000002</v>
      </c>
      <c r="AE74" s="13">
        <f t="shared" ref="AE74:AE137" si="4">IF(ISNA(VLOOKUP($A74,ftes,5,FALSE)), 0, VLOOKUP($A74,ftes,5,FALSE))</f>
        <v>1.81</v>
      </c>
      <c r="AF74">
        <f t="shared" si="2"/>
        <v>1</v>
      </c>
    </row>
    <row r="75" spans="1:32" ht="17.100000000000001" customHeight="1">
      <c r="A75" s="3">
        <v>66</v>
      </c>
      <c r="B75" s="6" t="s">
        <v>506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3">
        <f t="shared" si="3"/>
        <v>0</v>
      </c>
      <c r="Q75"/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6">
        <v>0</v>
      </c>
      <c r="AB75" s="12">
        <v>0</v>
      </c>
      <c r="AC75" s="12">
        <v>0</v>
      </c>
      <c r="AD75" s="12">
        <v>0</v>
      </c>
      <c r="AE75" s="13">
        <f t="shared" si="4"/>
        <v>0</v>
      </c>
      <c r="AF75">
        <f t="shared" ref="AF75:AF138" si="5">IF(SUM(C75:O75)+SUM(R75:AD75)&gt;0,1,0)</f>
        <v>0</v>
      </c>
    </row>
    <row r="76" spans="1:32" ht="17.100000000000001" customHeight="1">
      <c r="A76" s="3">
        <v>67</v>
      </c>
      <c r="B76" s="6" t="s">
        <v>507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3">
        <f t="shared" si="3"/>
        <v>0</v>
      </c>
      <c r="Q76"/>
      <c r="R76" s="12">
        <v>0</v>
      </c>
      <c r="S76" s="12">
        <v>0</v>
      </c>
      <c r="T76" s="12">
        <v>0.57999999999999996</v>
      </c>
      <c r="U76" s="12">
        <v>0</v>
      </c>
      <c r="V76" s="12">
        <v>0.67</v>
      </c>
      <c r="W76" s="12">
        <v>1.405</v>
      </c>
      <c r="X76" s="12">
        <v>1</v>
      </c>
      <c r="Y76" s="12">
        <v>0.37</v>
      </c>
      <c r="Z76" s="12">
        <v>1.49</v>
      </c>
      <c r="AA76" s="16">
        <v>2</v>
      </c>
      <c r="AB76" s="12">
        <v>1.78</v>
      </c>
      <c r="AC76" s="12">
        <v>2</v>
      </c>
      <c r="AD76" s="12">
        <v>3.22</v>
      </c>
      <c r="AE76" s="13">
        <f t="shared" si="4"/>
        <v>3</v>
      </c>
      <c r="AF76">
        <f t="shared" si="5"/>
        <v>1</v>
      </c>
    </row>
    <row r="77" spans="1:32" ht="17.100000000000001" customHeight="1">
      <c r="A77" s="3">
        <v>68</v>
      </c>
      <c r="B77" s="6" t="s">
        <v>508</v>
      </c>
      <c r="C77" s="12">
        <v>22.86</v>
      </c>
      <c r="D77" s="12">
        <v>25.43</v>
      </c>
      <c r="E77" s="12">
        <v>21</v>
      </c>
      <c r="F77" s="12">
        <v>21</v>
      </c>
      <c r="G77" s="12">
        <v>22.89</v>
      </c>
      <c r="H77" s="12">
        <v>19.649999999999999</v>
      </c>
      <c r="I77" s="12">
        <v>23.3</v>
      </c>
      <c r="J77" s="12">
        <v>12.04</v>
      </c>
      <c r="K77" s="12">
        <v>15</v>
      </c>
      <c r="L77" s="12">
        <v>20</v>
      </c>
      <c r="M77" s="12">
        <v>19.48</v>
      </c>
      <c r="N77" s="12">
        <v>19.21</v>
      </c>
      <c r="O77" s="12">
        <v>24</v>
      </c>
      <c r="P77" s="13">
        <f t="shared" si="3"/>
        <v>34.61</v>
      </c>
      <c r="Q77"/>
      <c r="R77" s="12">
        <v>7.46</v>
      </c>
      <c r="S77" s="12">
        <v>10</v>
      </c>
      <c r="T77" s="12">
        <v>10</v>
      </c>
      <c r="U77" s="12">
        <v>8.56</v>
      </c>
      <c r="V77" s="12">
        <v>7.94</v>
      </c>
      <c r="W77" s="12">
        <v>7.5</v>
      </c>
      <c r="X77" s="12">
        <v>6</v>
      </c>
      <c r="Y77" s="12">
        <v>10.38</v>
      </c>
      <c r="Z77" s="12">
        <v>2</v>
      </c>
      <c r="AA77" s="16">
        <v>5.32</v>
      </c>
      <c r="AB77" s="12">
        <v>8</v>
      </c>
      <c r="AC77" s="12">
        <v>10.58</v>
      </c>
      <c r="AD77" s="12">
        <v>12.81</v>
      </c>
      <c r="AE77" s="13">
        <f t="shared" si="4"/>
        <v>7</v>
      </c>
      <c r="AF77">
        <f t="shared" si="5"/>
        <v>1</v>
      </c>
    </row>
    <row r="78" spans="1:32" ht="17.100000000000001" customHeight="1">
      <c r="A78" s="3">
        <v>69</v>
      </c>
      <c r="B78" s="6" t="s">
        <v>509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3">
        <f t="shared" si="3"/>
        <v>0</v>
      </c>
      <c r="Q78"/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6">
        <v>0</v>
      </c>
      <c r="AB78" s="12">
        <v>0</v>
      </c>
      <c r="AC78" s="12">
        <v>0</v>
      </c>
      <c r="AD78" s="12">
        <v>0</v>
      </c>
      <c r="AE78" s="13">
        <f t="shared" si="4"/>
        <v>0</v>
      </c>
      <c r="AF78">
        <f t="shared" si="5"/>
        <v>0</v>
      </c>
    </row>
    <row r="79" spans="1:32" ht="17.100000000000001" customHeight="1">
      <c r="A79" s="3">
        <v>70</v>
      </c>
      <c r="B79" s="6" t="s">
        <v>510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3">
        <f t="shared" si="3"/>
        <v>0</v>
      </c>
      <c r="Q79"/>
      <c r="R79" s="12">
        <v>0</v>
      </c>
      <c r="S79" s="12">
        <v>1.8</v>
      </c>
      <c r="T79" s="12">
        <v>0.82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6">
        <v>0</v>
      </c>
      <c r="AB79" s="12">
        <v>0</v>
      </c>
      <c r="AC79" s="12">
        <v>0</v>
      </c>
      <c r="AD79" s="12">
        <v>0</v>
      </c>
      <c r="AE79" s="13">
        <f t="shared" si="4"/>
        <v>0</v>
      </c>
      <c r="AF79">
        <f t="shared" si="5"/>
        <v>1</v>
      </c>
    </row>
    <row r="80" spans="1:32" ht="17.100000000000001" customHeight="1">
      <c r="A80" s="3">
        <v>71</v>
      </c>
      <c r="B80" s="6" t="s">
        <v>511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3">
        <f t="shared" si="3"/>
        <v>0</v>
      </c>
      <c r="Q80"/>
      <c r="R80" s="12">
        <v>12</v>
      </c>
      <c r="S80" s="12">
        <v>14.74</v>
      </c>
      <c r="T80" s="12">
        <v>17.27</v>
      </c>
      <c r="U80" s="12">
        <v>23.38</v>
      </c>
      <c r="V80" s="12">
        <v>30.33</v>
      </c>
      <c r="W80" s="12">
        <v>33.049999999999997</v>
      </c>
      <c r="X80" s="12">
        <v>22</v>
      </c>
      <c r="Y80" s="12">
        <v>26.9</v>
      </c>
      <c r="Z80" s="12">
        <v>30.740000000000002</v>
      </c>
      <c r="AA80" s="16">
        <v>36.480000000000004</v>
      </c>
      <c r="AB80" s="12">
        <v>43.550000000000004</v>
      </c>
      <c r="AC80" s="12">
        <v>55.1</v>
      </c>
      <c r="AD80" s="12">
        <v>46.15</v>
      </c>
      <c r="AE80" s="13">
        <f t="shared" si="4"/>
        <v>42.1</v>
      </c>
      <c r="AF80">
        <f t="shared" si="5"/>
        <v>1</v>
      </c>
    </row>
    <row r="81" spans="1:32" ht="17.100000000000001" customHeight="1">
      <c r="A81" s="3">
        <v>72</v>
      </c>
      <c r="B81" s="6" t="s">
        <v>512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30</v>
      </c>
      <c r="P81" s="13">
        <f t="shared" si="3"/>
        <v>59.73</v>
      </c>
      <c r="Q81"/>
      <c r="R81" s="12">
        <v>3.3</v>
      </c>
      <c r="S81" s="12">
        <v>4.49</v>
      </c>
      <c r="T81" s="12">
        <v>2</v>
      </c>
      <c r="U81" s="12">
        <v>1</v>
      </c>
      <c r="V81" s="12">
        <v>2</v>
      </c>
      <c r="W81" s="12">
        <v>3</v>
      </c>
      <c r="X81" s="12">
        <v>1</v>
      </c>
      <c r="Y81" s="12">
        <v>2.16</v>
      </c>
      <c r="Z81" s="12">
        <v>1</v>
      </c>
      <c r="AA81" s="16">
        <v>4.6900000000000004</v>
      </c>
      <c r="AB81" s="12">
        <v>3.7</v>
      </c>
      <c r="AC81" s="12">
        <v>5.4699999999999989</v>
      </c>
      <c r="AD81" s="12">
        <v>9.43</v>
      </c>
      <c r="AE81" s="13">
        <f t="shared" si="4"/>
        <v>15.58</v>
      </c>
      <c r="AF81">
        <f t="shared" si="5"/>
        <v>1</v>
      </c>
    </row>
    <row r="82" spans="1:32" ht="17.100000000000001" customHeight="1">
      <c r="A82" s="3">
        <v>73</v>
      </c>
      <c r="B82" s="6" t="s">
        <v>513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3">
        <f t="shared" si="3"/>
        <v>0</v>
      </c>
      <c r="Q82"/>
      <c r="R82" s="12">
        <v>7.0000000000000007E-2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3</v>
      </c>
      <c r="Z82" s="12">
        <v>3.33</v>
      </c>
      <c r="AA82" s="16">
        <v>3.5199999999999996</v>
      </c>
      <c r="AB82" s="12">
        <v>2.66</v>
      </c>
      <c r="AC82" s="12">
        <v>3.17</v>
      </c>
      <c r="AD82" s="12">
        <v>4.2699999999999996</v>
      </c>
      <c r="AE82" s="13">
        <f t="shared" si="4"/>
        <v>3.26</v>
      </c>
      <c r="AF82">
        <f t="shared" si="5"/>
        <v>1</v>
      </c>
    </row>
    <row r="83" spans="1:32" ht="17.100000000000001" customHeight="1">
      <c r="A83" s="3">
        <v>74</v>
      </c>
      <c r="B83" s="6" t="s">
        <v>514</v>
      </c>
      <c r="C83" s="12">
        <v>64.3</v>
      </c>
      <c r="D83" s="12">
        <v>68.819999999999993</v>
      </c>
      <c r="E83" s="12">
        <v>80.05</v>
      </c>
      <c r="F83" s="12">
        <v>80.05</v>
      </c>
      <c r="G83" s="12">
        <v>74.95</v>
      </c>
      <c r="H83" s="12">
        <v>76.44</v>
      </c>
      <c r="I83" s="12">
        <v>64</v>
      </c>
      <c r="J83" s="12">
        <v>68.81</v>
      </c>
      <c r="K83" s="12">
        <v>84.440000000000012</v>
      </c>
      <c r="L83" s="12">
        <v>90.699999999999989</v>
      </c>
      <c r="M83" s="12">
        <v>100.67</v>
      </c>
      <c r="N83" s="12">
        <v>89.79</v>
      </c>
      <c r="O83" s="12">
        <v>80.069999999999993</v>
      </c>
      <c r="P83" s="13">
        <f t="shared" si="3"/>
        <v>80.06</v>
      </c>
      <c r="Q83"/>
      <c r="R83" s="12">
        <v>14.92</v>
      </c>
      <c r="S83" s="12">
        <v>13.005000000000001</v>
      </c>
      <c r="T83" s="12">
        <v>15.33</v>
      </c>
      <c r="U83" s="12">
        <v>9.4499999999999993</v>
      </c>
      <c r="V83" s="12">
        <v>9.9600000000000009</v>
      </c>
      <c r="W83" s="12">
        <v>12</v>
      </c>
      <c r="X83" s="12">
        <v>16</v>
      </c>
      <c r="Y83" s="12">
        <v>12.370000000000001</v>
      </c>
      <c r="Z83" s="12">
        <v>10.809999999999999</v>
      </c>
      <c r="AA83" s="16">
        <v>10.78</v>
      </c>
      <c r="AB83" s="12">
        <v>17.369999999999997</v>
      </c>
      <c r="AC83" s="12">
        <v>22.41</v>
      </c>
      <c r="AD83" s="12">
        <v>23.71</v>
      </c>
      <c r="AE83" s="13">
        <f t="shared" si="4"/>
        <v>23.96</v>
      </c>
      <c r="AF83">
        <f t="shared" si="5"/>
        <v>1</v>
      </c>
    </row>
    <row r="84" spans="1:32" ht="17.100000000000001" customHeight="1">
      <c r="A84" s="3">
        <v>75</v>
      </c>
      <c r="B84" s="6" t="s">
        <v>515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3">
        <f t="shared" si="3"/>
        <v>0</v>
      </c>
      <c r="Q84"/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6">
        <v>0</v>
      </c>
      <c r="AB84" s="12">
        <v>0</v>
      </c>
      <c r="AC84" s="12">
        <v>0</v>
      </c>
      <c r="AD84" s="12">
        <v>0</v>
      </c>
      <c r="AE84" s="13">
        <f t="shared" si="4"/>
        <v>0</v>
      </c>
      <c r="AF84">
        <f t="shared" si="5"/>
        <v>0</v>
      </c>
    </row>
    <row r="85" spans="1:32" ht="17.100000000000001" customHeight="1">
      <c r="A85" s="3">
        <v>76</v>
      </c>
      <c r="B85" s="6" t="s">
        <v>516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3">
        <f t="shared" si="3"/>
        <v>0</v>
      </c>
      <c r="Q85"/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  <c r="AA85" s="16">
        <v>0</v>
      </c>
      <c r="AB85" s="12">
        <v>0</v>
      </c>
      <c r="AC85" s="12">
        <v>0</v>
      </c>
      <c r="AD85" s="12">
        <v>0</v>
      </c>
      <c r="AE85" s="13">
        <f t="shared" si="4"/>
        <v>0</v>
      </c>
      <c r="AF85">
        <f t="shared" si="5"/>
        <v>0</v>
      </c>
    </row>
    <row r="86" spans="1:32" ht="17.100000000000001" customHeight="1">
      <c r="A86" s="3">
        <v>77</v>
      </c>
      <c r="B86" s="6" t="s">
        <v>517</v>
      </c>
      <c r="C86" s="12">
        <v>98.11</v>
      </c>
      <c r="D86" s="12">
        <v>90.36</v>
      </c>
      <c r="E86" s="12">
        <v>82.47</v>
      </c>
      <c r="F86" s="12">
        <v>88.27</v>
      </c>
      <c r="G86" s="12">
        <v>89.69</v>
      </c>
      <c r="H86" s="12">
        <v>110.17</v>
      </c>
      <c r="I86" s="12">
        <v>100.61</v>
      </c>
      <c r="J86" s="12">
        <v>101.28</v>
      </c>
      <c r="K86" s="12">
        <v>110.58000000000001</v>
      </c>
      <c r="L86" s="12">
        <v>122.64</v>
      </c>
      <c r="M86" s="12">
        <v>121.81</v>
      </c>
      <c r="N86" s="12">
        <v>116.61000000000001</v>
      </c>
      <c r="O86" s="12">
        <v>123.32</v>
      </c>
      <c r="P86" s="13">
        <f t="shared" si="3"/>
        <v>110.16</v>
      </c>
      <c r="Q86"/>
      <c r="R86" s="12">
        <v>68.91</v>
      </c>
      <c r="S86" s="12">
        <v>68.23</v>
      </c>
      <c r="T86" s="12">
        <v>50.545000000000002</v>
      </c>
      <c r="U86" s="12">
        <v>54.51</v>
      </c>
      <c r="V86" s="12">
        <v>41.49</v>
      </c>
      <c r="W86" s="12">
        <v>40.369999999999997</v>
      </c>
      <c r="X86" s="12">
        <v>41.129999999999995</v>
      </c>
      <c r="Y86" s="12">
        <v>42.249999999999993</v>
      </c>
      <c r="Z86" s="12">
        <v>48.61</v>
      </c>
      <c r="AA86" s="16">
        <v>57.95</v>
      </c>
      <c r="AB86" s="12">
        <v>47.279999999999994</v>
      </c>
      <c r="AC86" s="12">
        <v>47.12</v>
      </c>
      <c r="AD86" s="12">
        <v>61.42</v>
      </c>
      <c r="AE86" s="13">
        <f t="shared" si="4"/>
        <v>72.150000000000006</v>
      </c>
      <c r="AF86">
        <f t="shared" si="5"/>
        <v>1</v>
      </c>
    </row>
    <row r="87" spans="1:32" ht="17.100000000000001" customHeight="1">
      <c r="A87" s="3">
        <v>78</v>
      </c>
      <c r="B87" s="6" t="s">
        <v>518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3">
        <f t="shared" si="3"/>
        <v>0</v>
      </c>
      <c r="Q87"/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6">
        <v>0</v>
      </c>
      <c r="AB87" s="12">
        <v>0</v>
      </c>
      <c r="AC87" s="12">
        <v>0</v>
      </c>
      <c r="AD87" s="12">
        <v>0</v>
      </c>
      <c r="AE87" s="13">
        <f t="shared" si="4"/>
        <v>0</v>
      </c>
      <c r="AF87">
        <f t="shared" si="5"/>
        <v>0</v>
      </c>
    </row>
    <row r="88" spans="1:32" ht="17.100000000000001" customHeight="1">
      <c r="A88" s="3">
        <v>79</v>
      </c>
      <c r="B88" s="6" t="s">
        <v>519</v>
      </c>
      <c r="C88" s="12">
        <v>29.68</v>
      </c>
      <c r="D88" s="12">
        <v>26.75</v>
      </c>
      <c r="E88" s="12">
        <v>28.81</v>
      </c>
      <c r="F88" s="12">
        <v>25.74</v>
      </c>
      <c r="G88" s="12">
        <v>30.56</v>
      </c>
      <c r="H88" s="12">
        <v>23.9</v>
      </c>
      <c r="I88" s="12">
        <v>28.7</v>
      </c>
      <c r="J88" s="12">
        <v>29.52</v>
      </c>
      <c r="K88" s="12">
        <v>22.95</v>
      </c>
      <c r="L88" s="12">
        <v>25.95</v>
      </c>
      <c r="M88" s="12">
        <v>26.939999999999998</v>
      </c>
      <c r="N88" s="12">
        <v>35.849999999999994</v>
      </c>
      <c r="O88" s="12">
        <v>36.75</v>
      </c>
      <c r="P88" s="13">
        <f t="shared" si="3"/>
        <v>28.469999999999995</v>
      </c>
      <c r="Q88"/>
      <c r="R88" s="12">
        <v>15.75</v>
      </c>
      <c r="S88" s="12">
        <v>15.94</v>
      </c>
      <c r="T88" s="12">
        <v>12.01</v>
      </c>
      <c r="U88" s="12">
        <v>10.94</v>
      </c>
      <c r="V88" s="12">
        <v>12.97</v>
      </c>
      <c r="W88" s="12">
        <v>12</v>
      </c>
      <c r="X88" s="12">
        <v>15.23</v>
      </c>
      <c r="Y88" s="12">
        <v>15.48</v>
      </c>
      <c r="Z88" s="12">
        <v>18.020000000000003</v>
      </c>
      <c r="AA88" s="16">
        <v>19.91</v>
      </c>
      <c r="AB88" s="12">
        <v>18.77</v>
      </c>
      <c r="AC88" s="12">
        <v>25.61</v>
      </c>
      <c r="AD88" s="12">
        <v>37.730000000000004</v>
      </c>
      <c r="AE88" s="13">
        <f t="shared" si="4"/>
        <v>45.89</v>
      </c>
      <c r="AF88">
        <f t="shared" si="5"/>
        <v>1</v>
      </c>
    </row>
    <row r="89" spans="1:32" ht="17.100000000000001" customHeight="1">
      <c r="A89" s="3">
        <v>80</v>
      </c>
      <c r="B89" s="6" t="s">
        <v>520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3">
        <f t="shared" si="3"/>
        <v>0</v>
      </c>
      <c r="Q89"/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6">
        <v>0</v>
      </c>
      <c r="AB89" s="12">
        <v>0</v>
      </c>
      <c r="AC89" s="12">
        <v>0</v>
      </c>
      <c r="AD89" s="12">
        <v>0</v>
      </c>
      <c r="AE89" s="13">
        <f t="shared" si="4"/>
        <v>0</v>
      </c>
      <c r="AF89">
        <f t="shared" si="5"/>
        <v>0</v>
      </c>
    </row>
    <row r="90" spans="1:32" ht="17.100000000000001" customHeight="1">
      <c r="A90" s="3">
        <v>81</v>
      </c>
      <c r="B90" s="6" t="s">
        <v>521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3">
        <f t="shared" si="3"/>
        <v>0</v>
      </c>
      <c r="Q90"/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6">
        <v>0</v>
      </c>
      <c r="AB90" s="12">
        <v>0</v>
      </c>
      <c r="AC90" s="12">
        <v>0</v>
      </c>
      <c r="AD90" s="12">
        <v>0</v>
      </c>
      <c r="AE90" s="13">
        <f t="shared" si="4"/>
        <v>0</v>
      </c>
      <c r="AF90">
        <f t="shared" si="5"/>
        <v>0</v>
      </c>
    </row>
    <row r="91" spans="1:32" ht="17.100000000000001" customHeight="1">
      <c r="A91" s="3">
        <v>82</v>
      </c>
      <c r="B91" s="6" t="s">
        <v>522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3">
        <f t="shared" si="3"/>
        <v>0</v>
      </c>
      <c r="Q91"/>
      <c r="R91" s="12">
        <v>0</v>
      </c>
      <c r="S91" s="12">
        <v>0</v>
      </c>
      <c r="T91" s="12">
        <v>0</v>
      </c>
      <c r="U91" s="12">
        <v>0</v>
      </c>
      <c r="V91" s="12">
        <v>0.5</v>
      </c>
      <c r="W91" s="12">
        <v>0</v>
      </c>
      <c r="X91" s="12">
        <v>0</v>
      </c>
      <c r="Y91" s="12">
        <v>0.9</v>
      </c>
      <c r="Z91" s="12">
        <v>1</v>
      </c>
      <c r="AA91" s="16">
        <v>1</v>
      </c>
      <c r="AB91" s="12">
        <v>0.71</v>
      </c>
      <c r="AC91" s="12">
        <v>1.77</v>
      </c>
      <c r="AD91" s="12">
        <v>2.5099999999999998</v>
      </c>
      <c r="AE91" s="13">
        <f t="shared" si="4"/>
        <v>4.79</v>
      </c>
      <c r="AF91">
        <f t="shared" si="5"/>
        <v>1</v>
      </c>
    </row>
    <row r="92" spans="1:32" ht="17.100000000000001" customHeight="1">
      <c r="A92" s="3">
        <v>83</v>
      </c>
      <c r="B92" s="6" t="s">
        <v>523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5.59</v>
      </c>
      <c r="I92" s="12">
        <v>8</v>
      </c>
      <c r="J92" s="12">
        <v>7</v>
      </c>
      <c r="K92" s="12">
        <v>5</v>
      </c>
      <c r="L92" s="12">
        <v>2</v>
      </c>
      <c r="M92" s="12">
        <v>14.690000000000001</v>
      </c>
      <c r="N92" s="12">
        <v>26.009999999999998</v>
      </c>
      <c r="O92" s="12">
        <v>34</v>
      </c>
      <c r="P92" s="13">
        <f t="shared" si="3"/>
        <v>45.98</v>
      </c>
      <c r="Q92"/>
      <c r="R92" s="12">
        <v>1</v>
      </c>
      <c r="S92" s="12">
        <v>2.64</v>
      </c>
      <c r="T92" s="12">
        <v>6.84</v>
      </c>
      <c r="U92" s="12">
        <v>9.25</v>
      </c>
      <c r="V92" s="12">
        <v>15</v>
      </c>
      <c r="W92" s="12">
        <v>17</v>
      </c>
      <c r="X92" s="12">
        <v>20.68</v>
      </c>
      <c r="Y92" s="12">
        <v>22</v>
      </c>
      <c r="Z92" s="12">
        <v>15.18</v>
      </c>
      <c r="AA92" s="16">
        <v>17.150000000000002</v>
      </c>
      <c r="AB92" s="12">
        <v>24.140000000000004</v>
      </c>
      <c r="AC92" s="12">
        <v>19.68</v>
      </c>
      <c r="AD92" s="12">
        <v>29.92</v>
      </c>
      <c r="AE92" s="13">
        <f t="shared" si="4"/>
        <v>39.859999999999992</v>
      </c>
      <c r="AF92">
        <f t="shared" si="5"/>
        <v>1</v>
      </c>
    </row>
    <row r="93" spans="1:32" ht="17.100000000000001" customHeight="1">
      <c r="A93" s="3">
        <v>84</v>
      </c>
      <c r="B93" s="6" t="s">
        <v>524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3">
        <f t="shared" si="3"/>
        <v>0</v>
      </c>
      <c r="Q93"/>
      <c r="R93" s="12">
        <v>1</v>
      </c>
      <c r="S93" s="12">
        <v>0</v>
      </c>
      <c r="T93" s="12">
        <v>0</v>
      </c>
      <c r="U93" s="12">
        <v>0</v>
      </c>
      <c r="V93" s="12">
        <v>0</v>
      </c>
      <c r="W93" s="12">
        <v>2</v>
      </c>
      <c r="X93" s="12">
        <v>4</v>
      </c>
      <c r="Y93" s="12">
        <v>4</v>
      </c>
      <c r="Z93" s="12">
        <v>7</v>
      </c>
      <c r="AA93" s="16">
        <v>6.65</v>
      </c>
      <c r="AB93" s="12">
        <v>6</v>
      </c>
      <c r="AC93" s="12">
        <v>5</v>
      </c>
      <c r="AD93" s="12">
        <v>6</v>
      </c>
      <c r="AE93" s="13">
        <f t="shared" si="4"/>
        <v>7</v>
      </c>
      <c r="AF93">
        <f t="shared" si="5"/>
        <v>1</v>
      </c>
    </row>
    <row r="94" spans="1:32" ht="17.100000000000001" customHeight="1">
      <c r="A94" s="3">
        <v>85</v>
      </c>
      <c r="B94" s="6" t="s">
        <v>525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1</v>
      </c>
      <c r="P94" s="13">
        <f t="shared" si="3"/>
        <v>0</v>
      </c>
      <c r="Q94"/>
      <c r="R94" s="12">
        <v>10</v>
      </c>
      <c r="S94" s="12">
        <v>9.11</v>
      </c>
      <c r="T94" s="12">
        <v>8</v>
      </c>
      <c r="U94" s="12">
        <v>8.51</v>
      </c>
      <c r="V94" s="12">
        <v>6.63</v>
      </c>
      <c r="W94" s="12">
        <v>8.32</v>
      </c>
      <c r="X94" s="12">
        <v>8.379999999999999</v>
      </c>
      <c r="Y94" s="12">
        <v>7.09</v>
      </c>
      <c r="Z94" s="12">
        <v>2.5099999999999998</v>
      </c>
      <c r="AA94" s="16">
        <v>6.51</v>
      </c>
      <c r="AB94" s="12">
        <v>6.14</v>
      </c>
      <c r="AC94" s="12">
        <v>7.91</v>
      </c>
      <c r="AD94" s="12">
        <v>12.29</v>
      </c>
      <c r="AE94" s="13">
        <f t="shared" si="4"/>
        <v>7</v>
      </c>
      <c r="AF94">
        <f t="shared" si="5"/>
        <v>1</v>
      </c>
    </row>
    <row r="95" spans="1:32" ht="17.100000000000001" customHeight="1">
      <c r="A95" s="3">
        <v>86</v>
      </c>
      <c r="B95" s="6" t="s">
        <v>526</v>
      </c>
      <c r="C95" s="12">
        <v>68.605000000000004</v>
      </c>
      <c r="D95" s="12">
        <v>79.69</v>
      </c>
      <c r="E95" s="12">
        <v>88.9</v>
      </c>
      <c r="F95" s="12">
        <v>96.11</v>
      </c>
      <c r="G95" s="12">
        <v>89.76</v>
      </c>
      <c r="H95" s="12">
        <v>63.86</v>
      </c>
      <c r="I95" s="12">
        <v>60.889999999999986</v>
      </c>
      <c r="J95" s="12">
        <v>66.010000000000005</v>
      </c>
      <c r="K95" s="12">
        <v>68.48</v>
      </c>
      <c r="L95" s="12">
        <v>76.75</v>
      </c>
      <c r="M95" s="12">
        <v>84.16</v>
      </c>
      <c r="N95" s="12">
        <v>86.100000000000009</v>
      </c>
      <c r="O95" s="12">
        <v>117.76</v>
      </c>
      <c r="P95" s="13">
        <f t="shared" si="3"/>
        <v>132.81</v>
      </c>
      <c r="Q95"/>
      <c r="R95" s="12">
        <v>197.1</v>
      </c>
      <c r="S95" s="12">
        <v>200.01</v>
      </c>
      <c r="T95" s="12">
        <v>197.84</v>
      </c>
      <c r="U95" s="12">
        <v>179.84</v>
      </c>
      <c r="V95" s="12">
        <v>192.36</v>
      </c>
      <c r="W95" s="12">
        <v>211.37</v>
      </c>
      <c r="X95" s="12">
        <v>197.35000000000002</v>
      </c>
      <c r="Y95" s="12">
        <v>193.62</v>
      </c>
      <c r="Z95" s="12">
        <v>188.88</v>
      </c>
      <c r="AA95" s="16">
        <v>186.81</v>
      </c>
      <c r="AB95" s="12">
        <v>188.71000000000004</v>
      </c>
      <c r="AC95" s="12">
        <v>174.98</v>
      </c>
      <c r="AD95" s="12">
        <v>158.80000000000001</v>
      </c>
      <c r="AE95" s="13">
        <f t="shared" si="4"/>
        <v>143.28000000000003</v>
      </c>
      <c r="AF95">
        <f t="shared" si="5"/>
        <v>1</v>
      </c>
    </row>
    <row r="96" spans="1:32" ht="17.100000000000001" customHeight="1">
      <c r="A96" s="3">
        <v>87</v>
      </c>
      <c r="B96" s="6" t="s">
        <v>527</v>
      </c>
      <c r="C96" s="12">
        <v>1.73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3">
        <f t="shared" si="3"/>
        <v>0</v>
      </c>
      <c r="Q96"/>
      <c r="R96" s="12">
        <v>8.02</v>
      </c>
      <c r="S96" s="12">
        <v>10.72</v>
      </c>
      <c r="T96" s="12">
        <v>7.56</v>
      </c>
      <c r="U96" s="12">
        <v>8</v>
      </c>
      <c r="V96" s="12">
        <v>4</v>
      </c>
      <c r="W96" s="12">
        <v>9.58</v>
      </c>
      <c r="X96" s="12">
        <v>5</v>
      </c>
      <c r="Y96" s="12">
        <v>9.73</v>
      </c>
      <c r="Z96" s="12">
        <v>6.97</v>
      </c>
      <c r="AA96" s="16">
        <v>4.75</v>
      </c>
      <c r="AB96" s="12">
        <v>7</v>
      </c>
      <c r="AC96" s="12">
        <v>9.9700000000000006</v>
      </c>
      <c r="AD96" s="12">
        <v>13.770000000000001</v>
      </c>
      <c r="AE96" s="13">
        <f t="shared" si="4"/>
        <v>17.64</v>
      </c>
      <c r="AF96">
        <f t="shared" si="5"/>
        <v>1</v>
      </c>
    </row>
    <row r="97" spans="1:32" ht="17.100000000000001" customHeight="1">
      <c r="A97" s="3">
        <v>88</v>
      </c>
      <c r="B97" s="6" t="s">
        <v>528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3">
        <f t="shared" si="3"/>
        <v>0</v>
      </c>
      <c r="Q97"/>
      <c r="R97" s="12">
        <v>4</v>
      </c>
      <c r="S97" s="12">
        <v>2.46</v>
      </c>
      <c r="T97" s="12">
        <v>3</v>
      </c>
      <c r="U97" s="12">
        <v>3.56</v>
      </c>
      <c r="V97" s="12">
        <v>5.84</v>
      </c>
      <c r="W97" s="12">
        <v>4.3899999999999997</v>
      </c>
      <c r="X97" s="12">
        <v>6</v>
      </c>
      <c r="Y97" s="12">
        <v>7.44</v>
      </c>
      <c r="Z97" s="12">
        <v>6</v>
      </c>
      <c r="AA97" s="16">
        <v>5.92</v>
      </c>
      <c r="AB97" s="12">
        <v>8.66</v>
      </c>
      <c r="AC97" s="12">
        <v>8.64</v>
      </c>
      <c r="AD97" s="12">
        <v>10.24</v>
      </c>
      <c r="AE97" s="13">
        <f t="shared" si="4"/>
        <v>14.820000000000002</v>
      </c>
      <c r="AF97">
        <f t="shared" si="5"/>
        <v>1</v>
      </c>
    </row>
    <row r="98" spans="1:32" ht="17.100000000000001" customHeight="1">
      <c r="A98" s="3">
        <v>89</v>
      </c>
      <c r="B98" s="6" t="s">
        <v>529</v>
      </c>
      <c r="C98" s="12">
        <v>12</v>
      </c>
      <c r="D98" s="12">
        <v>7.66</v>
      </c>
      <c r="E98" s="12">
        <v>10</v>
      </c>
      <c r="F98" s="12">
        <v>16</v>
      </c>
      <c r="G98" s="12">
        <v>11</v>
      </c>
      <c r="H98" s="12">
        <v>15</v>
      </c>
      <c r="I98" s="12">
        <v>16</v>
      </c>
      <c r="J98" s="12">
        <v>12</v>
      </c>
      <c r="K98" s="12">
        <v>17.66</v>
      </c>
      <c r="L98" s="12">
        <v>13.75</v>
      </c>
      <c r="M98" s="12">
        <v>12.64</v>
      </c>
      <c r="N98" s="12">
        <v>8</v>
      </c>
      <c r="O98" s="12">
        <v>9.41</v>
      </c>
      <c r="P98" s="13">
        <f t="shared" si="3"/>
        <v>7.84</v>
      </c>
      <c r="Q98"/>
      <c r="R98" s="12">
        <v>34.31</v>
      </c>
      <c r="S98" s="12">
        <v>31.55</v>
      </c>
      <c r="T98" s="12">
        <v>29.81</v>
      </c>
      <c r="U98" s="12">
        <v>34.700000000000003</v>
      </c>
      <c r="V98" s="12">
        <v>35.99</v>
      </c>
      <c r="W98" s="12">
        <v>45.13</v>
      </c>
      <c r="X98" s="12">
        <v>44.739999999999995</v>
      </c>
      <c r="Y98" s="12">
        <v>45.83</v>
      </c>
      <c r="Z98" s="12">
        <v>33.51</v>
      </c>
      <c r="AA98" s="16">
        <v>36.020000000000003</v>
      </c>
      <c r="AB98" s="12">
        <v>32.450000000000003</v>
      </c>
      <c r="AC98" s="12">
        <v>33</v>
      </c>
      <c r="AD98" s="12">
        <v>37.120000000000005</v>
      </c>
      <c r="AE98" s="13">
        <f t="shared" si="4"/>
        <v>41.489999999999995</v>
      </c>
      <c r="AF98">
        <f t="shared" si="5"/>
        <v>1</v>
      </c>
    </row>
    <row r="99" spans="1:32" ht="17.100000000000001" customHeight="1">
      <c r="A99" s="3">
        <v>90</v>
      </c>
      <c r="B99" s="6" t="s">
        <v>530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3">
        <f t="shared" si="3"/>
        <v>0</v>
      </c>
      <c r="Q99"/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6">
        <v>0</v>
      </c>
      <c r="AB99" s="12">
        <v>0</v>
      </c>
      <c r="AC99" s="12">
        <v>0</v>
      </c>
      <c r="AD99" s="12">
        <v>0</v>
      </c>
      <c r="AE99" s="13">
        <f t="shared" si="4"/>
        <v>0</v>
      </c>
      <c r="AF99">
        <f t="shared" si="5"/>
        <v>0</v>
      </c>
    </row>
    <row r="100" spans="1:32" ht="17.100000000000001" customHeight="1">
      <c r="A100" s="3">
        <v>91</v>
      </c>
      <c r="B100" s="6" t="s">
        <v>531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3">
        <f t="shared" si="3"/>
        <v>0</v>
      </c>
      <c r="Q100"/>
      <c r="R100" s="12">
        <v>20.74</v>
      </c>
      <c r="S100" s="12">
        <v>22.62</v>
      </c>
      <c r="T100" s="12">
        <v>27.69</v>
      </c>
      <c r="U100" s="12">
        <v>26.58</v>
      </c>
      <c r="V100" s="12">
        <v>41.88</v>
      </c>
      <c r="W100" s="12">
        <v>51.36</v>
      </c>
      <c r="X100" s="12">
        <v>48.910000000000004</v>
      </c>
      <c r="Y100" s="12">
        <v>40.28</v>
      </c>
      <c r="Z100" s="12">
        <v>44.72</v>
      </c>
      <c r="AA100" s="16">
        <v>40.22</v>
      </c>
      <c r="AB100" s="12">
        <v>40.010000000000005</v>
      </c>
      <c r="AC100" s="12">
        <v>35.159999999999997</v>
      </c>
      <c r="AD100" s="12">
        <v>41.290000000000006</v>
      </c>
      <c r="AE100" s="13">
        <f t="shared" si="4"/>
        <v>41.370000000000005</v>
      </c>
      <c r="AF100">
        <f t="shared" si="5"/>
        <v>1</v>
      </c>
    </row>
    <row r="101" spans="1:32" ht="17.100000000000001" customHeight="1">
      <c r="A101" s="3">
        <v>92</v>
      </c>
      <c r="B101" s="6" t="s">
        <v>532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3">
        <f t="shared" si="3"/>
        <v>0</v>
      </c>
      <c r="Q101"/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6">
        <v>0</v>
      </c>
      <c r="AB101" s="12">
        <v>0</v>
      </c>
      <c r="AC101" s="12">
        <v>0</v>
      </c>
      <c r="AD101" s="12">
        <v>0</v>
      </c>
      <c r="AE101" s="13">
        <f t="shared" si="4"/>
        <v>0</v>
      </c>
      <c r="AF101">
        <f t="shared" si="5"/>
        <v>0</v>
      </c>
    </row>
    <row r="102" spans="1:32" ht="17.100000000000001" customHeight="1">
      <c r="A102" s="3">
        <v>93</v>
      </c>
      <c r="B102" s="6" t="s">
        <v>533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3">
        <f t="shared" si="3"/>
        <v>0</v>
      </c>
      <c r="Q102"/>
      <c r="R102" s="12">
        <v>8.99</v>
      </c>
      <c r="S102" s="12">
        <v>11.22</v>
      </c>
      <c r="T102" s="12">
        <v>13.64</v>
      </c>
      <c r="U102" s="12">
        <v>12.11</v>
      </c>
      <c r="V102" s="12">
        <v>17</v>
      </c>
      <c r="W102" s="12">
        <v>20.43</v>
      </c>
      <c r="X102" s="12">
        <v>15</v>
      </c>
      <c r="Y102" s="12">
        <v>12.440000000000001</v>
      </c>
      <c r="Z102" s="12">
        <v>9.9200000000000017</v>
      </c>
      <c r="AA102" s="16">
        <v>7.3800000000000008</v>
      </c>
      <c r="AB102" s="12">
        <v>16.310000000000002</v>
      </c>
      <c r="AC102" s="12">
        <v>16.22</v>
      </c>
      <c r="AD102" s="12">
        <v>19.439999999999998</v>
      </c>
      <c r="AE102" s="13">
        <f t="shared" si="4"/>
        <v>15.520000000000003</v>
      </c>
      <c r="AF102">
        <f t="shared" si="5"/>
        <v>1</v>
      </c>
    </row>
    <row r="103" spans="1:32" ht="17.100000000000001" customHeight="1">
      <c r="A103" s="3">
        <v>94</v>
      </c>
      <c r="B103" s="6" t="s">
        <v>534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3">
        <f t="shared" si="3"/>
        <v>0</v>
      </c>
      <c r="Q103"/>
      <c r="R103" s="12">
        <v>0</v>
      </c>
      <c r="S103" s="12">
        <v>0.49</v>
      </c>
      <c r="T103" s="12">
        <v>0.96</v>
      </c>
      <c r="U103" s="12">
        <v>0</v>
      </c>
      <c r="V103" s="12">
        <v>0</v>
      </c>
      <c r="W103" s="12">
        <v>4</v>
      </c>
      <c r="X103" s="12">
        <v>5.63</v>
      </c>
      <c r="Y103" s="12">
        <v>12.459999999999999</v>
      </c>
      <c r="Z103" s="12">
        <v>14.75</v>
      </c>
      <c r="AA103" s="16">
        <v>17.329999999999998</v>
      </c>
      <c r="AB103" s="12">
        <v>10.75</v>
      </c>
      <c r="AC103" s="12">
        <v>13.35</v>
      </c>
      <c r="AD103" s="12">
        <v>13.48</v>
      </c>
      <c r="AE103" s="13">
        <f t="shared" si="4"/>
        <v>18.8</v>
      </c>
      <c r="AF103">
        <f t="shared" si="5"/>
        <v>1</v>
      </c>
    </row>
    <row r="104" spans="1:32" ht="17.100000000000001" customHeight="1">
      <c r="A104" s="3">
        <v>95</v>
      </c>
      <c r="B104" s="6" t="s">
        <v>535</v>
      </c>
      <c r="C104" s="12">
        <v>0</v>
      </c>
      <c r="D104" s="12">
        <v>0</v>
      </c>
      <c r="E104" s="12">
        <v>0</v>
      </c>
      <c r="F104" s="12">
        <v>2</v>
      </c>
      <c r="G104" s="12">
        <v>3</v>
      </c>
      <c r="H104" s="12">
        <v>24.78</v>
      </c>
      <c r="I104" s="12">
        <v>21.02</v>
      </c>
      <c r="J104" s="12">
        <v>4.38</v>
      </c>
      <c r="K104" s="12">
        <v>22.859999999999992</v>
      </c>
      <c r="L104" s="12">
        <v>21.719999999999995</v>
      </c>
      <c r="M104" s="12">
        <v>16.41</v>
      </c>
      <c r="N104" s="12">
        <v>26.349999999999998</v>
      </c>
      <c r="O104" s="12">
        <v>52.71</v>
      </c>
      <c r="P104" s="13">
        <f t="shared" si="3"/>
        <v>42.66</v>
      </c>
      <c r="Q104"/>
      <c r="R104" s="12">
        <v>23.51</v>
      </c>
      <c r="S104" s="12">
        <v>21.65</v>
      </c>
      <c r="T104" s="12">
        <v>31.61</v>
      </c>
      <c r="U104" s="12">
        <v>22.84</v>
      </c>
      <c r="V104" s="12">
        <v>16.55</v>
      </c>
      <c r="W104" s="12">
        <v>15.61</v>
      </c>
      <c r="X104" s="12">
        <v>13.189999999999998</v>
      </c>
      <c r="Y104" s="12">
        <v>22.49</v>
      </c>
      <c r="Z104" s="12">
        <v>27.05</v>
      </c>
      <c r="AA104" s="16">
        <v>42.319999999999993</v>
      </c>
      <c r="AB104" s="12">
        <v>78.230000000000018</v>
      </c>
      <c r="AC104" s="12">
        <v>102.33999999999997</v>
      </c>
      <c r="AD104" s="12">
        <v>110.67000000000003</v>
      </c>
      <c r="AE104" s="13">
        <f t="shared" si="4"/>
        <v>131.63</v>
      </c>
      <c r="AF104">
        <f t="shared" si="5"/>
        <v>1</v>
      </c>
    </row>
    <row r="105" spans="1:32" ht="17.100000000000001" customHeight="1">
      <c r="A105" s="3">
        <v>96</v>
      </c>
      <c r="B105" s="6" t="s">
        <v>536</v>
      </c>
      <c r="C105" s="12">
        <v>20.350000000000001</v>
      </c>
      <c r="D105" s="12">
        <v>13.66</v>
      </c>
      <c r="E105" s="12">
        <v>14.2</v>
      </c>
      <c r="F105" s="12">
        <v>14.1</v>
      </c>
      <c r="G105" s="12">
        <v>21.12</v>
      </c>
      <c r="H105" s="12">
        <v>31.25</v>
      </c>
      <c r="I105" s="12">
        <v>34.44</v>
      </c>
      <c r="J105" s="12">
        <v>47.08</v>
      </c>
      <c r="K105" s="12">
        <v>65.48</v>
      </c>
      <c r="L105" s="12">
        <v>70.349999999999994</v>
      </c>
      <c r="M105" s="12">
        <v>91.44999999999996</v>
      </c>
      <c r="N105" s="12">
        <v>112.14999999999999</v>
      </c>
      <c r="O105" s="12">
        <v>125.67999999999999</v>
      </c>
      <c r="P105" s="13">
        <f t="shared" si="3"/>
        <v>111.09000000000002</v>
      </c>
      <c r="Q105"/>
      <c r="R105" s="12">
        <v>5.03</v>
      </c>
      <c r="S105" s="12">
        <v>4.68</v>
      </c>
      <c r="T105" s="12">
        <v>8.59</v>
      </c>
      <c r="U105" s="12">
        <v>8.17</v>
      </c>
      <c r="V105" s="12">
        <v>8.7100000000000009</v>
      </c>
      <c r="W105" s="12">
        <v>16.05</v>
      </c>
      <c r="X105" s="12">
        <v>21.92</v>
      </c>
      <c r="Y105" s="12">
        <v>37.120000000000005</v>
      </c>
      <c r="Z105" s="12">
        <v>39.4</v>
      </c>
      <c r="AA105" s="16">
        <v>35.309999999999995</v>
      </c>
      <c r="AB105" s="12">
        <v>49.109999999999992</v>
      </c>
      <c r="AC105" s="12">
        <v>40.19</v>
      </c>
      <c r="AD105" s="12">
        <v>44.97</v>
      </c>
      <c r="AE105" s="13">
        <f t="shared" si="4"/>
        <v>58.110000000000007</v>
      </c>
      <c r="AF105">
        <f t="shared" si="5"/>
        <v>1</v>
      </c>
    </row>
    <row r="106" spans="1:32" ht="17.100000000000001" customHeight="1">
      <c r="A106" s="3">
        <v>97</v>
      </c>
      <c r="B106" s="6" t="s">
        <v>537</v>
      </c>
      <c r="C106" s="12">
        <v>158.41499999999999</v>
      </c>
      <c r="D106" s="12">
        <v>142.94499999999999</v>
      </c>
      <c r="E106" s="12">
        <v>142.51</v>
      </c>
      <c r="F106" s="12">
        <v>151.97</v>
      </c>
      <c r="G106" s="12">
        <v>150.88499999999999</v>
      </c>
      <c r="H106" s="12">
        <v>170.815</v>
      </c>
      <c r="I106" s="12">
        <v>179.85999999999996</v>
      </c>
      <c r="J106" s="12">
        <v>188.36</v>
      </c>
      <c r="K106" s="12">
        <v>200.10000000000022</v>
      </c>
      <c r="L106" s="12">
        <v>179.47000000000023</v>
      </c>
      <c r="M106" s="12">
        <v>180.11999999999995</v>
      </c>
      <c r="N106" s="12">
        <v>175.74999999999983</v>
      </c>
      <c r="O106" s="12">
        <v>183.68000000000004</v>
      </c>
      <c r="P106" s="13">
        <f t="shared" si="3"/>
        <v>191.12000000000006</v>
      </c>
      <c r="Q106"/>
      <c r="R106" s="12">
        <v>246.94</v>
      </c>
      <c r="S106" s="12">
        <v>261.94</v>
      </c>
      <c r="T106" s="12">
        <v>279.78500000000003</v>
      </c>
      <c r="U106" s="12">
        <v>281.54000000000002</v>
      </c>
      <c r="V106" s="12">
        <v>285.10000000000002</v>
      </c>
      <c r="W106" s="12">
        <v>339.64</v>
      </c>
      <c r="X106" s="12">
        <v>381.17999999999984</v>
      </c>
      <c r="Y106" s="12">
        <v>396.4799999999999</v>
      </c>
      <c r="Z106" s="12">
        <v>425.83</v>
      </c>
      <c r="AA106" s="16">
        <v>416.61999999999983</v>
      </c>
      <c r="AB106" s="12">
        <v>420.34999999999997</v>
      </c>
      <c r="AC106" s="12">
        <v>430.6099999999999</v>
      </c>
      <c r="AD106" s="12">
        <v>441.85000000000019</v>
      </c>
      <c r="AE106" s="13">
        <f t="shared" si="4"/>
        <v>408.79000000000013</v>
      </c>
      <c r="AF106">
        <f t="shared" si="5"/>
        <v>1</v>
      </c>
    </row>
    <row r="107" spans="1:32" ht="17.100000000000001" customHeight="1">
      <c r="A107" s="3">
        <v>98</v>
      </c>
      <c r="B107" s="6" t="s">
        <v>538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2</v>
      </c>
      <c r="J107" s="12">
        <v>4</v>
      </c>
      <c r="K107" s="12">
        <v>4</v>
      </c>
      <c r="L107" s="12">
        <v>7</v>
      </c>
      <c r="M107" s="12">
        <v>2</v>
      </c>
      <c r="N107" s="12">
        <v>3.42</v>
      </c>
      <c r="O107" s="12">
        <v>4.92</v>
      </c>
      <c r="P107" s="13">
        <f t="shared" si="3"/>
        <v>10.9</v>
      </c>
      <c r="Q107"/>
      <c r="R107" s="12">
        <v>3.67</v>
      </c>
      <c r="S107" s="12">
        <v>3</v>
      </c>
      <c r="T107" s="12">
        <v>4.18</v>
      </c>
      <c r="U107" s="12">
        <v>5.17</v>
      </c>
      <c r="V107" s="12">
        <v>5.91</v>
      </c>
      <c r="W107" s="12">
        <v>2.41</v>
      </c>
      <c r="X107" s="12">
        <v>2</v>
      </c>
      <c r="Y107" s="12">
        <v>1</v>
      </c>
      <c r="Z107" s="12">
        <v>0</v>
      </c>
      <c r="AA107" s="16">
        <v>3.49</v>
      </c>
      <c r="AB107" s="12">
        <v>4</v>
      </c>
      <c r="AC107" s="12">
        <v>7</v>
      </c>
      <c r="AD107" s="12">
        <v>5.99</v>
      </c>
      <c r="AE107" s="13">
        <f t="shared" si="4"/>
        <v>7.58</v>
      </c>
      <c r="AF107">
        <f t="shared" si="5"/>
        <v>1</v>
      </c>
    </row>
    <row r="108" spans="1:32" ht="17.100000000000001" customHeight="1">
      <c r="A108" s="3">
        <v>99</v>
      </c>
      <c r="B108" s="6" t="s">
        <v>539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3">
        <f t="shared" si="3"/>
        <v>0</v>
      </c>
      <c r="Q108"/>
      <c r="R108" s="12">
        <v>0</v>
      </c>
      <c r="S108" s="12">
        <v>1</v>
      </c>
      <c r="T108" s="12">
        <v>1.4</v>
      </c>
      <c r="U108" s="12">
        <v>0</v>
      </c>
      <c r="V108" s="12">
        <v>7.0000000000000007E-2</v>
      </c>
      <c r="W108" s="12">
        <v>0</v>
      </c>
      <c r="X108" s="12">
        <v>0</v>
      </c>
      <c r="Y108" s="12">
        <v>0</v>
      </c>
      <c r="Z108" s="12">
        <v>1</v>
      </c>
      <c r="AA108" s="16">
        <v>0</v>
      </c>
      <c r="AB108" s="12">
        <v>0.17</v>
      </c>
      <c r="AC108" s="12">
        <v>4.7</v>
      </c>
      <c r="AD108" s="12">
        <v>3.55</v>
      </c>
      <c r="AE108" s="13">
        <f t="shared" si="4"/>
        <v>5.1100000000000003</v>
      </c>
      <c r="AF108">
        <f t="shared" si="5"/>
        <v>1</v>
      </c>
    </row>
    <row r="109" spans="1:32" ht="17.100000000000001" customHeight="1">
      <c r="A109" s="3">
        <v>100</v>
      </c>
      <c r="B109" s="6" t="s">
        <v>540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3">
        <f t="shared" si="3"/>
        <v>0</v>
      </c>
      <c r="Q109"/>
      <c r="R109" s="12">
        <v>16.350000000000001</v>
      </c>
      <c r="S109" s="12">
        <v>19.41</v>
      </c>
      <c r="T109" s="12">
        <v>16.940000000000001</v>
      </c>
      <c r="U109" s="12">
        <v>18.760000000000002</v>
      </c>
      <c r="V109" s="12">
        <v>25.98</v>
      </c>
      <c r="W109" s="12">
        <v>20.51</v>
      </c>
      <c r="X109" s="12">
        <v>29.08</v>
      </c>
      <c r="Y109" s="12">
        <v>35.39</v>
      </c>
      <c r="Z109" s="12">
        <v>36.299999999999997</v>
      </c>
      <c r="AA109" s="16">
        <v>40.14</v>
      </c>
      <c r="AB109" s="12">
        <v>45.330000000000005</v>
      </c>
      <c r="AC109" s="12">
        <v>54.689999999999991</v>
      </c>
      <c r="AD109" s="12">
        <v>56.06</v>
      </c>
      <c r="AE109" s="13">
        <f t="shared" si="4"/>
        <v>67.77</v>
      </c>
      <c r="AF109">
        <f t="shared" si="5"/>
        <v>1</v>
      </c>
    </row>
    <row r="110" spans="1:32" ht="17.100000000000001" customHeight="1">
      <c r="A110" s="3">
        <v>101</v>
      </c>
      <c r="B110" s="6" t="s">
        <v>541</v>
      </c>
      <c r="C110" s="12">
        <v>26.28</v>
      </c>
      <c r="D110" s="12">
        <v>28.42</v>
      </c>
      <c r="E110" s="12">
        <v>46.04</v>
      </c>
      <c r="F110" s="12">
        <v>71.790000000000006</v>
      </c>
      <c r="G110" s="12">
        <v>56.01</v>
      </c>
      <c r="H110" s="12">
        <v>40.770000000000003</v>
      </c>
      <c r="I110" s="12">
        <v>30</v>
      </c>
      <c r="J110" s="12">
        <v>20</v>
      </c>
      <c r="K110" s="12">
        <v>17</v>
      </c>
      <c r="L110" s="12">
        <v>13</v>
      </c>
      <c r="M110" s="12">
        <v>10</v>
      </c>
      <c r="N110" s="12">
        <v>7</v>
      </c>
      <c r="O110" s="12">
        <v>6.9399999999999995</v>
      </c>
      <c r="P110" s="13">
        <f t="shared" si="3"/>
        <v>3</v>
      </c>
      <c r="Q110"/>
      <c r="R110" s="12">
        <v>30.38</v>
      </c>
      <c r="S110" s="12">
        <v>27.26</v>
      </c>
      <c r="T110" s="12">
        <v>25.68</v>
      </c>
      <c r="U110" s="12">
        <v>29.37</v>
      </c>
      <c r="V110" s="12">
        <v>31.03</v>
      </c>
      <c r="W110" s="12">
        <v>27.51</v>
      </c>
      <c r="X110" s="12">
        <v>29.5</v>
      </c>
      <c r="Y110" s="12">
        <v>30.130000000000003</v>
      </c>
      <c r="Z110" s="12">
        <v>34.530000000000008</v>
      </c>
      <c r="AA110" s="16">
        <v>23.92</v>
      </c>
      <c r="AB110" s="12">
        <v>29</v>
      </c>
      <c r="AC110" s="12">
        <v>34.289999999999992</v>
      </c>
      <c r="AD110" s="12">
        <v>35.290000000000006</v>
      </c>
      <c r="AE110" s="13">
        <f t="shared" si="4"/>
        <v>45.380000000000017</v>
      </c>
      <c r="AF110">
        <f t="shared" si="5"/>
        <v>1</v>
      </c>
    </row>
    <row r="111" spans="1:32" ht="17.100000000000001" customHeight="1">
      <c r="A111" s="3">
        <v>102</v>
      </c>
      <c r="B111" s="6" t="s">
        <v>542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3">
        <f t="shared" si="3"/>
        <v>0</v>
      </c>
      <c r="Q111"/>
      <c r="R111" s="12">
        <v>1</v>
      </c>
      <c r="S111" s="12">
        <v>0</v>
      </c>
      <c r="T111" s="12">
        <v>0.62</v>
      </c>
      <c r="U111" s="12">
        <v>0</v>
      </c>
      <c r="V111" s="12">
        <v>1</v>
      </c>
      <c r="W111" s="12">
        <v>3.5</v>
      </c>
      <c r="X111" s="12">
        <v>5.72</v>
      </c>
      <c r="Y111" s="12">
        <v>0</v>
      </c>
      <c r="Z111" s="12">
        <v>0</v>
      </c>
      <c r="AA111" s="16">
        <v>0</v>
      </c>
      <c r="AB111" s="12">
        <v>0</v>
      </c>
      <c r="AC111" s="12">
        <v>2</v>
      </c>
      <c r="AD111" s="12">
        <v>2</v>
      </c>
      <c r="AE111" s="13">
        <f t="shared" si="4"/>
        <v>2</v>
      </c>
      <c r="AF111">
        <f t="shared" si="5"/>
        <v>1</v>
      </c>
    </row>
    <row r="112" spans="1:32" ht="17.100000000000001" customHeight="1">
      <c r="A112" s="3">
        <v>103</v>
      </c>
      <c r="B112" s="6" t="s">
        <v>543</v>
      </c>
      <c r="C112" s="12">
        <v>127.41</v>
      </c>
      <c r="D112" s="12">
        <v>144.19</v>
      </c>
      <c r="E112" s="12">
        <v>199.95500000000001</v>
      </c>
      <c r="F112" s="12">
        <v>239.83500000000001</v>
      </c>
      <c r="G112" s="12">
        <v>162.32</v>
      </c>
      <c r="H112" s="12">
        <v>168.56</v>
      </c>
      <c r="I112" s="12">
        <v>166.29999999999995</v>
      </c>
      <c r="J112" s="12">
        <v>176.73000000000005</v>
      </c>
      <c r="K112" s="12">
        <v>156.39999999999998</v>
      </c>
      <c r="L112" s="12">
        <v>150.69999999999999</v>
      </c>
      <c r="M112" s="12">
        <v>140.22999999999996</v>
      </c>
      <c r="N112" s="12">
        <v>121.98000000000003</v>
      </c>
      <c r="O112" s="12">
        <v>119.25999999999998</v>
      </c>
      <c r="P112" s="13">
        <f t="shared" si="3"/>
        <v>110.43000000000002</v>
      </c>
      <c r="Q112"/>
      <c r="R112" s="12">
        <v>89.1</v>
      </c>
      <c r="S112" s="12">
        <v>91.834999999999994</v>
      </c>
      <c r="T112" s="12">
        <v>102.98</v>
      </c>
      <c r="U112" s="12">
        <v>104.965</v>
      </c>
      <c r="V112" s="12">
        <v>119.23</v>
      </c>
      <c r="W112" s="12">
        <v>115.5</v>
      </c>
      <c r="X112" s="12">
        <v>109.44000000000003</v>
      </c>
      <c r="Y112" s="12">
        <v>122.22000000000001</v>
      </c>
      <c r="Z112" s="12">
        <v>143.41000000000003</v>
      </c>
      <c r="AA112" s="16">
        <v>158.24</v>
      </c>
      <c r="AB112" s="12">
        <v>188.67999999999992</v>
      </c>
      <c r="AC112" s="12">
        <v>252.39999999999998</v>
      </c>
      <c r="AD112" s="12">
        <v>282.86999999999989</v>
      </c>
      <c r="AE112" s="13">
        <f t="shared" si="4"/>
        <v>300.7600000000001</v>
      </c>
      <c r="AF112">
        <f t="shared" si="5"/>
        <v>1</v>
      </c>
    </row>
    <row r="113" spans="1:32" ht="17.100000000000001" customHeight="1">
      <c r="A113" s="3">
        <v>104</v>
      </c>
      <c r="B113" s="6" t="s">
        <v>57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3">
        <f t="shared" si="3"/>
        <v>0</v>
      </c>
      <c r="Q113"/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6">
        <v>0</v>
      </c>
      <c r="AB113" s="12">
        <v>0</v>
      </c>
      <c r="AC113" s="12">
        <v>0</v>
      </c>
      <c r="AD113" s="12">
        <v>0</v>
      </c>
      <c r="AE113" s="13">
        <f t="shared" si="4"/>
        <v>0</v>
      </c>
      <c r="AF113">
        <f t="shared" si="5"/>
        <v>0</v>
      </c>
    </row>
    <row r="114" spans="1:32" ht="17.100000000000001" customHeight="1">
      <c r="A114" s="3">
        <v>105</v>
      </c>
      <c r="B114" s="6" t="s">
        <v>544</v>
      </c>
      <c r="C114" s="12">
        <v>64.37</v>
      </c>
      <c r="D114" s="12">
        <v>60.475000000000001</v>
      </c>
      <c r="E114" s="12">
        <v>64.62</v>
      </c>
      <c r="F114" s="12">
        <v>55</v>
      </c>
      <c r="G114" s="12">
        <v>59.22</v>
      </c>
      <c r="H114" s="12">
        <v>47</v>
      </c>
      <c r="I114" s="12">
        <v>37.9</v>
      </c>
      <c r="J114" s="12">
        <v>28</v>
      </c>
      <c r="K114" s="12">
        <v>26</v>
      </c>
      <c r="L114" s="12">
        <v>27.82</v>
      </c>
      <c r="M114" s="12">
        <v>38</v>
      </c>
      <c r="N114" s="12">
        <v>40</v>
      </c>
      <c r="O114" s="12">
        <v>37.21</v>
      </c>
      <c r="P114" s="13">
        <f t="shared" si="3"/>
        <v>37.449999999999996</v>
      </c>
      <c r="Q114"/>
      <c r="R114" s="12">
        <v>26.57</v>
      </c>
      <c r="S114" s="12">
        <v>28.95</v>
      </c>
      <c r="T114" s="12">
        <v>28.53</v>
      </c>
      <c r="U114" s="12">
        <v>33.619999999999997</v>
      </c>
      <c r="V114" s="12">
        <v>23.12</v>
      </c>
      <c r="W114" s="12">
        <v>28.524999999999999</v>
      </c>
      <c r="X114" s="12">
        <v>25.03</v>
      </c>
      <c r="Y114" s="12">
        <v>30.56</v>
      </c>
      <c r="Z114" s="12">
        <v>22.1</v>
      </c>
      <c r="AA114" s="16">
        <v>26.93</v>
      </c>
      <c r="AB114" s="12">
        <v>24.109999999999996</v>
      </c>
      <c r="AC114" s="12">
        <v>23.87</v>
      </c>
      <c r="AD114" s="12">
        <v>21.540000000000003</v>
      </c>
      <c r="AE114" s="13">
        <f t="shared" si="4"/>
        <v>20</v>
      </c>
      <c r="AF114">
        <f t="shared" si="5"/>
        <v>1</v>
      </c>
    </row>
    <row r="115" spans="1:32" ht="17.100000000000001" customHeight="1">
      <c r="A115" s="3">
        <v>106</v>
      </c>
      <c r="B115" s="6" t="s">
        <v>545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3">
        <f t="shared" si="3"/>
        <v>0</v>
      </c>
      <c r="Q115"/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6">
        <v>0</v>
      </c>
      <c r="AB115" s="12">
        <v>0</v>
      </c>
      <c r="AC115" s="12">
        <v>0</v>
      </c>
      <c r="AD115" s="12">
        <v>0</v>
      </c>
      <c r="AE115" s="13">
        <f t="shared" si="4"/>
        <v>0</v>
      </c>
      <c r="AF115">
        <f t="shared" si="5"/>
        <v>0</v>
      </c>
    </row>
    <row r="116" spans="1:32" ht="17.100000000000001" customHeight="1">
      <c r="A116" s="3">
        <v>107</v>
      </c>
      <c r="B116" s="6" t="s">
        <v>546</v>
      </c>
      <c r="C116" s="12">
        <v>64.39</v>
      </c>
      <c r="D116" s="12">
        <v>55.02</v>
      </c>
      <c r="E116" s="12">
        <v>43.57</v>
      </c>
      <c r="F116" s="12">
        <v>46.79</v>
      </c>
      <c r="G116" s="12">
        <v>40.619999999999997</v>
      </c>
      <c r="H116" s="12">
        <v>35.17</v>
      </c>
      <c r="I116" s="12">
        <v>31.529999999999998</v>
      </c>
      <c r="J116" s="12">
        <v>33.520000000000003</v>
      </c>
      <c r="K116" s="12">
        <v>39.649999999999991</v>
      </c>
      <c r="L116" s="12">
        <v>43.870000000000005</v>
      </c>
      <c r="M116" s="12">
        <v>39.200000000000003</v>
      </c>
      <c r="N116" s="12">
        <v>38.54</v>
      </c>
      <c r="O116" s="12">
        <v>37.389999999999993</v>
      </c>
      <c r="P116" s="13">
        <f t="shared" si="3"/>
        <v>32.700000000000003</v>
      </c>
      <c r="Q116"/>
      <c r="R116" s="12">
        <v>154.4</v>
      </c>
      <c r="S116" s="12">
        <v>180.64500000000001</v>
      </c>
      <c r="T116" s="12">
        <v>192.64</v>
      </c>
      <c r="U116" s="12">
        <v>215.01</v>
      </c>
      <c r="V116" s="12">
        <v>205.14</v>
      </c>
      <c r="W116" s="12">
        <v>210.37</v>
      </c>
      <c r="X116" s="12">
        <v>231.93</v>
      </c>
      <c r="Y116" s="12">
        <v>240</v>
      </c>
      <c r="Z116" s="12">
        <v>260.07000000000005</v>
      </c>
      <c r="AA116" s="16">
        <v>291.74</v>
      </c>
      <c r="AB116" s="12">
        <v>302.95999999999998</v>
      </c>
      <c r="AC116" s="12">
        <v>312.14000000000004</v>
      </c>
      <c r="AD116" s="12">
        <v>297.66999999999996</v>
      </c>
      <c r="AE116" s="13">
        <f t="shared" si="4"/>
        <v>305.01</v>
      </c>
      <c r="AF116">
        <f t="shared" si="5"/>
        <v>1</v>
      </c>
    </row>
    <row r="117" spans="1:32" ht="17.100000000000001" customHeight="1">
      <c r="A117" s="3">
        <v>108</v>
      </c>
      <c r="B117" s="6" t="s">
        <v>547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3">
        <f t="shared" si="3"/>
        <v>0</v>
      </c>
      <c r="Q117"/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6">
        <v>0</v>
      </c>
      <c r="AB117" s="12">
        <v>0</v>
      </c>
      <c r="AC117" s="12">
        <v>0</v>
      </c>
      <c r="AD117" s="12">
        <v>0</v>
      </c>
      <c r="AE117" s="13">
        <f t="shared" si="4"/>
        <v>0</v>
      </c>
      <c r="AF117">
        <f t="shared" si="5"/>
        <v>0</v>
      </c>
    </row>
    <row r="118" spans="1:32" ht="17.100000000000001" customHeight="1">
      <c r="A118" s="3">
        <v>109</v>
      </c>
      <c r="B118" s="6" t="s">
        <v>548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3">
        <f t="shared" si="3"/>
        <v>0</v>
      </c>
      <c r="Q118"/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6">
        <v>0</v>
      </c>
      <c r="AB118" s="12">
        <v>0</v>
      </c>
      <c r="AC118" s="12">
        <v>0</v>
      </c>
      <c r="AD118" s="12">
        <v>0</v>
      </c>
      <c r="AE118" s="13">
        <f t="shared" si="4"/>
        <v>0</v>
      </c>
      <c r="AF118">
        <f t="shared" si="5"/>
        <v>0</v>
      </c>
    </row>
    <row r="119" spans="1:32" ht="17.100000000000001" customHeight="1">
      <c r="A119" s="3">
        <v>110</v>
      </c>
      <c r="B119" s="6" t="s">
        <v>549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18.270000000000003</v>
      </c>
      <c r="M119" s="12">
        <v>31.53</v>
      </c>
      <c r="N119" s="12">
        <v>42.559999999999995</v>
      </c>
      <c r="O119" s="12">
        <v>64.400000000000006</v>
      </c>
      <c r="P119" s="13">
        <f t="shared" si="3"/>
        <v>66.650000000000006</v>
      </c>
      <c r="Q119"/>
      <c r="R119" s="12">
        <v>18.55</v>
      </c>
      <c r="S119" s="12">
        <v>12.97</v>
      </c>
      <c r="T119" s="12">
        <v>13.14</v>
      </c>
      <c r="U119" s="12">
        <v>17.43</v>
      </c>
      <c r="V119" s="12">
        <v>23.74</v>
      </c>
      <c r="W119" s="12">
        <v>16.47</v>
      </c>
      <c r="X119" s="12">
        <v>26.17</v>
      </c>
      <c r="Y119" s="12">
        <v>36.619999999999997</v>
      </c>
      <c r="Z119" s="12">
        <v>20.58</v>
      </c>
      <c r="AA119" s="16">
        <v>20.369999999999997</v>
      </c>
      <c r="AB119" s="12">
        <v>27.930000000000003</v>
      </c>
      <c r="AC119" s="12">
        <v>37.1</v>
      </c>
      <c r="AD119" s="12">
        <v>42.250000000000007</v>
      </c>
      <c r="AE119" s="13">
        <f t="shared" si="4"/>
        <v>39.769999999999996</v>
      </c>
      <c r="AF119">
        <f t="shared" si="5"/>
        <v>1</v>
      </c>
    </row>
    <row r="120" spans="1:32" ht="17.100000000000001" customHeight="1">
      <c r="A120" s="3">
        <v>111</v>
      </c>
      <c r="B120" s="6" t="s">
        <v>550</v>
      </c>
      <c r="C120" s="12">
        <v>106.75</v>
      </c>
      <c r="D120" s="12">
        <v>103.77</v>
      </c>
      <c r="E120" s="12">
        <v>103.6</v>
      </c>
      <c r="F120" s="12">
        <v>100.47499999999999</v>
      </c>
      <c r="G120" s="12">
        <v>109.29</v>
      </c>
      <c r="H120" s="12">
        <v>131.96</v>
      </c>
      <c r="I120" s="12">
        <v>132.25</v>
      </c>
      <c r="J120" s="12">
        <v>140.21000000000004</v>
      </c>
      <c r="K120" s="12">
        <v>114.12000000000002</v>
      </c>
      <c r="L120" s="12">
        <v>113.30000000000001</v>
      </c>
      <c r="M120" s="12">
        <v>132.75</v>
      </c>
      <c r="N120" s="12">
        <v>117.09</v>
      </c>
      <c r="O120" s="12">
        <v>93.589999999999989</v>
      </c>
      <c r="P120" s="13">
        <f t="shared" si="3"/>
        <v>90.169999999999987</v>
      </c>
      <c r="Q120"/>
      <c r="R120" s="12">
        <v>19</v>
      </c>
      <c r="S120" s="12">
        <v>27.9</v>
      </c>
      <c r="T120" s="12">
        <v>31.49</v>
      </c>
      <c r="U120" s="12">
        <v>30</v>
      </c>
      <c r="V120" s="12">
        <v>32.44</v>
      </c>
      <c r="W120" s="12">
        <v>27.89</v>
      </c>
      <c r="X120" s="12">
        <v>26.26</v>
      </c>
      <c r="Y120" s="12">
        <v>32.01</v>
      </c>
      <c r="Z120" s="12">
        <v>35.82</v>
      </c>
      <c r="AA120" s="16">
        <v>38.58</v>
      </c>
      <c r="AB120" s="12">
        <v>48.629999999999995</v>
      </c>
      <c r="AC120" s="12">
        <v>52.089999999999989</v>
      </c>
      <c r="AD120" s="12">
        <v>61.88</v>
      </c>
      <c r="AE120" s="13">
        <f t="shared" si="4"/>
        <v>66.31</v>
      </c>
      <c r="AF120">
        <f t="shared" si="5"/>
        <v>1</v>
      </c>
    </row>
    <row r="121" spans="1:32" ht="17.100000000000001" customHeight="1">
      <c r="A121" s="3">
        <v>112</v>
      </c>
      <c r="B121" s="6" t="s">
        <v>551</v>
      </c>
      <c r="C121" s="12">
        <v>0</v>
      </c>
      <c r="D121" s="12">
        <v>0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13">
        <f t="shared" si="3"/>
        <v>0</v>
      </c>
      <c r="Q121"/>
      <c r="R121" s="12">
        <v>5.45</v>
      </c>
      <c r="S121" s="12">
        <v>4.38</v>
      </c>
      <c r="T121" s="12">
        <v>7.8</v>
      </c>
      <c r="U121" s="12">
        <v>9.4700000000000006</v>
      </c>
      <c r="V121" s="12">
        <v>14</v>
      </c>
      <c r="W121" s="12">
        <v>15</v>
      </c>
      <c r="X121" s="12">
        <v>20.32</v>
      </c>
      <c r="Y121" s="12">
        <v>21.5</v>
      </c>
      <c r="Z121" s="12">
        <v>0</v>
      </c>
      <c r="AA121" s="16">
        <v>0</v>
      </c>
      <c r="AB121" s="12">
        <v>0</v>
      </c>
      <c r="AC121" s="12">
        <v>0</v>
      </c>
      <c r="AD121" s="12">
        <v>0</v>
      </c>
      <c r="AE121" s="13">
        <f t="shared" si="4"/>
        <v>0</v>
      </c>
      <c r="AF121">
        <f t="shared" si="5"/>
        <v>1</v>
      </c>
    </row>
    <row r="122" spans="1:32" ht="17.100000000000001" customHeight="1">
      <c r="A122" s="3">
        <v>113</v>
      </c>
      <c r="B122" s="6" t="s">
        <v>552</v>
      </c>
      <c r="C122" s="12">
        <v>0</v>
      </c>
      <c r="D122" s="12">
        <v>0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13">
        <f t="shared" si="3"/>
        <v>0</v>
      </c>
      <c r="Q122"/>
      <c r="R122" s="12">
        <v>0</v>
      </c>
      <c r="S122" s="12">
        <v>0</v>
      </c>
      <c r="T122" s="12">
        <v>0</v>
      </c>
      <c r="U122" s="12">
        <v>0</v>
      </c>
      <c r="V122" s="12">
        <v>0</v>
      </c>
      <c r="W122" s="12">
        <v>0</v>
      </c>
      <c r="X122" s="12">
        <v>0</v>
      </c>
      <c r="Y122" s="12">
        <v>0</v>
      </c>
      <c r="Z122" s="12">
        <v>0</v>
      </c>
      <c r="AA122" s="16">
        <v>0</v>
      </c>
      <c r="AB122" s="12">
        <v>0</v>
      </c>
      <c r="AC122" s="12">
        <v>0</v>
      </c>
      <c r="AD122" s="12">
        <v>0</v>
      </c>
      <c r="AE122" s="13">
        <f t="shared" si="4"/>
        <v>0</v>
      </c>
      <c r="AF122">
        <f t="shared" si="5"/>
        <v>0</v>
      </c>
    </row>
    <row r="123" spans="1:32" ht="17.100000000000001" customHeight="1">
      <c r="A123" s="3">
        <v>114</v>
      </c>
      <c r="B123" s="6" t="s">
        <v>553</v>
      </c>
      <c r="C123" s="12">
        <v>62.08</v>
      </c>
      <c r="D123" s="12">
        <v>57.795000000000002</v>
      </c>
      <c r="E123" s="12">
        <v>69.03</v>
      </c>
      <c r="F123" s="12">
        <v>58.49</v>
      </c>
      <c r="G123" s="12">
        <v>38.4</v>
      </c>
      <c r="H123" s="12">
        <v>48.24</v>
      </c>
      <c r="I123" s="12">
        <v>59.239999999999995</v>
      </c>
      <c r="J123" s="12">
        <v>508.4000000000002</v>
      </c>
      <c r="K123" s="12">
        <v>506.59000000000026</v>
      </c>
      <c r="L123" s="12">
        <v>65.17</v>
      </c>
      <c r="M123" s="12">
        <v>92.589999999999989</v>
      </c>
      <c r="N123" s="12">
        <v>116.54999999999997</v>
      </c>
      <c r="O123" s="12">
        <v>109.71000000000002</v>
      </c>
      <c r="P123" s="13">
        <f t="shared" si="3"/>
        <v>95.750000000000014</v>
      </c>
      <c r="Q123"/>
      <c r="R123" s="12">
        <v>201.29</v>
      </c>
      <c r="S123" s="12">
        <v>222.63</v>
      </c>
      <c r="T123" s="12">
        <v>249.12</v>
      </c>
      <c r="U123" s="12">
        <v>256.3</v>
      </c>
      <c r="V123" s="12">
        <v>339.51</v>
      </c>
      <c r="W123" s="12">
        <v>380.53</v>
      </c>
      <c r="X123" s="12">
        <v>357.44</v>
      </c>
      <c r="Y123" s="12">
        <v>341.54000000000008</v>
      </c>
      <c r="Z123" s="12">
        <v>338.89000000000016</v>
      </c>
      <c r="AA123" s="16">
        <v>333.69999999999993</v>
      </c>
      <c r="AB123" s="12">
        <v>331.94999999999993</v>
      </c>
      <c r="AC123" s="12">
        <v>323.16000000000003</v>
      </c>
      <c r="AD123" s="12">
        <v>330.06999999999994</v>
      </c>
      <c r="AE123" s="13">
        <f t="shared" si="4"/>
        <v>356.80999999999995</v>
      </c>
      <c r="AF123">
        <f t="shared" si="5"/>
        <v>1</v>
      </c>
    </row>
    <row r="124" spans="1:32" ht="17.100000000000001" customHeight="1">
      <c r="A124" s="3">
        <v>115</v>
      </c>
      <c r="B124" s="6" t="s">
        <v>554</v>
      </c>
      <c r="C124" s="12">
        <v>0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13">
        <f t="shared" si="3"/>
        <v>0</v>
      </c>
      <c r="Q124"/>
      <c r="R124" s="12">
        <v>0</v>
      </c>
      <c r="S124" s="12">
        <v>0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16">
        <v>0</v>
      </c>
      <c r="AB124" s="12">
        <v>0</v>
      </c>
      <c r="AC124" s="12">
        <v>0</v>
      </c>
      <c r="AD124" s="12">
        <v>0</v>
      </c>
      <c r="AE124" s="13">
        <f t="shared" si="4"/>
        <v>0</v>
      </c>
      <c r="AF124">
        <f t="shared" si="5"/>
        <v>0</v>
      </c>
    </row>
    <row r="125" spans="1:32" ht="17.100000000000001" customHeight="1">
      <c r="A125" s="3">
        <v>116</v>
      </c>
      <c r="B125" s="6" t="s">
        <v>555</v>
      </c>
      <c r="C125" s="12">
        <v>0</v>
      </c>
      <c r="D125" s="12">
        <v>0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3">
        <f t="shared" si="3"/>
        <v>0</v>
      </c>
      <c r="Q125"/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0</v>
      </c>
      <c r="Z125" s="12">
        <v>0</v>
      </c>
      <c r="AA125" s="16">
        <v>0</v>
      </c>
      <c r="AB125" s="12">
        <v>0</v>
      </c>
      <c r="AC125" s="12">
        <v>0</v>
      </c>
      <c r="AD125" s="12">
        <v>0</v>
      </c>
      <c r="AE125" s="13">
        <f t="shared" si="4"/>
        <v>0</v>
      </c>
      <c r="AF125">
        <f t="shared" si="5"/>
        <v>0</v>
      </c>
    </row>
    <row r="126" spans="1:32" ht="17.100000000000001" customHeight="1">
      <c r="A126" s="3">
        <v>117</v>
      </c>
      <c r="B126" s="6" t="s">
        <v>556</v>
      </c>
      <c r="C126" s="12">
        <v>16.14</v>
      </c>
      <c r="D126" s="12">
        <v>34.06</v>
      </c>
      <c r="E126" s="12">
        <v>43.57</v>
      </c>
      <c r="F126" s="12">
        <v>55.07</v>
      </c>
      <c r="G126" s="12">
        <v>79.19</v>
      </c>
      <c r="H126" s="12">
        <v>75.52</v>
      </c>
      <c r="I126" s="12">
        <v>75.62</v>
      </c>
      <c r="J126" s="12">
        <v>77.67</v>
      </c>
      <c r="K126" s="12">
        <v>75.56</v>
      </c>
      <c r="L126" s="12">
        <v>78.469999999999985</v>
      </c>
      <c r="M126" s="12">
        <v>102.42999999999999</v>
      </c>
      <c r="N126" s="12">
        <v>98.469999999999985</v>
      </c>
      <c r="O126" s="12">
        <v>82.120000000000019</v>
      </c>
      <c r="P126" s="13">
        <f t="shared" si="3"/>
        <v>81.459999999999994</v>
      </c>
      <c r="Q126"/>
      <c r="R126" s="12">
        <v>24.42</v>
      </c>
      <c r="S126" s="12">
        <v>21.38</v>
      </c>
      <c r="T126" s="12">
        <v>32.39</v>
      </c>
      <c r="U126" s="12">
        <v>26.92</v>
      </c>
      <c r="V126" s="12">
        <v>31.34</v>
      </c>
      <c r="W126" s="12">
        <v>36.299999999999997</v>
      </c>
      <c r="X126" s="12">
        <v>30.07</v>
      </c>
      <c r="Y126" s="12">
        <v>47.03</v>
      </c>
      <c r="Z126" s="12">
        <v>61.470000000000006</v>
      </c>
      <c r="AA126" s="16">
        <v>58.52</v>
      </c>
      <c r="AB126" s="12">
        <v>58.58</v>
      </c>
      <c r="AC126" s="12">
        <v>47.480000000000004</v>
      </c>
      <c r="AD126" s="12">
        <v>46.790000000000006</v>
      </c>
      <c r="AE126" s="13">
        <f t="shared" si="4"/>
        <v>57.009999999999991</v>
      </c>
      <c r="AF126">
        <f t="shared" si="5"/>
        <v>1</v>
      </c>
    </row>
    <row r="127" spans="1:32" ht="17.100000000000001" customHeight="1">
      <c r="A127" s="3">
        <v>118</v>
      </c>
      <c r="B127" s="6" t="s">
        <v>557</v>
      </c>
      <c r="C127" s="12">
        <v>0</v>
      </c>
      <c r="D127" s="12">
        <v>0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13">
        <f t="shared" si="3"/>
        <v>0</v>
      </c>
      <c r="Q127"/>
      <c r="R127" s="12">
        <v>0</v>
      </c>
      <c r="S127" s="12">
        <v>0</v>
      </c>
      <c r="T127" s="12">
        <v>0</v>
      </c>
      <c r="U127" s="12">
        <v>1</v>
      </c>
      <c r="V127" s="12">
        <v>3.16</v>
      </c>
      <c r="W127" s="12">
        <v>3</v>
      </c>
      <c r="X127" s="12">
        <v>2</v>
      </c>
      <c r="Y127" s="12">
        <v>1</v>
      </c>
      <c r="Z127" s="12">
        <v>1</v>
      </c>
      <c r="AA127" s="16">
        <v>1</v>
      </c>
      <c r="AB127" s="12">
        <v>1</v>
      </c>
      <c r="AC127" s="12">
        <v>1</v>
      </c>
      <c r="AD127" s="12">
        <v>1</v>
      </c>
      <c r="AE127" s="13">
        <f t="shared" si="4"/>
        <v>3</v>
      </c>
      <c r="AF127">
        <f t="shared" si="5"/>
        <v>1</v>
      </c>
    </row>
    <row r="128" spans="1:32" ht="17.100000000000001" customHeight="1">
      <c r="A128" s="3">
        <v>119</v>
      </c>
      <c r="B128" s="6" t="s">
        <v>558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3">
        <f t="shared" si="3"/>
        <v>0</v>
      </c>
      <c r="Q128"/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6">
        <v>0</v>
      </c>
      <c r="AB128" s="12">
        <v>0</v>
      </c>
      <c r="AC128" s="12">
        <v>0</v>
      </c>
      <c r="AD128" s="12">
        <v>0</v>
      </c>
      <c r="AE128" s="13">
        <f t="shared" si="4"/>
        <v>0</v>
      </c>
      <c r="AF128">
        <f t="shared" si="5"/>
        <v>0</v>
      </c>
    </row>
    <row r="129" spans="1:32" ht="17.100000000000001" customHeight="1">
      <c r="A129" s="3">
        <v>120</v>
      </c>
      <c r="B129" s="6" t="s">
        <v>559</v>
      </c>
      <c r="C129" s="12">
        <v>0</v>
      </c>
      <c r="D129" s="12">
        <v>0</v>
      </c>
      <c r="E129" s="12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13">
        <f t="shared" si="3"/>
        <v>0</v>
      </c>
      <c r="Q129"/>
      <c r="R129" s="12">
        <v>0</v>
      </c>
      <c r="S129" s="12">
        <v>0</v>
      </c>
      <c r="T129" s="12">
        <v>0</v>
      </c>
      <c r="U129" s="12">
        <v>0</v>
      </c>
      <c r="V129" s="12">
        <v>0</v>
      </c>
      <c r="W129" s="12">
        <v>0</v>
      </c>
      <c r="X129" s="12">
        <v>0</v>
      </c>
      <c r="Y129" s="12">
        <v>0</v>
      </c>
      <c r="Z129" s="12">
        <v>0</v>
      </c>
      <c r="AA129" s="16">
        <v>0</v>
      </c>
      <c r="AB129" s="12">
        <v>0</v>
      </c>
      <c r="AC129" s="12">
        <v>0</v>
      </c>
      <c r="AD129" s="12">
        <v>0</v>
      </c>
      <c r="AE129" s="13">
        <f t="shared" si="4"/>
        <v>0</v>
      </c>
      <c r="AF129">
        <f t="shared" si="5"/>
        <v>0</v>
      </c>
    </row>
    <row r="130" spans="1:32" ht="17.100000000000001" customHeight="1">
      <c r="A130" s="3">
        <v>121</v>
      </c>
      <c r="B130" s="6" t="s">
        <v>560</v>
      </c>
      <c r="C130" s="12">
        <v>4.42</v>
      </c>
      <c r="D130" s="12">
        <v>6</v>
      </c>
      <c r="E130" s="12">
        <v>5</v>
      </c>
      <c r="F130" s="12">
        <v>6.5</v>
      </c>
      <c r="G130" s="12">
        <v>3.81</v>
      </c>
      <c r="H130" s="12">
        <v>6</v>
      </c>
      <c r="I130" s="12">
        <v>8.34</v>
      </c>
      <c r="J130" s="12">
        <v>7</v>
      </c>
      <c r="K130" s="12">
        <v>3</v>
      </c>
      <c r="L130" s="12">
        <v>4</v>
      </c>
      <c r="M130" s="12">
        <v>3</v>
      </c>
      <c r="N130" s="12">
        <v>5</v>
      </c>
      <c r="O130" s="12">
        <v>8</v>
      </c>
      <c r="P130" s="13">
        <f t="shared" si="3"/>
        <v>7</v>
      </c>
      <c r="Q130"/>
      <c r="R130" s="12">
        <v>19</v>
      </c>
      <c r="S130" s="12">
        <v>20.74</v>
      </c>
      <c r="T130" s="12">
        <v>14.17</v>
      </c>
      <c r="U130" s="12">
        <v>18</v>
      </c>
      <c r="V130" s="12">
        <v>16</v>
      </c>
      <c r="W130" s="12">
        <v>15.72</v>
      </c>
      <c r="X130" s="12">
        <v>9.67</v>
      </c>
      <c r="Y130" s="12">
        <v>9</v>
      </c>
      <c r="Z130" s="12">
        <v>14.55</v>
      </c>
      <c r="AA130" s="16">
        <v>9.65</v>
      </c>
      <c r="AB130" s="12">
        <v>11</v>
      </c>
      <c r="AC130" s="12">
        <v>4.6899999999999995</v>
      </c>
      <c r="AD130" s="12">
        <v>4</v>
      </c>
      <c r="AE130" s="13">
        <f t="shared" si="4"/>
        <v>8</v>
      </c>
      <c r="AF130">
        <f t="shared" si="5"/>
        <v>1</v>
      </c>
    </row>
    <row r="131" spans="1:32" ht="17.100000000000001" customHeight="1">
      <c r="A131" s="3">
        <v>122</v>
      </c>
      <c r="B131" s="6" t="s">
        <v>561</v>
      </c>
      <c r="C131" s="12">
        <v>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0</v>
      </c>
      <c r="P131" s="13">
        <f t="shared" si="3"/>
        <v>0</v>
      </c>
      <c r="Q131"/>
      <c r="R131" s="12">
        <v>2</v>
      </c>
      <c r="S131" s="12">
        <v>2</v>
      </c>
      <c r="T131" s="12">
        <v>2</v>
      </c>
      <c r="U131" s="12">
        <v>2.48</v>
      </c>
      <c r="V131" s="12">
        <v>2</v>
      </c>
      <c r="W131" s="12">
        <v>1</v>
      </c>
      <c r="X131" s="12">
        <v>1</v>
      </c>
      <c r="Y131" s="12">
        <v>0</v>
      </c>
      <c r="Z131" s="12">
        <v>0</v>
      </c>
      <c r="AA131" s="16">
        <v>1</v>
      </c>
      <c r="AB131" s="12">
        <v>0</v>
      </c>
      <c r="AC131" s="12">
        <v>2.74</v>
      </c>
      <c r="AD131" s="12">
        <v>5.38</v>
      </c>
      <c r="AE131" s="13">
        <f t="shared" si="4"/>
        <v>7.76</v>
      </c>
      <c r="AF131">
        <f t="shared" si="5"/>
        <v>1</v>
      </c>
    </row>
    <row r="132" spans="1:32" ht="17.100000000000001" customHeight="1">
      <c r="A132" s="3">
        <v>123</v>
      </c>
      <c r="B132" s="6" t="s">
        <v>562</v>
      </c>
      <c r="C132" s="12">
        <v>0</v>
      </c>
      <c r="D132" s="12">
        <v>0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13">
        <f t="shared" si="3"/>
        <v>0</v>
      </c>
      <c r="Q132"/>
      <c r="R132" s="12">
        <v>0</v>
      </c>
      <c r="S132" s="12">
        <v>0</v>
      </c>
      <c r="T132" s="12">
        <v>0</v>
      </c>
      <c r="U132" s="12">
        <v>0</v>
      </c>
      <c r="V132" s="12">
        <v>0</v>
      </c>
      <c r="W132" s="12">
        <v>0</v>
      </c>
      <c r="X132" s="12">
        <v>0</v>
      </c>
      <c r="Y132" s="12">
        <v>0</v>
      </c>
      <c r="Z132" s="12">
        <v>0</v>
      </c>
      <c r="AA132" s="16">
        <v>0</v>
      </c>
      <c r="AB132" s="12">
        <v>0</v>
      </c>
      <c r="AC132" s="12">
        <v>0</v>
      </c>
      <c r="AD132" s="12">
        <v>0</v>
      </c>
      <c r="AE132" s="13">
        <f t="shared" si="4"/>
        <v>0</v>
      </c>
      <c r="AF132">
        <f t="shared" si="5"/>
        <v>0</v>
      </c>
    </row>
    <row r="133" spans="1:32" ht="17.100000000000001" customHeight="1">
      <c r="A133" s="3">
        <v>124</v>
      </c>
      <c r="B133" s="6" t="s">
        <v>563</v>
      </c>
      <c r="C133" s="12">
        <v>0</v>
      </c>
      <c r="D133" s="12">
        <v>0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13">
        <f t="shared" si="3"/>
        <v>0</v>
      </c>
      <c r="Q133"/>
      <c r="R133" s="12">
        <v>0</v>
      </c>
      <c r="S133" s="12">
        <v>0</v>
      </c>
      <c r="T133" s="12">
        <v>0</v>
      </c>
      <c r="U133" s="12">
        <v>0</v>
      </c>
      <c r="V133" s="12">
        <v>0</v>
      </c>
      <c r="W133" s="12">
        <v>0</v>
      </c>
      <c r="X133" s="12">
        <v>0</v>
      </c>
      <c r="Y133" s="12">
        <v>0</v>
      </c>
      <c r="Z133" s="12">
        <v>0</v>
      </c>
      <c r="AA133" s="16">
        <v>0</v>
      </c>
      <c r="AB133" s="12">
        <v>0</v>
      </c>
      <c r="AC133" s="12">
        <v>0</v>
      </c>
      <c r="AD133" s="12">
        <v>0</v>
      </c>
      <c r="AE133" s="13">
        <f t="shared" si="4"/>
        <v>0</v>
      </c>
      <c r="AF133">
        <f t="shared" si="5"/>
        <v>0</v>
      </c>
    </row>
    <row r="134" spans="1:32" ht="17.100000000000001" customHeight="1">
      <c r="A134" s="3">
        <v>125</v>
      </c>
      <c r="B134" s="6" t="s">
        <v>564</v>
      </c>
      <c r="C134" s="12">
        <v>63.8</v>
      </c>
      <c r="D134" s="12">
        <v>74.53</v>
      </c>
      <c r="E134" s="12">
        <v>91.27</v>
      </c>
      <c r="F134" s="12">
        <v>76.14</v>
      </c>
      <c r="G134" s="12">
        <v>73.209999999999994</v>
      </c>
      <c r="H134" s="12">
        <v>71</v>
      </c>
      <c r="I134" s="12">
        <v>69.72</v>
      </c>
      <c r="J134" s="12">
        <v>77</v>
      </c>
      <c r="K134" s="12">
        <v>74.279999999999987</v>
      </c>
      <c r="L134" s="12">
        <v>73.14</v>
      </c>
      <c r="M134" s="12">
        <v>70</v>
      </c>
      <c r="N134" s="12">
        <v>67.38</v>
      </c>
      <c r="O134" s="12">
        <v>57</v>
      </c>
      <c r="P134" s="13">
        <f t="shared" si="3"/>
        <v>56.35</v>
      </c>
      <c r="Q134"/>
      <c r="R134" s="12">
        <v>4</v>
      </c>
      <c r="S134" s="12">
        <v>9</v>
      </c>
      <c r="T134" s="12">
        <v>11.04</v>
      </c>
      <c r="U134" s="12">
        <v>9.48</v>
      </c>
      <c r="V134" s="12">
        <v>8</v>
      </c>
      <c r="W134" s="12">
        <v>8.98</v>
      </c>
      <c r="X134" s="12">
        <v>10.55</v>
      </c>
      <c r="Y134" s="12">
        <v>9.02</v>
      </c>
      <c r="Z134" s="12">
        <v>8.93</v>
      </c>
      <c r="AA134" s="16">
        <v>5.3</v>
      </c>
      <c r="AB134" s="12">
        <v>5</v>
      </c>
      <c r="AC134" s="12">
        <v>3</v>
      </c>
      <c r="AD134" s="12">
        <v>2</v>
      </c>
      <c r="AE134" s="13">
        <f t="shared" si="4"/>
        <v>0</v>
      </c>
      <c r="AF134">
        <f t="shared" si="5"/>
        <v>1</v>
      </c>
    </row>
    <row r="135" spans="1:32" ht="17.100000000000001" customHeight="1">
      <c r="A135" s="3">
        <v>126</v>
      </c>
      <c r="B135" s="6" t="s">
        <v>565</v>
      </c>
      <c r="C135" s="12">
        <v>61.5</v>
      </c>
      <c r="D135" s="12">
        <v>72.91</v>
      </c>
      <c r="E135" s="12">
        <v>81.75</v>
      </c>
      <c r="F135" s="12">
        <v>107.94</v>
      </c>
      <c r="G135" s="12">
        <v>120.92</v>
      </c>
      <c r="H135" s="12">
        <v>138.14500000000001</v>
      </c>
      <c r="I135" s="12">
        <v>156.25000000000006</v>
      </c>
      <c r="J135" s="12">
        <v>158.63999999999999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13">
        <f t="shared" si="3"/>
        <v>0</v>
      </c>
      <c r="Q135"/>
      <c r="R135" s="12">
        <v>122.43</v>
      </c>
      <c r="S135" s="12">
        <v>145.16999999999999</v>
      </c>
      <c r="T135" s="12">
        <v>148.88999999999999</v>
      </c>
      <c r="U135" s="12">
        <v>176.63</v>
      </c>
      <c r="V135" s="12">
        <v>180.38</v>
      </c>
      <c r="W135" s="12">
        <v>175.96</v>
      </c>
      <c r="X135" s="12">
        <v>193.82999999999996</v>
      </c>
      <c r="Y135" s="12">
        <v>206.72</v>
      </c>
      <c r="Z135" s="12">
        <v>0</v>
      </c>
      <c r="AA135" s="16">
        <v>0</v>
      </c>
      <c r="AB135" s="12">
        <v>0</v>
      </c>
      <c r="AC135" s="12">
        <v>0</v>
      </c>
      <c r="AD135" s="12">
        <v>0</v>
      </c>
      <c r="AE135" s="13">
        <f t="shared" si="4"/>
        <v>0</v>
      </c>
      <c r="AF135">
        <f t="shared" si="5"/>
        <v>1</v>
      </c>
    </row>
    <row r="136" spans="1:32" ht="17.100000000000001" customHeight="1">
      <c r="A136" s="3">
        <v>127</v>
      </c>
      <c r="B136" s="6" t="s">
        <v>566</v>
      </c>
      <c r="C136" s="12">
        <v>26.97</v>
      </c>
      <c r="D136" s="12">
        <v>27.77</v>
      </c>
      <c r="E136" s="12">
        <v>43.12</v>
      </c>
      <c r="F136" s="12">
        <v>50.64</v>
      </c>
      <c r="G136" s="12">
        <v>66</v>
      </c>
      <c r="H136" s="12">
        <v>123.24</v>
      </c>
      <c r="I136" s="12">
        <v>123.93999999999998</v>
      </c>
      <c r="J136" s="12">
        <v>134.4</v>
      </c>
      <c r="K136" s="12">
        <v>124.93999999999997</v>
      </c>
      <c r="L136" s="12">
        <v>124.89000000000001</v>
      </c>
      <c r="M136" s="12">
        <v>123.99999999999999</v>
      </c>
      <c r="N136" s="12">
        <v>130.80000000000001</v>
      </c>
      <c r="O136" s="12">
        <v>129.30000000000001</v>
      </c>
      <c r="P136" s="13">
        <f t="shared" si="3"/>
        <v>129.59</v>
      </c>
      <c r="Q136"/>
      <c r="R136" s="12">
        <v>27.87</v>
      </c>
      <c r="S136" s="12">
        <v>25.42</v>
      </c>
      <c r="T136" s="12">
        <v>32.24</v>
      </c>
      <c r="U136" s="12">
        <v>35.22</v>
      </c>
      <c r="V136" s="12">
        <v>44.24</v>
      </c>
      <c r="W136" s="12">
        <v>45.24</v>
      </c>
      <c r="X136" s="12">
        <v>35.190000000000005</v>
      </c>
      <c r="Y136" s="12">
        <v>33.39</v>
      </c>
      <c r="Z136" s="12">
        <v>42.92</v>
      </c>
      <c r="AA136" s="16">
        <v>37.69</v>
      </c>
      <c r="AB136" s="12">
        <v>28.32</v>
      </c>
      <c r="AC136" s="12">
        <v>30.78</v>
      </c>
      <c r="AD136" s="12">
        <v>35.859999999999992</v>
      </c>
      <c r="AE136" s="13">
        <f t="shared" si="4"/>
        <v>31.439999999999994</v>
      </c>
      <c r="AF136">
        <f t="shared" si="5"/>
        <v>1</v>
      </c>
    </row>
    <row r="137" spans="1:32" ht="17.100000000000001" customHeight="1">
      <c r="A137" s="3">
        <v>128</v>
      </c>
      <c r="B137" s="6" t="s">
        <v>567</v>
      </c>
      <c r="C137" s="12">
        <v>60.33</v>
      </c>
      <c r="D137" s="12">
        <v>53.89</v>
      </c>
      <c r="E137" s="12">
        <v>54.435000000000002</v>
      </c>
      <c r="F137" s="12">
        <v>54.02</v>
      </c>
      <c r="G137" s="12">
        <v>55.33</v>
      </c>
      <c r="H137" s="12">
        <v>52.924999999999997</v>
      </c>
      <c r="I137" s="12">
        <v>54.789999999999992</v>
      </c>
      <c r="J137" s="12">
        <v>55.080000000000005</v>
      </c>
      <c r="K137" s="12">
        <v>57.34</v>
      </c>
      <c r="L137" s="12">
        <v>56.41999999999998</v>
      </c>
      <c r="M137" s="12">
        <v>42.49</v>
      </c>
      <c r="N137" s="12">
        <v>36.6</v>
      </c>
      <c r="O137" s="12">
        <v>31.08</v>
      </c>
      <c r="P137" s="13">
        <f t="shared" si="3"/>
        <v>29.5</v>
      </c>
      <c r="Q137"/>
      <c r="R137" s="12">
        <v>159.535</v>
      </c>
      <c r="S137" s="12">
        <v>154.21</v>
      </c>
      <c r="T137" s="12">
        <v>143.06</v>
      </c>
      <c r="U137" s="12">
        <v>155.08000000000001</v>
      </c>
      <c r="V137" s="12">
        <v>169.73</v>
      </c>
      <c r="W137" s="12">
        <v>194.13</v>
      </c>
      <c r="X137" s="12">
        <v>211.875</v>
      </c>
      <c r="Y137" s="12">
        <v>216.12999999999997</v>
      </c>
      <c r="Z137" s="12">
        <v>233.77999999999997</v>
      </c>
      <c r="AA137" s="16">
        <v>216.10999999999999</v>
      </c>
      <c r="AB137" s="12">
        <v>210.38000000000002</v>
      </c>
      <c r="AC137" s="12">
        <v>189.82</v>
      </c>
      <c r="AD137" s="12">
        <v>180.64000000000001</v>
      </c>
      <c r="AE137" s="13">
        <f t="shared" si="4"/>
        <v>162.97000000000003</v>
      </c>
      <c r="AF137">
        <f t="shared" si="5"/>
        <v>1</v>
      </c>
    </row>
    <row r="138" spans="1:32" ht="17.100000000000001" customHeight="1">
      <c r="A138" s="3">
        <v>129</v>
      </c>
      <c r="B138" s="6" t="s">
        <v>568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3">
        <f t="shared" ref="P138:P201" si="6">IF(ISNA(VLOOKUP($A138,ftes,3,FALSE)), 0, VLOOKUP($A138,ftes,3,FALSE))</f>
        <v>0</v>
      </c>
      <c r="Q138"/>
      <c r="R138" s="12">
        <v>0</v>
      </c>
      <c r="S138" s="12">
        <v>0</v>
      </c>
      <c r="T138" s="12">
        <v>0</v>
      </c>
      <c r="U138" s="12">
        <v>0</v>
      </c>
      <c r="V138" s="12">
        <v>0</v>
      </c>
      <c r="W138" s="12">
        <v>0</v>
      </c>
      <c r="X138" s="12">
        <v>0</v>
      </c>
      <c r="Y138" s="12">
        <v>0</v>
      </c>
      <c r="Z138" s="12">
        <v>0</v>
      </c>
      <c r="AA138" s="16">
        <v>0</v>
      </c>
      <c r="AB138" s="12">
        <v>0</v>
      </c>
      <c r="AC138" s="12">
        <v>0</v>
      </c>
      <c r="AD138" s="12">
        <v>0</v>
      </c>
      <c r="AE138" s="13">
        <f t="shared" ref="AE138:AE201" si="7">IF(ISNA(VLOOKUP($A138,ftes,5,FALSE)), 0, VLOOKUP($A138,ftes,5,FALSE))</f>
        <v>0</v>
      </c>
      <c r="AF138">
        <f t="shared" si="5"/>
        <v>0</v>
      </c>
    </row>
    <row r="139" spans="1:32" ht="17.100000000000001" customHeight="1">
      <c r="A139" s="3">
        <v>130</v>
      </c>
      <c r="B139" s="6" t="s">
        <v>569</v>
      </c>
      <c r="C139" s="12">
        <v>0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3">
        <f t="shared" si="6"/>
        <v>0</v>
      </c>
      <c r="Q139"/>
      <c r="R139" s="12">
        <v>0</v>
      </c>
      <c r="S139" s="12">
        <v>0</v>
      </c>
      <c r="T139" s="12">
        <v>0</v>
      </c>
      <c r="U139" s="12">
        <v>0</v>
      </c>
      <c r="V139" s="12">
        <v>0</v>
      </c>
      <c r="W139" s="12">
        <v>0</v>
      </c>
      <c r="X139" s="12">
        <v>0</v>
      </c>
      <c r="Y139" s="12">
        <v>0</v>
      </c>
      <c r="Z139" s="12">
        <v>0</v>
      </c>
      <c r="AA139" s="16">
        <v>0</v>
      </c>
      <c r="AB139" s="12">
        <v>0</v>
      </c>
      <c r="AC139" s="12">
        <v>0</v>
      </c>
      <c r="AD139" s="12">
        <v>0</v>
      </c>
      <c r="AE139" s="13">
        <f t="shared" si="7"/>
        <v>0</v>
      </c>
      <c r="AF139">
        <f t="shared" ref="AF139:AF202" si="8">IF(SUM(C139:O139)+SUM(R139:AD139)&gt;0,1,0)</f>
        <v>0</v>
      </c>
    </row>
    <row r="140" spans="1:32" ht="17.100000000000001" customHeight="1">
      <c r="A140" s="3">
        <v>131</v>
      </c>
      <c r="B140" s="6" t="s">
        <v>570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3">
        <f t="shared" si="6"/>
        <v>0</v>
      </c>
      <c r="Q140"/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1</v>
      </c>
      <c r="AA140" s="16">
        <v>0.72</v>
      </c>
      <c r="AB140" s="12">
        <v>0</v>
      </c>
      <c r="AC140" s="12">
        <v>3.48</v>
      </c>
      <c r="AD140" s="12">
        <v>4.6999999999999993</v>
      </c>
      <c r="AE140" s="13">
        <f t="shared" si="7"/>
        <v>4.7299999999999995</v>
      </c>
      <c r="AF140">
        <f t="shared" si="8"/>
        <v>1</v>
      </c>
    </row>
    <row r="141" spans="1:32" ht="17.100000000000001" customHeight="1">
      <c r="A141" s="3">
        <v>132</v>
      </c>
      <c r="B141" s="6" t="s">
        <v>571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3">
        <f t="shared" si="6"/>
        <v>0</v>
      </c>
      <c r="Q141"/>
      <c r="R141" s="12">
        <v>0</v>
      </c>
      <c r="S141" s="12">
        <v>0</v>
      </c>
      <c r="T141" s="12">
        <v>0</v>
      </c>
      <c r="U141" s="12">
        <v>0</v>
      </c>
      <c r="V141" s="12">
        <v>0</v>
      </c>
      <c r="W141" s="12">
        <v>0</v>
      </c>
      <c r="X141" s="12">
        <v>0</v>
      </c>
      <c r="Y141" s="12">
        <v>0</v>
      </c>
      <c r="Z141" s="12">
        <v>1</v>
      </c>
      <c r="AA141" s="16">
        <v>0</v>
      </c>
      <c r="AB141" s="12">
        <v>0</v>
      </c>
      <c r="AC141" s="12">
        <v>0</v>
      </c>
      <c r="AD141" s="12">
        <v>0</v>
      </c>
      <c r="AE141" s="13">
        <f t="shared" si="7"/>
        <v>0</v>
      </c>
      <c r="AF141">
        <f t="shared" si="8"/>
        <v>1</v>
      </c>
    </row>
    <row r="142" spans="1:32" ht="17.100000000000001" customHeight="1">
      <c r="A142" s="3">
        <v>133</v>
      </c>
      <c r="B142" s="6" t="s">
        <v>572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11</v>
      </c>
      <c r="J142" s="12">
        <v>27.63</v>
      </c>
      <c r="K142" s="12">
        <v>61.16</v>
      </c>
      <c r="L142" s="12">
        <v>65.430000000000007</v>
      </c>
      <c r="M142" s="12">
        <v>57.480000000000004</v>
      </c>
      <c r="N142" s="12">
        <v>57.87</v>
      </c>
      <c r="O142" s="12">
        <v>47</v>
      </c>
      <c r="P142" s="13">
        <f t="shared" si="6"/>
        <v>40.21</v>
      </c>
      <c r="Q142"/>
      <c r="R142" s="12">
        <v>3</v>
      </c>
      <c r="S142" s="12">
        <v>3.5</v>
      </c>
      <c r="T142" s="12">
        <v>6.42</v>
      </c>
      <c r="U142" s="12">
        <v>5</v>
      </c>
      <c r="V142" s="12">
        <v>5</v>
      </c>
      <c r="W142" s="12">
        <v>7.23</v>
      </c>
      <c r="X142" s="12">
        <v>8.83</v>
      </c>
      <c r="Y142" s="12">
        <v>10.24</v>
      </c>
      <c r="Z142" s="12">
        <v>9</v>
      </c>
      <c r="AA142" s="16">
        <v>9.9</v>
      </c>
      <c r="AB142" s="12">
        <v>16.600000000000001</v>
      </c>
      <c r="AC142" s="12">
        <v>17.499999999999996</v>
      </c>
      <c r="AD142" s="12">
        <v>15.549999999999999</v>
      </c>
      <c r="AE142" s="13">
        <f t="shared" si="7"/>
        <v>13.16</v>
      </c>
      <c r="AF142">
        <f t="shared" si="8"/>
        <v>1</v>
      </c>
    </row>
    <row r="143" spans="1:32" ht="17.100000000000001" customHeight="1">
      <c r="A143" s="3">
        <v>134</v>
      </c>
      <c r="B143" s="6" t="s">
        <v>573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3">
        <f t="shared" si="6"/>
        <v>0</v>
      </c>
      <c r="Q143"/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6">
        <v>0</v>
      </c>
      <c r="AB143" s="12">
        <v>0</v>
      </c>
      <c r="AC143" s="12">
        <v>0</v>
      </c>
      <c r="AD143" s="12">
        <v>0</v>
      </c>
      <c r="AE143" s="13">
        <f t="shared" si="7"/>
        <v>0</v>
      </c>
      <c r="AF143">
        <f t="shared" si="8"/>
        <v>0</v>
      </c>
    </row>
    <row r="144" spans="1:32" ht="17.100000000000001" customHeight="1">
      <c r="A144" s="3">
        <v>135</v>
      </c>
      <c r="B144" s="6" t="s">
        <v>574</v>
      </c>
      <c r="C144" s="12">
        <v>6.37</v>
      </c>
      <c r="D144" s="12">
        <v>11.355</v>
      </c>
      <c r="E144" s="12">
        <v>12.52</v>
      </c>
      <c r="F144" s="12">
        <v>14.065</v>
      </c>
      <c r="G144" s="12">
        <v>19.18</v>
      </c>
      <c r="H144" s="12">
        <v>20.54</v>
      </c>
      <c r="I144" s="12">
        <v>20.339999999999996</v>
      </c>
      <c r="J144" s="12">
        <v>21.98</v>
      </c>
      <c r="K144" s="12">
        <v>18.5</v>
      </c>
      <c r="L144" s="12">
        <v>28.36</v>
      </c>
      <c r="M144" s="12">
        <v>40.31</v>
      </c>
      <c r="N144" s="12">
        <v>52.93</v>
      </c>
      <c r="O144" s="12">
        <v>55.18</v>
      </c>
      <c r="P144" s="13">
        <f t="shared" si="6"/>
        <v>54.160000000000004</v>
      </c>
      <c r="Q144"/>
      <c r="R144" s="12">
        <v>0.82</v>
      </c>
      <c r="S144" s="12">
        <v>2.46</v>
      </c>
      <c r="T144" s="12">
        <v>1.59</v>
      </c>
      <c r="U144" s="12">
        <v>1</v>
      </c>
      <c r="V144" s="12">
        <v>2</v>
      </c>
      <c r="W144" s="12">
        <v>2</v>
      </c>
      <c r="X144" s="12">
        <v>2.69</v>
      </c>
      <c r="Y144" s="12">
        <v>3.31</v>
      </c>
      <c r="Z144" s="12">
        <v>3</v>
      </c>
      <c r="AA144" s="16">
        <v>1</v>
      </c>
      <c r="AB144" s="12">
        <v>1</v>
      </c>
      <c r="AC144" s="12">
        <v>2.52</v>
      </c>
      <c r="AD144" s="12">
        <v>0</v>
      </c>
      <c r="AE144" s="13">
        <f t="shared" si="7"/>
        <v>3.99</v>
      </c>
      <c r="AF144">
        <f t="shared" si="8"/>
        <v>1</v>
      </c>
    </row>
    <row r="145" spans="1:32" ht="17.100000000000001" customHeight="1">
      <c r="A145" s="3">
        <v>136</v>
      </c>
      <c r="B145" s="6" t="s">
        <v>575</v>
      </c>
      <c r="C145" s="12">
        <v>105.435</v>
      </c>
      <c r="D145" s="12">
        <v>97.35</v>
      </c>
      <c r="E145" s="12">
        <v>106.125</v>
      </c>
      <c r="F145" s="12">
        <v>106.74</v>
      </c>
      <c r="G145" s="12">
        <v>103.97</v>
      </c>
      <c r="H145" s="12">
        <v>111.22</v>
      </c>
      <c r="I145" s="12">
        <v>119.995</v>
      </c>
      <c r="J145" s="12">
        <v>125.13999999999999</v>
      </c>
      <c r="K145" s="12">
        <v>121.02999999999999</v>
      </c>
      <c r="L145" s="12">
        <v>132.01</v>
      </c>
      <c r="M145" s="12">
        <v>158.83000000000001</v>
      </c>
      <c r="N145" s="12">
        <v>158.46</v>
      </c>
      <c r="O145" s="12">
        <v>150.9</v>
      </c>
      <c r="P145" s="13">
        <f t="shared" si="6"/>
        <v>121.12</v>
      </c>
      <c r="Q145"/>
      <c r="R145" s="12">
        <v>5.42</v>
      </c>
      <c r="S145" s="12">
        <v>4.0750000000000002</v>
      </c>
      <c r="T145" s="12">
        <v>8.2899999999999991</v>
      </c>
      <c r="U145" s="12">
        <v>3.34</v>
      </c>
      <c r="V145" s="12">
        <v>4.08</v>
      </c>
      <c r="W145" s="12">
        <v>6.62</v>
      </c>
      <c r="X145" s="12">
        <v>4.7699999999999996</v>
      </c>
      <c r="Y145" s="12">
        <v>9.43</v>
      </c>
      <c r="Z145" s="12">
        <v>7.1999999999999993</v>
      </c>
      <c r="AA145" s="16">
        <v>4.82</v>
      </c>
      <c r="AB145" s="12">
        <v>8.57</v>
      </c>
      <c r="AC145" s="12">
        <v>14.330000000000002</v>
      </c>
      <c r="AD145" s="12">
        <v>13.250000000000002</v>
      </c>
      <c r="AE145" s="13">
        <f t="shared" si="7"/>
        <v>19.520000000000003</v>
      </c>
      <c r="AF145">
        <f t="shared" si="8"/>
        <v>1</v>
      </c>
    </row>
    <row r="146" spans="1:32" ht="17.100000000000001" customHeight="1">
      <c r="A146" s="3">
        <v>137</v>
      </c>
      <c r="B146" s="6" t="s">
        <v>576</v>
      </c>
      <c r="C146" s="12">
        <v>14.42</v>
      </c>
      <c r="D146" s="12">
        <v>24.75</v>
      </c>
      <c r="E146" s="12">
        <v>27.21</v>
      </c>
      <c r="F146" s="12">
        <v>20.34</v>
      </c>
      <c r="G146" s="12">
        <v>22</v>
      </c>
      <c r="H146" s="12">
        <v>18</v>
      </c>
      <c r="I146" s="12">
        <v>12.64</v>
      </c>
      <c r="J146" s="12">
        <v>19.440000000000001</v>
      </c>
      <c r="K146" s="12">
        <v>32.159999999999997</v>
      </c>
      <c r="L146" s="12">
        <v>50.190000000000005</v>
      </c>
      <c r="M146" s="12">
        <v>51.699999999999996</v>
      </c>
      <c r="N146" s="12">
        <v>52.690000000000005</v>
      </c>
      <c r="O146" s="12">
        <v>70.02</v>
      </c>
      <c r="P146" s="13">
        <f t="shared" si="6"/>
        <v>112.58</v>
      </c>
      <c r="Q146"/>
      <c r="R146" s="12">
        <v>203.1</v>
      </c>
      <c r="S146" s="12">
        <v>207.67</v>
      </c>
      <c r="T146" s="12">
        <v>217.12</v>
      </c>
      <c r="U146" s="12">
        <v>219.44</v>
      </c>
      <c r="V146" s="12">
        <v>226.64</v>
      </c>
      <c r="W146" s="12">
        <v>219.72</v>
      </c>
      <c r="X146" s="12">
        <v>258.89999999999998</v>
      </c>
      <c r="Y146" s="12">
        <v>259.55000000000007</v>
      </c>
      <c r="Z146" s="12">
        <v>291.42000000000007</v>
      </c>
      <c r="AA146" s="16">
        <v>311.62000000000006</v>
      </c>
      <c r="AB146" s="12">
        <v>334.25000000000011</v>
      </c>
      <c r="AC146" s="12">
        <v>337.02</v>
      </c>
      <c r="AD146" s="12">
        <v>373.30000000000007</v>
      </c>
      <c r="AE146" s="13">
        <f t="shared" si="7"/>
        <v>389.5</v>
      </c>
      <c r="AF146">
        <f t="shared" si="8"/>
        <v>1</v>
      </c>
    </row>
    <row r="147" spans="1:32" ht="17.100000000000001" customHeight="1">
      <c r="A147" s="3">
        <v>138</v>
      </c>
      <c r="B147" s="6" t="s">
        <v>577</v>
      </c>
      <c r="C147" s="12">
        <v>139.41</v>
      </c>
      <c r="D147" s="12">
        <v>134.56</v>
      </c>
      <c r="E147" s="12">
        <v>117.39</v>
      </c>
      <c r="F147" s="12">
        <v>111.39</v>
      </c>
      <c r="G147" s="12">
        <v>97.31</v>
      </c>
      <c r="H147" s="12">
        <v>106.11</v>
      </c>
      <c r="I147" s="12">
        <v>111.67000000000002</v>
      </c>
      <c r="J147" s="12">
        <v>120.49999999999999</v>
      </c>
      <c r="K147" s="12">
        <v>124.6</v>
      </c>
      <c r="L147" s="12">
        <v>139.91</v>
      </c>
      <c r="M147" s="12">
        <v>129.57999999999998</v>
      </c>
      <c r="N147" s="12">
        <v>122.77</v>
      </c>
      <c r="O147" s="12">
        <v>134.20999999999998</v>
      </c>
      <c r="P147" s="13">
        <f t="shared" si="6"/>
        <v>143</v>
      </c>
      <c r="Q147"/>
      <c r="R147" s="12">
        <v>84.51</v>
      </c>
      <c r="S147" s="12">
        <v>74.760000000000005</v>
      </c>
      <c r="T147" s="12">
        <v>59.03</v>
      </c>
      <c r="U147" s="12">
        <v>60.734999999999999</v>
      </c>
      <c r="V147" s="12">
        <v>56.32</v>
      </c>
      <c r="W147" s="12">
        <v>41.38</v>
      </c>
      <c r="X147" s="12">
        <v>47.42</v>
      </c>
      <c r="Y147" s="12">
        <v>47.42</v>
      </c>
      <c r="Z147" s="12">
        <v>41.88</v>
      </c>
      <c r="AA147" s="16">
        <v>44.97</v>
      </c>
      <c r="AB147" s="12">
        <v>49.210000000000008</v>
      </c>
      <c r="AC147" s="12">
        <v>48.56</v>
      </c>
      <c r="AD147" s="12">
        <v>47.05</v>
      </c>
      <c r="AE147" s="13">
        <f t="shared" si="7"/>
        <v>47.660000000000004</v>
      </c>
      <c r="AF147">
        <f t="shared" si="8"/>
        <v>1</v>
      </c>
    </row>
    <row r="148" spans="1:32" ht="17.100000000000001" customHeight="1">
      <c r="A148" s="3">
        <v>139</v>
      </c>
      <c r="B148" s="6" t="s">
        <v>578</v>
      </c>
      <c r="C148" s="12">
        <v>3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3">
        <f t="shared" si="6"/>
        <v>0</v>
      </c>
      <c r="Q148"/>
      <c r="R148" s="12">
        <v>8.99</v>
      </c>
      <c r="S148" s="12">
        <v>4.5</v>
      </c>
      <c r="T148" s="12">
        <v>7.51</v>
      </c>
      <c r="U148" s="12">
        <v>8.77</v>
      </c>
      <c r="V148" s="12">
        <v>12.21</v>
      </c>
      <c r="W148" s="12">
        <v>13.19</v>
      </c>
      <c r="X148" s="12">
        <v>16.12</v>
      </c>
      <c r="Y148" s="12">
        <v>13.13</v>
      </c>
      <c r="Z148" s="12">
        <v>14.42</v>
      </c>
      <c r="AA148" s="16">
        <v>17.740000000000002</v>
      </c>
      <c r="AB148" s="12">
        <v>15.46</v>
      </c>
      <c r="AC148" s="12">
        <v>18.369999999999997</v>
      </c>
      <c r="AD148" s="12">
        <v>16.04</v>
      </c>
      <c r="AE148" s="13">
        <f t="shared" si="7"/>
        <v>14.56</v>
      </c>
      <c r="AF148">
        <f t="shared" si="8"/>
        <v>1</v>
      </c>
    </row>
    <row r="149" spans="1:32" ht="17.100000000000001" customHeight="1">
      <c r="A149" s="3">
        <v>140</v>
      </c>
      <c r="B149" s="6" t="s">
        <v>579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3">
        <f t="shared" si="6"/>
        <v>0</v>
      </c>
      <c r="Q149"/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6">
        <v>0</v>
      </c>
      <c r="AB149" s="12">
        <v>0</v>
      </c>
      <c r="AC149" s="12">
        <v>0</v>
      </c>
      <c r="AD149" s="12">
        <v>0</v>
      </c>
      <c r="AE149" s="13">
        <f t="shared" si="7"/>
        <v>0</v>
      </c>
      <c r="AF149">
        <f t="shared" si="8"/>
        <v>0</v>
      </c>
    </row>
    <row r="150" spans="1:32" ht="17.100000000000001" customHeight="1">
      <c r="A150" s="3">
        <v>141</v>
      </c>
      <c r="B150" s="6" t="s">
        <v>580</v>
      </c>
      <c r="C150" s="12">
        <v>110.2</v>
      </c>
      <c r="D150" s="12">
        <v>109.6</v>
      </c>
      <c r="E150" s="12">
        <v>117.75</v>
      </c>
      <c r="F150" s="12">
        <v>139.99</v>
      </c>
      <c r="G150" s="12">
        <v>155.31</v>
      </c>
      <c r="H150" s="12">
        <v>179.57</v>
      </c>
      <c r="I150" s="12">
        <v>161.6</v>
      </c>
      <c r="J150" s="12">
        <v>139.04999999999998</v>
      </c>
      <c r="K150" s="12">
        <v>123.35999999999999</v>
      </c>
      <c r="L150" s="12">
        <v>125.08000000000001</v>
      </c>
      <c r="M150" s="12">
        <v>101.62</v>
      </c>
      <c r="N150" s="12">
        <v>96.140000000000015</v>
      </c>
      <c r="O150" s="12">
        <v>96.559999999999988</v>
      </c>
      <c r="P150" s="13">
        <f t="shared" si="6"/>
        <v>103.12</v>
      </c>
      <c r="Q150"/>
      <c r="R150" s="12">
        <v>14.92</v>
      </c>
      <c r="S150" s="12">
        <v>11.67</v>
      </c>
      <c r="T150" s="12">
        <v>13.97</v>
      </c>
      <c r="U150" s="12">
        <v>16.55</v>
      </c>
      <c r="V150" s="12">
        <v>14.78</v>
      </c>
      <c r="W150" s="12">
        <v>16.53</v>
      </c>
      <c r="X150" s="12">
        <v>19.89</v>
      </c>
      <c r="Y150" s="12">
        <v>22.29</v>
      </c>
      <c r="Z150" s="12">
        <v>29.08</v>
      </c>
      <c r="AA150" s="16">
        <v>22.89</v>
      </c>
      <c r="AB150" s="12">
        <v>18.999999999999996</v>
      </c>
      <c r="AC150" s="12">
        <v>21.259999999999998</v>
      </c>
      <c r="AD150" s="12">
        <v>19.889999999999993</v>
      </c>
      <c r="AE150" s="13">
        <f t="shared" si="7"/>
        <v>19.64</v>
      </c>
      <c r="AF150">
        <f t="shared" si="8"/>
        <v>1</v>
      </c>
    </row>
    <row r="151" spans="1:32" ht="17.100000000000001" customHeight="1">
      <c r="A151" s="3">
        <v>142</v>
      </c>
      <c r="B151" s="6" t="s">
        <v>581</v>
      </c>
      <c r="C151" s="12">
        <v>0</v>
      </c>
      <c r="D151" s="12">
        <v>0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13">
        <f t="shared" si="6"/>
        <v>0</v>
      </c>
      <c r="Q151"/>
      <c r="R151" s="12">
        <v>0</v>
      </c>
      <c r="S151" s="12">
        <v>0</v>
      </c>
      <c r="T151" s="12">
        <v>0</v>
      </c>
      <c r="U151" s="12">
        <v>0</v>
      </c>
      <c r="V151" s="12">
        <v>0</v>
      </c>
      <c r="W151" s="12">
        <v>0</v>
      </c>
      <c r="X151" s="12">
        <v>0</v>
      </c>
      <c r="Y151" s="12">
        <v>1.5299999999999998</v>
      </c>
      <c r="Z151" s="12">
        <v>1</v>
      </c>
      <c r="AA151" s="16">
        <v>2.1</v>
      </c>
      <c r="AB151" s="12">
        <v>4.5</v>
      </c>
      <c r="AC151" s="12">
        <v>6</v>
      </c>
      <c r="AD151" s="12">
        <v>3.67</v>
      </c>
      <c r="AE151" s="13">
        <f t="shared" si="7"/>
        <v>4.09</v>
      </c>
      <c r="AF151">
        <f t="shared" si="8"/>
        <v>1</v>
      </c>
    </row>
    <row r="152" spans="1:32" ht="17.100000000000001" customHeight="1">
      <c r="A152" s="3">
        <v>143</v>
      </c>
      <c r="B152" s="6" t="s">
        <v>582</v>
      </c>
      <c r="C152" s="12">
        <v>0</v>
      </c>
      <c r="D152" s="12">
        <v>0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13">
        <f t="shared" si="6"/>
        <v>0</v>
      </c>
      <c r="Q152"/>
      <c r="R152" s="12">
        <v>0</v>
      </c>
      <c r="S152" s="12">
        <v>0</v>
      </c>
      <c r="T152" s="12">
        <v>0</v>
      </c>
      <c r="U152" s="12">
        <v>0</v>
      </c>
      <c r="V152" s="12">
        <v>0</v>
      </c>
      <c r="W152" s="12">
        <v>0</v>
      </c>
      <c r="X152" s="12">
        <v>0</v>
      </c>
      <c r="Y152" s="12">
        <v>0</v>
      </c>
      <c r="Z152" s="12">
        <v>0</v>
      </c>
      <c r="AA152" s="16">
        <v>0</v>
      </c>
      <c r="AB152" s="12">
        <v>0</v>
      </c>
      <c r="AC152" s="12">
        <v>0</v>
      </c>
      <c r="AD152" s="12">
        <v>0</v>
      </c>
      <c r="AE152" s="13">
        <f t="shared" si="7"/>
        <v>0</v>
      </c>
      <c r="AF152">
        <f t="shared" si="8"/>
        <v>0</v>
      </c>
    </row>
    <row r="153" spans="1:32" ht="17.100000000000001" customHeight="1">
      <c r="A153" s="3">
        <v>144</v>
      </c>
      <c r="B153" s="6" t="s">
        <v>583</v>
      </c>
      <c r="C153" s="12">
        <v>87.14</v>
      </c>
      <c r="D153" s="12">
        <v>98.444999999999993</v>
      </c>
      <c r="E153" s="12">
        <v>147.4</v>
      </c>
      <c r="F153" s="12">
        <v>151.51499999999999</v>
      </c>
      <c r="G153" s="12">
        <v>166.68</v>
      </c>
      <c r="H153" s="12">
        <v>161.57</v>
      </c>
      <c r="I153" s="12">
        <v>155.35</v>
      </c>
      <c r="J153" s="12">
        <v>150.77000000000001</v>
      </c>
      <c r="K153" s="12">
        <v>113.58</v>
      </c>
      <c r="L153" s="12">
        <v>83.29</v>
      </c>
      <c r="M153" s="12">
        <v>70</v>
      </c>
      <c r="N153" s="12">
        <v>67.97</v>
      </c>
      <c r="O153" s="12">
        <v>63</v>
      </c>
      <c r="P153" s="13">
        <f t="shared" si="6"/>
        <v>47.129999999999995</v>
      </c>
      <c r="Q153"/>
      <c r="R153" s="12">
        <v>16.16</v>
      </c>
      <c r="S153" s="12">
        <v>16.61</v>
      </c>
      <c r="T153" s="12">
        <v>12.16</v>
      </c>
      <c r="U153" s="12">
        <v>11.72</v>
      </c>
      <c r="V153" s="12">
        <v>6</v>
      </c>
      <c r="W153" s="12">
        <v>3.68</v>
      </c>
      <c r="X153" s="12">
        <v>2.5499999999999998</v>
      </c>
      <c r="Y153" s="12">
        <v>11</v>
      </c>
      <c r="Z153" s="12">
        <v>21.32</v>
      </c>
      <c r="AA153" s="16">
        <v>19.879999999999995</v>
      </c>
      <c r="AB153" s="12">
        <v>20.100000000000001</v>
      </c>
      <c r="AC153" s="12">
        <v>16.66</v>
      </c>
      <c r="AD153" s="12">
        <v>21.060000000000002</v>
      </c>
      <c r="AE153" s="13">
        <f t="shared" si="7"/>
        <v>12.06</v>
      </c>
      <c r="AF153">
        <f t="shared" si="8"/>
        <v>1</v>
      </c>
    </row>
    <row r="154" spans="1:32" ht="17.100000000000001" customHeight="1">
      <c r="A154" s="3">
        <v>145</v>
      </c>
      <c r="B154" s="6" t="s">
        <v>584</v>
      </c>
      <c r="C154" s="12">
        <v>0</v>
      </c>
      <c r="D154" s="12">
        <v>0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13">
        <f t="shared" si="6"/>
        <v>0</v>
      </c>
      <c r="Q154"/>
      <c r="R154" s="12">
        <v>0</v>
      </c>
      <c r="S154" s="12">
        <v>0</v>
      </c>
      <c r="T154" s="12">
        <v>0</v>
      </c>
      <c r="U154" s="12">
        <v>0</v>
      </c>
      <c r="V154" s="12">
        <v>0</v>
      </c>
      <c r="W154" s="12">
        <v>0</v>
      </c>
      <c r="X154" s="12">
        <v>0</v>
      </c>
      <c r="Y154" s="12">
        <v>0</v>
      </c>
      <c r="Z154" s="12">
        <v>0</v>
      </c>
      <c r="AA154" s="16">
        <v>0</v>
      </c>
      <c r="AB154" s="12">
        <v>0</v>
      </c>
      <c r="AC154" s="12">
        <v>0</v>
      </c>
      <c r="AD154" s="12">
        <v>1.29</v>
      </c>
      <c r="AE154" s="13">
        <f t="shared" si="7"/>
        <v>4</v>
      </c>
      <c r="AF154">
        <f t="shared" si="8"/>
        <v>1</v>
      </c>
    </row>
    <row r="155" spans="1:32" ht="17.100000000000001" customHeight="1">
      <c r="A155" s="3">
        <v>146</v>
      </c>
      <c r="B155" s="6" t="s">
        <v>585</v>
      </c>
      <c r="C155" s="12">
        <v>0</v>
      </c>
      <c r="D155" s="12">
        <v>0</v>
      </c>
      <c r="E155" s="12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13">
        <f t="shared" si="6"/>
        <v>0</v>
      </c>
      <c r="Q155"/>
      <c r="R155" s="12">
        <v>2</v>
      </c>
      <c r="S155" s="12">
        <v>1.84</v>
      </c>
      <c r="T155" s="12">
        <v>1</v>
      </c>
      <c r="U155" s="12">
        <v>0</v>
      </c>
      <c r="V155" s="12">
        <v>0.41</v>
      </c>
      <c r="W155" s="12">
        <v>1.41</v>
      </c>
      <c r="X155" s="12">
        <v>0</v>
      </c>
      <c r="Y155" s="12">
        <v>0</v>
      </c>
      <c r="Z155" s="12">
        <v>0</v>
      </c>
      <c r="AA155" s="16">
        <v>0</v>
      </c>
      <c r="AB155" s="12">
        <v>0</v>
      </c>
      <c r="AC155" s="12">
        <v>0</v>
      </c>
      <c r="AD155" s="12">
        <v>0</v>
      </c>
      <c r="AE155" s="13">
        <f t="shared" si="7"/>
        <v>0</v>
      </c>
      <c r="AF155">
        <f t="shared" si="8"/>
        <v>1</v>
      </c>
    </row>
    <row r="156" spans="1:32" ht="17.100000000000001" customHeight="1">
      <c r="A156" s="3">
        <v>147</v>
      </c>
      <c r="B156" s="6" t="s">
        <v>586</v>
      </c>
      <c r="C156" s="12">
        <v>0</v>
      </c>
      <c r="D156" s="12">
        <v>0</v>
      </c>
      <c r="E156" s="12">
        <v>0</v>
      </c>
      <c r="F156" s="12">
        <v>0</v>
      </c>
      <c r="G156" s="12">
        <v>0</v>
      </c>
      <c r="H156" s="12">
        <v>0</v>
      </c>
      <c r="I156" s="12">
        <v>0</v>
      </c>
      <c r="J156" s="12">
        <v>0</v>
      </c>
      <c r="K156" s="12">
        <v>0</v>
      </c>
      <c r="L156" s="12">
        <v>0</v>
      </c>
      <c r="M156" s="12">
        <v>0</v>
      </c>
      <c r="N156" s="12">
        <v>0</v>
      </c>
      <c r="O156" s="12">
        <v>0</v>
      </c>
      <c r="P156" s="13">
        <f t="shared" si="6"/>
        <v>0</v>
      </c>
      <c r="Q156"/>
      <c r="R156" s="12">
        <v>0</v>
      </c>
      <c r="S156" s="12">
        <v>0</v>
      </c>
      <c r="T156" s="12">
        <v>0</v>
      </c>
      <c r="U156" s="12">
        <v>0</v>
      </c>
      <c r="V156" s="12">
        <v>0</v>
      </c>
      <c r="W156" s="12">
        <v>0</v>
      </c>
      <c r="X156" s="12">
        <v>0</v>
      </c>
      <c r="Y156" s="12">
        <v>0</v>
      </c>
      <c r="Z156" s="12">
        <v>0</v>
      </c>
      <c r="AA156" s="16">
        <v>0</v>
      </c>
      <c r="AB156" s="12">
        <v>0</v>
      </c>
      <c r="AC156" s="12">
        <v>0</v>
      </c>
      <c r="AD156" s="12">
        <v>0</v>
      </c>
      <c r="AE156" s="13">
        <f t="shared" si="7"/>
        <v>0</v>
      </c>
      <c r="AF156">
        <f t="shared" si="8"/>
        <v>0</v>
      </c>
    </row>
    <row r="157" spans="1:32" ht="17.100000000000001" customHeight="1">
      <c r="A157" s="3">
        <v>148</v>
      </c>
      <c r="B157" s="6" t="s">
        <v>587</v>
      </c>
      <c r="C157" s="12">
        <v>22.76</v>
      </c>
      <c r="D157" s="12">
        <v>27.14</v>
      </c>
      <c r="E157" s="12">
        <v>20.75</v>
      </c>
      <c r="F157" s="12">
        <v>13.36</v>
      </c>
      <c r="G157" s="12">
        <v>22.39</v>
      </c>
      <c r="H157" s="12">
        <v>26</v>
      </c>
      <c r="I157" s="12">
        <v>16.16</v>
      </c>
      <c r="J157" s="12">
        <v>15</v>
      </c>
      <c r="K157" s="12">
        <v>12.85</v>
      </c>
      <c r="L157" s="12">
        <v>15</v>
      </c>
      <c r="M157" s="12">
        <v>20</v>
      </c>
      <c r="N157" s="12">
        <v>19</v>
      </c>
      <c r="O157" s="12">
        <v>14.5</v>
      </c>
      <c r="P157" s="13">
        <f t="shared" si="6"/>
        <v>16</v>
      </c>
      <c r="Q157"/>
      <c r="R157" s="12">
        <v>5.74</v>
      </c>
      <c r="S157" s="12">
        <v>5.54</v>
      </c>
      <c r="T157" s="12">
        <v>17</v>
      </c>
      <c r="U157" s="12">
        <v>15.41</v>
      </c>
      <c r="V157" s="12">
        <v>14.73</v>
      </c>
      <c r="W157" s="12">
        <v>11.57</v>
      </c>
      <c r="X157" s="12">
        <v>15.08</v>
      </c>
      <c r="Y157" s="12">
        <v>18.34</v>
      </c>
      <c r="Z157" s="12">
        <v>22.91</v>
      </c>
      <c r="AA157" s="16">
        <v>21.21</v>
      </c>
      <c r="AB157" s="12">
        <v>21.279999999999998</v>
      </c>
      <c r="AC157" s="12">
        <v>24.09</v>
      </c>
      <c r="AD157" s="12">
        <v>22.18</v>
      </c>
      <c r="AE157" s="13">
        <f t="shared" si="7"/>
        <v>19.04</v>
      </c>
      <c r="AF157">
        <f t="shared" si="8"/>
        <v>1</v>
      </c>
    </row>
    <row r="158" spans="1:32" ht="17.100000000000001" customHeight="1">
      <c r="A158" s="3">
        <v>149</v>
      </c>
      <c r="B158" s="6" t="s">
        <v>588</v>
      </c>
      <c r="C158" s="12">
        <v>0</v>
      </c>
      <c r="D158" s="12">
        <v>0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13">
        <f t="shared" si="6"/>
        <v>0</v>
      </c>
      <c r="Q158"/>
      <c r="R158" s="12">
        <v>97.93</v>
      </c>
      <c r="S158" s="12">
        <v>81.63</v>
      </c>
      <c r="T158" s="12">
        <v>74.954999999999998</v>
      </c>
      <c r="U158" s="12">
        <v>84.07</v>
      </c>
      <c r="V158" s="12">
        <v>79.89</v>
      </c>
      <c r="W158" s="12">
        <v>81.569999999999993</v>
      </c>
      <c r="X158" s="12">
        <v>68.72</v>
      </c>
      <c r="Y158" s="12">
        <v>66.350000000000009</v>
      </c>
      <c r="Z158" s="12">
        <v>53.590000000000018</v>
      </c>
      <c r="AA158" s="16">
        <v>48.82</v>
      </c>
      <c r="AB158" s="12">
        <v>54.8</v>
      </c>
      <c r="AC158" s="12">
        <v>65.930000000000007</v>
      </c>
      <c r="AD158" s="12">
        <v>67.399999999999991</v>
      </c>
      <c r="AE158" s="13">
        <f t="shared" si="7"/>
        <v>49.7</v>
      </c>
      <c r="AF158">
        <f t="shared" si="8"/>
        <v>1</v>
      </c>
    </row>
    <row r="159" spans="1:32" ht="17.100000000000001" customHeight="1">
      <c r="A159" s="3">
        <v>150</v>
      </c>
      <c r="B159" s="6" t="s">
        <v>589</v>
      </c>
      <c r="C159" s="12">
        <v>114.7</v>
      </c>
      <c r="D159" s="12">
        <v>122.88</v>
      </c>
      <c r="E159" s="12">
        <v>113.05</v>
      </c>
      <c r="F159" s="12">
        <v>117.39</v>
      </c>
      <c r="G159" s="12">
        <v>123.62</v>
      </c>
      <c r="H159" s="12">
        <v>108.52</v>
      </c>
      <c r="I159" s="12">
        <v>106.37000000000002</v>
      </c>
      <c r="J159" s="12">
        <v>95.42</v>
      </c>
      <c r="K159" s="12">
        <v>103.01</v>
      </c>
      <c r="L159" s="12">
        <v>112.66</v>
      </c>
      <c r="M159" s="12">
        <v>127.97999999999999</v>
      </c>
      <c r="N159" s="12">
        <v>128.54000000000002</v>
      </c>
      <c r="O159" s="12">
        <v>131.36000000000001</v>
      </c>
      <c r="P159" s="13">
        <f t="shared" si="6"/>
        <v>122.56</v>
      </c>
      <c r="Q159"/>
      <c r="R159" s="12">
        <v>69.63</v>
      </c>
      <c r="S159" s="12">
        <v>76.41</v>
      </c>
      <c r="T159" s="12">
        <v>79.52</v>
      </c>
      <c r="U159" s="12">
        <v>72.099999999999994</v>
      </c>
      <c r="V159" s="12">
        <v>68.45</v>
      </c>
      <c r="W159" s="12">
        <v>74.55</v>
      </c>
      <c r="X159" s="12">
        <v>71.23</v>
      </c>
      <c r="Y159" s="12">
        <v>76.81</v>
      </c>
      <c r="Z159" s="12">
        <v>81.069999999999993</v>
      </c>
      <c r="AA159" s="16">
        <v>90.420000000000016</v>
      </c>
      <c r="AB159" s="12">
        <v>89.71</v>
      </c>
      <c r="AC159" s="12">
        <v>98.38</v>
      </c>
      <c r="AD159" s="12">
        <v>106.42</v>
      </c>
      <c r="AE159" s="13">
        <f t="shared" si="7"/>
        <v>102.82</v>
      </c>
      <c r="AF159">
        <f t="shared" si="8"/>
        <v>1</v>
      </c>
    </row>
    <row r="160" spans="1:32" ht="17.100000000000001" customHeight="1">
      <c r="A160" s="3">
        <v>151</v>
      </c>
      <c r="B160" s="6" t="s">
        <v>590</v>
      </c>
      <c r="C160" s="12">
        <v>25.82</v>
      </c>
      <c r="D160" s="12">
        <v>54.63</v>
      </c>
      <c r="E160" s="12">
        <v>45.75</v>
      </c>
      <c r="F160" s="12">
        <v>59.65</v>
      </c>
      <c r="G160" s="12">
        <v>67.510000000000005</v>
      </c>
      <c r="H160" s="12">
        <v>73.305000000000007</v>
      </c>
      <c r="I160" s="12">
        <v>69.97999999999999</v>
      </c>
      <c r="J160" s="12">
        <v>73.050000000000011</v>
      </c>
      <c r="K160" s="12">
        <v>70.5</v>
      </c>
      <c r="L160" s="12">
        <v>67.28</v>
      </c>
      <c r="M160" s="12">
        <v>92</v>
      </c>
      <c r="N160" s="12">
        <v>103.14</v>
      </c>
      <c r="O160" s="12">
        <v>99.16</v>
      </c>
      <c r="P160" s="13">
        <f t="shared" si="6"/>
        <v>95.06</v>
      </c>
      <c r="Q160"/>
      <c r="R160" s="12">
        <v>12.06</v>
      </c>
      <c r="S160" s="12">
        <v>11.81</v>
      </c>
      <c r="T160" s="12">
        <v>24.64</v>
      </c>
      <c r="U160" s="12">
        <v>29.08</v>
      </c>
      <c r="V160" s="12">
        <v>31.27</v>
      </c>
      <c r="W160" s="12">
        <v>27.05</v>
      </c>
      <c r="X160" s="12">
        <v>23.599999999999998</v>
      </c>
      <c r="Y160" s="12">
        <v>25.289999999999996</v>
      </c>
      <c r="Z160" s="12">
        <v>35.680000000000007</v>
      </c>
      <c r="AA160" s="16">
        <v>30.389999999999997</v>
      </c>
      <c r="AB160" s="12">
        <v>31.229999999999997</v>
      </c>
      <c r="AC160" s="12">
        <v>35.340000000000003</v>
      </c>
      <c r="AD160" s="12">
        <v>51.58</v>
      </c>
      <c r="AE160" s="13">
        <f t="shared" si="7"/>
        <v>47.610000000000007</v>
      </c>
      <c r="AF160">
        <f t="shared" si="8"/>
        <v>1</v>
      </c>
    </row>
    <row r="161" spans="1:32" ht="17.100000000000001" customHeight="1">
      <c r="A161" s="3">
        <v>152</v>
      </c>
      <c r="B161" s="6" t="s">
        <v>591</v>
      </c>
      <c r="C161" s="12">
        <v>114.31</v>
      </c>
      <c r="D161" s="12">
        <v>134.84</v>
      </c>
      <c r="E161" s="12">
        <v>145.72999999999999</v>
      </c>
      <c r="F161" s="12">
        <v>149.81</v>
      </c>
      <c r="G161" s="12">
        <v>170.66</v>
      </c>
      <c r="H161" s="12">
        <v>191.47</v>
      </c>
      <c r="I161" s="12">
        <v>205.25999999999996</v>
      </c>
      <c r="J161" s="12">
        <v>216.34000000000003</v>
      </c>
      <c r="K161" s="12">
        <v>221.43</v>
      </c>
      <c r="L161" s="12">
        <v>222</v>
      </c>
      <c r="M161" s="12">
        <v>246.78999999999996</v>
      </c>
      <c r="N161" s="12">
        <v>253.16</v>
      </c>
      <c r="O161" s="12">
        <v>277.77000000000004</v>
      </c>
      <c r="P161" s="13">
        <f t="shared" si="6"/>
        <v>268.44</v>
      </c>
      <c r="Q161"/>
      <c r="R161" s="12">
        <v>35.479999999999997</v>
      </c>
      <c r="S161" s="12">
        <v>37.49</v>
      </c>
      <c r="T161" s="12">
        <v>39.32</v>
      </c>
      <c r="U161" s="12">
        <v>38.119999999999997</v>
      </c>
      <c r="V161" s="12">
        <v>40.799999999999997</v>
      </c>
      <c r="W161" s="12">
        <v>42.93</v>
      </c>
      <c r="X161" s="12">
        <v>39.700000000000003</v>
      </c>
      <c r="Y161" s="12">
        <v>41.74</v>
      </c>
      <c r="Z161" s="12">
        <v>44.42</v>
      </c>
      <c r="AA161" s="16">
        <v>53.79</v>
      </c>
      <c r="AB161" s="12">
        <v>51.5</v>
      </c>
      <c r="AC161" s="12">
        <v>47.019999999999996</v>
      </c>
      <c r="AD161" s="12">
        <v>37.39</v>
      </c>
      <c r="AE161" s="13">
        <f t="shared" si="7"/>
        <v>29.180000000000003</v>
      </c>
      <c r="AF161">
        <f t="shared" si="8"/>
        <v>1</v>
      </c>
    </row>
    <row r="162" spans="1:32" ht="17.100000000000001" customHeight="1">
      <c r="A162" s="3">
        <v>153</v>
      </c>
      <c r="B162" s="6" t="s">
        <v>592</v>
      </c>
      <c r="C162" s="12">
        <v>110.46</v>
      </c>
      <c r="D162" s="12">
        <v>117.76</v>
      </c>
      <c r="E162" s="12">
        <v>140.44999999999999</v>
      </c>
      <c r="F162" s="12">
        <v>150.55000000000001</v>
      </c>
      <c r="G162" s="12">
        <v>164.45</v>
      </c>
      <c r="H162" s="12">
        <v>181.56</v>
      </c>
      <c r="I162" s="12">
        <v>200.99</v>
      </c>
      <c r="J162" s="12">
        <v>215.76000000000002</v>
      </c>
      <c r="K162" s="12">
        <v>238.4899999999999</v>
      </c>
      <c r="L162" s="12">
        <v>257.75000000000006</v>
      </c>
      <c r="M162" s="12">
        <v>246.87999999999997</v>
      </c>
      <c r="N162" s="12">
        <v>246.15999999999997</v>
      </c>
      <c r="O162" s="12">
        <v>299.4899999999999</v>
      </c>
      <c r="P162" s="13">
        <f t="shared" si="6"/>
        <v>251.47000000000008</v>
      </c>
      <c r="Q162"/>
      <c r="R162" s="12">
        <v>208.625</v>
      </c>
      <c r="S162" s="12">
        <v>188.91</v>
      </c>
      <c r="T162" s="12">
        <v>204.55</v>
      </c>
      <c r="U162" s="12">
        <v>210.67</v>
      </c>
      <c r="V162" s="12">
        <v>240.535</v>
      </c>
      <c r="W162" s="12">
        <v>246.70500000000001</v>
      </c>
      <c r="X162" s="12">
        <v>314.85999999999979</v>
      </c>
      <c r="Y162" s="12">
        <v>338.90999999999997</v>
      </c>
      <c r="Z162" s="12">
        <v>350.83999999999992</v>
      </c>
      <c r="AA162" s="16">
        <v>341.80000000000007</v>
      </c>
      <c r="AB162" s="12">
        <v>334.88000000000005</v>
      </c>
      <c r="AC162" s="12">
        <v>323.70000000000005</v>
      </c>
      <c r="AD162" s="12">
        <v>286.68</v>
      </c>
      <c r="AE162" s="13">
        <f t="shared" si="7"/>
        <v>268.32999999999987</v>
      </c>
      <c r="AF162">
        <f t="shared" si="8"/>
        <v>1</v>
      </c>
    </row>
    <row r="163" spans="1:32" ht="17.100000000000001" customHeight="1">
      <c r="A163" s="3">
        <v>154</v>
      </c>
      <c r="B163" s="6" t="s">
        <v>593</v>
      </c>
      <c r="C163" s="12">
        <v>15.45</v>
      </c>
      <c r="D163" s="12">
        <v>24.58</v>
      </c>
      <c r="E163" s="12">
        <v>35.36</v>
      </c>
      <c r="F163" s="12">
        <v>26.06</v>
      </c>
      <c r="G163" s="12">
        <v>25.44</v>
      </c>
      <c r="H163" s="12">
        <v>29.22</v>
      </c>
      <c r="I163" s="12">
        <v>26.709999999999997</v>
      </c>
      <c r="J163" s="12">
        <v>22.52</v>
      </c>
      <c r="K163" s="12">
        <v>26</v>
      </c>
      <c r="L163" s="12">
        <v>20.569999999999997</v>
      </c>
      <c r="M163" s="12">
        <v>20.490000000000002</v>
      </c>
      <c r="N163" s="12">
        <v>21.2</v>
      </c>
      <c r="O163" s="12">
        <v>18.169999999999998</v>
      </c>
      <c r="P163" s="13">
        <f t="shared" si="6"/>
        <v>18.27</v>
      </c>
      <c r="Q163"/>
      <c r="R163" s="12">
        <v>0.11</v>
      </c>
      <c r="S163" s="12">
        <v>0</v>
      </c>
      <c r="T163" s="12">
        <v>0</v>
      </c>
      <c r="U163" s="12">
        <v>0</v>
      </c>
      <c r="V163" s="12">
        <v>3</v>
      </c>
      <c r="W163" s="12">
        <v>3.58</v>
      </c>
      <c r="X163" s="12">
        <v>3.42</v>
      </c>
      <c r="Y163" s="12">
        <v>5</v>
      </c>
      <c r="Z163" s="12">
        <v>7.63</v>
      </c>
      <c r="AA163" s="16">
        <v>6.98</v>
      </c>
      <c r="AB163" s="12">
        <v>7.34</v>
      </c>
      <c r="AC163" s="12">
        <v>5.37</v>
      </c>
      <c r="AD163" s="12">
        <v>8.98</v>
      </c>
      <c r="AE163" s="13">
        <f t="shared" si="7"/>
        <v>4</v>
      </c>
      <c r="AF163">
        <f t="shared" si="8"/>
        <v>1</v>
      </c>
    </row>
    <row r="164" spans="1:32" ht="17.100000000000001" customHeight="1">
      <c r="A164" s="3">
        <v>155</v>
      </c>
      <c r="B164" s="6" t="s">
        <v>594</v>
      </c>
      <c r="C164" s="12">
        <v>0</v>
      </c>
      <c r="D164" s="12">
        <v>0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13">
        <f t="shared" si="6"/>
        <v>0</v>
      </c>
      <c r="Q164"/>
      <c r="R164" s="12">
        <v>2</v>
      </c>
      <c r="S164" s="12">
        <v>3</v>
      </c>
      <c r="T164" s="12">
        <v>2</v>
      </c>
      <c r="U164" s="12">
        <v>1</v>
      </c>
      <c r="V164" s="12">
        <v>0</v>
      </c>
      <c r="W164" s="12">
        <v>0.52</v>
      </c>
      <c r="X164" s="12">
        <v>2</v>
      </c>
      <c r="Y164" s="12">
        <v>5</v>
      </c>
      <c r="Z164" s="12">
        <v>2.99</v>
      </c>
      <c r="AA164" s="16">
        <v>1</v>
      </c>
      <c r="AB164" s="12">
        <v>2.4299999999999997</v>
      </c>
      <c r="AC164" s="12">
        <v>6.34</v>
      </c>
      <c r="AD164" s="12">
        <v>6.82</v>
      </c>
      <c r="AE164" s="13">
        <f t="shared" si="7"/>
        <v>1.6600000000000001</v>
      </c>
      <c r="AF164">
        <f t="shared" si="8"/>
        <v>1</v>
      </c>
    </row>
    <row r="165" spans="1:32" ht="17.100000000000001" customHeight="1">
      <c r="A165" s="3">
        <v>156</v>
      </c>
      <c r="B165" s="6" t="s">
        <v>595</v>
      </c>
      <c r="C165" s="12">
        <v>0</v>
      </c>
      <c r="D165" s="12">
        <v>0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13">
        <f t="shared" si="6"/>
        <v>0</v>
      </c>
      <c r="Q165"/>
      <c r="R165" s="12">
        <v>0</v>
      </c>
      <c r="S165" s="12">
        <v>0</v>
      </c>
      <c r="T165" s="12">
        <v>0</v>
      </c>
      <c r="U165" s="12">
        <v>0</v>
      </c>
      <c r="V165" s="12">
        <v>0</v>
      </c>
      <c r="W165" s="12">
        <v>0</v>
      </c>
      <c r="X165" s="12">
        <v>0</v>
      </c>
      <c r="Y165" s="12">
        <v>0</v>
      </c>
      <c r="Z165" s="12">
        <v>0</v>
      </c>
      <c r="AA165" s="16">
        <v>0</v>
      </c>
      <c r="AB165" s="12">
        <v>0</v>
      </c>
      <c r="AC165" s="12">
        <v>0</v>
      </c>
      <c r="AD165" s="12">
        <v>0</v>
      </c>
      <c r="AE165" s="13">
        <f t="shared" si="7"/>
        <v>0</v>
      </c>
      <c r="AF165">
        <f t="shared" si="8"/>
        <v>0</v>
      </c>
    </row>
    <row r="166" spans="1:32" ht="17.100000000000001" customHeight="1">
      <c r="A166" s="3">
        <v>157</v>
      </c>
      <c r="B166" s="6" t="s">
        <v>596</v>
      </c>
      <c r="C166" s="12">
        <v>0</v>
      </c>
      <c r="D166" s="12">
        <v>0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0</v>
      </c>
      <c r="K166" s="12">
        <v>0</v>
      </c>
      <c r="L166" s="12">
        <v>0</v>
      </c>
      <c r="M166" s="12">
        <v>0</v>
      </c>
      <c r="N166" s="12">
        <v>0</v>
      </c>
      <c r="O166" s="12">
        <v>0</v>
      </c>
      <c r="P166" s="13">
        <f t="shared" si="6"/>
        <v>0</v>
      </c>
      <c r="Q166"/>
      <c r="R166" s="12">
        <v>0</v>
      </c>
      <c r="S166" s="12">
        <v>0</v>
      </c>
      <c r="T166" s="12">
        <v>0</v>
      </c>
      <c r="U166" s="12">
        <v>0</v>
      </c>
      <c r="V166" s="12">
        <v>0</v>
      </c>
      <c r="W166" s="12">
        <v>0</v>
      </c>
      <c r="X166" s="12">
        <v>0.1</v>
      </c>
      <c r="Y166" s="12">
        <v>0</v>
      </c>
      <c r="Z166" s="12">
        <v>4</v>
      </c>
      <c r="AA166" s="16">
        <v>2.7</v>
      </c>
      <c r="AB166" s="12">
        <v>0.42</v>
      </c>
      <c r="AC166" s="12">
        <v>2.2200000000000002</v>
      </c>
      <c r="AD166" s="12">
        <v>0</v>
      </c>
      <c r="AE166" s="13">
        <f t="shared" si="7"/>
        <v>0.06</v>
      </c>
      <c r="AF166">
        <f t="shared" si="8"/>
        <v>1</v>
      </c>
    </row>
    <row r="167" spans="1:32" ht="17.100000000000001" customHeight="1">
      <c r="A167" s="3">
        <v>158</v>
      </c>
      <c r="B167" s="6" t="s">
        <v>597</v>
      </c>
      <c r="C167" s="12">
        <v>28.2</v>
      </c>
      <c r="D167" s="12">
        <v>27.15</v>
      </c>
      <c r="E167" s="12">
        <v>27.18</v>
      </c>
      <c r="F167" s="12">
        <v>33.22</v>
      </c>
      <c r="G167" s="12">
        <v>41.4</v>
      </c>
      <c r="H167" s="12">
        <v>43.325000000000003</v>
      </c>
      <c r="I167" s="12">
        <v>54.180000000000007</v>
      </c>
      <c r="J167" s="12">
        <v>69.91</v>
      </c>
      <c r="K167" s="12">
        <v>75.02</v>
      </c>
      <c r="L167" s="12">
        <v>72.5</v>
      </c>
      <c r="M167" s="12">
        <v>68.490000000000009</v>
      </c>
      <c r="N167" s="12">
        <v>78.39</v>
      </c>
      <c r="O167" s="12">
        <v>84.28</v>
      </c>
      <c r="P167" s="13">
        <f t="shared" si="6"/>
        <v>81.94</v>
      </c>
      <c r="Q167"/>
      <c r="R167" s="12">
        <v>19.34</v>
      </c>
      <c r="S167" s="12">
        <v>30</v>
      </c>
      <c r="T167" s="12">
        <v>37.880000000000003</v>
      </c>
      <c r="U167" s="12">
        <v>41.17</v>
      </c>
      <c r="V167" s="12">
        <v>42.45</v>
      </c>
      <c r="W167" s="12">
        <v>35.549999999999997</v>
      </c>
      <c r="X167" s="12">
        <v>36.14</v>
      </c>
      <c r="Y167" s="12">
        <v>38.64</v>
      </c>
      <c r="Z167" s="12">
        <v>33.090000000000003</v>
      </c>
      <c r="AA167" s="16">
        <v>24.580000000000002</v>
      </c>
      <c r="AB167" s="12">
        <v>19.399999999999999</v>
      </c>
      <c r="AC167" s="12">
        <v>22.16</v>
      </c>
      <c r="AD167" s="12">
        <v>25.54</v>
      </c>
      <c r="AE167" s="13">
        <f t="shared" si="7"/>
        <v>25.359999999999996</v>
      </c>
      <c r="AF167">
        <f t="shared" si="8"/>
        <v>1</v>
      </c>
    </row>
    <row r="168" spans="1:32" ht="17.100000000000001" customHeight="1">
      <c r="A168" s="3">
        <v>159</v>
      </c>
      <c r="B168" s="6" t="s">
        <v>598</v>
      </c>
      <c r="C168" s="12">
        <v>121.49</v>
      </c>
      <c r="D168" s="12">
        <v>123.12</v>
      </c>
      <c r="E168" s="12">
        <v>103</v>
      </c>
      <c r="F168" s="12">
        <v>66.41</v>
      </c>
      <c r="G168" s="12">
        <v>56</v>
      </c>
      <c r="H168" s="12">
        <v>50.27</v>
      </c>
      <c r="I168" s="12">
        <v>39.93</v>
      </c>
      <c r="J168" s="12">
        <v>39.5</v>
      </c>
      <c r="K168" s="12">
        <v>44</v>
      </c>
      <c r="L168" s="12">
        <v>43</v>
      </c>
      <c r="M168" s="12">
        <v>45</v>
      </c>
      <c r="N168" s="12">
        <v>39.630000000000003</v>
      </c>
      <c r="O168" s="12">
        <v>45</v>
      </c>
      <c r="P168" s="13">
        <f t="shared" si="6"/>
        <v>41.72</v>
      </c>
      <c r="Q168"/>
      <c r="R168" s="12">
        <v>0</v>
      </c>
      <c r="S168" s="12">
        <v>1</v>
      </c>
      <c r="T168" s="12">
        <v>3.37</v>
      </c>
      <c r="U168" s="12">
        <v>2.91</v>
      </c>
      <c r="V168" s="12">
        <v>3.78</v>
      </c>
      <c r="W168" s="12">
        <v>4</v>
      </c>
      <c r="X168" s="12">
        <v>0.17</v>
      </c>
      <c r="Y168" s="12">
        <v>4</v>
      </c>
      <c r="Z168" s="12">
        <v>2</v>
      </c>
      <c r="AA168" s="16">
        <v>2</v>
      </c>
      <c r="AB168" s="12">
        <v>2</v>
      </c>
      <c r="AC168" s="12">
        <v>2.06</v>
      </c>
      <c r="AD168" s="12">
        <v>5.38</v>
      </c>
      <c r="AE168" s="13">
        <f t="shared" si="7"/>
        <v>7.3999999999999995</v>
      </c>
      <c r="AF168">
        <f t="shared" si="8"/>
        <v>1</v>
      </c>
    </row>
    <row r="169" spans="1:32" ht="17.100000000000001" customHeight="1">
      <c r="A169" s="3">
        <v>160</v>
      </c>
      <c r="B169" s="6" t="s">
        <v>599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15</v>
      </c>
      <c r="P169" s="13">
        <f t="shared" si="6"/>
        <v>11.55</v>
      </c>
      <c r="Q169"/>
      <c r="R169" s="12">
        <v>40.450000000000003</v>
      </c>
      <c r="S169" s="12">
        <v>39.01</v>
      </c>
      <c r="T169" s="12">
        <v>43.22</v>
      </c>
      <c r="U169" s="12">
        <v>36.950000000000003</v>
      </c>
      <c r="V169" s="12">
        <v>50.66</v>
      </c>
      <c r="W169" s="12">
        <v>48.03</v>
      </c>
      <c r="X169" s="12">
        <v>57.98</v>
      </c>
      <c r="Y169" s="12">
        <v>76.929999999999978</v>
      </c>
      <c r="Z169" s="12">
        <v>78.699999999999989</v>
      </c>
      <c r="AA169" s="16">
        <v>88.64</v>
      </c>
      <c r="AB169" s="12">
        <v>106.84999999999998</v>
      </c>
      <c r="AC169" s="12">
        <v>141.94999999999996</v>
      </c>
      <c r="AD169" s="12">
        <v>137.72</v>
      </c>
      <c r="AE169" s="13">
        <f t="shared" si="7"/>
        <v>141.79000000000002</v>
      </c>
      <c r="AF169">
        <f t="shared" si="8"/>
        <v>1</v>
      </c>
    </row>
    <row r="170" spans="1:32" ht="17.100000000000001" customHeight="1">
      <c r="A170" s="3">
        <v>161</v>
      </c>
      <c r="B170" s="6" t="s">
        <v>600</v>
      </c>
      <c r="C170" s="12">
        <v>86.86</v>
      </c>
      <c r="D170" s="12">
        <v>107.97</v>
      </c>
      <c r="E170" s="12">
        <v>104.05</v>
      </c>
      <c r="F170" s="12">
        <v>102.05</v>
      </c>
      <c r="G170" s="12">
        <v>109.59</v>
      </c>
      <c r="H170" s="12">
        <v>105.46</v>
      </c>
      <c r="I170" s="12">
        <v>94.67</v>
      </c>
      <c r="J170" s="12">
        <v>89.3</v>
      </c>
      <c r="K170" s="12">
        <v>94.75</v>
      </c>
      <c r="L170" s="12">
        <v>89.11</v>
      </c>
      <c r="M170" s="12">
        <v>80.17</v>
      </c>
      <c r="N170" s="12">
        <v>93.99</v>
      </c>
      <c r="O170" s="12">
        <v>86.389999999999986</v>
      </c>
      <c r="P170" s="13">
        <f t="shared" si="6"/>
        <v>103.64999999999999</v>
      </c>
      <c r="Q170"/>
      <c r="R170" s="12">
        <v>27.9</v>
      </c>
      <c r="S170" s="12">
        <v>33.58</v>
      </c>
      <c r="T170" s="12">
        <v>26.02</v>
      </c>
      <c r="U170" s="12">
        <v>20.69</v>
      </c>
      <c r="V170" s="12">
        <v>13.9</v>
      </c>
      <c r="W170" s="12">
        <v>14.7</v>
      </c>
      <c r="X170" s="12">
        <v>18.990000000000002</v>
      </c>
      <c r="Y170" s="12">
        <v>22.96</v>
      </c>
      <c r="Z170" s="12">
        <v>24.139999999999997</v>
      </c>
      <c r="AA170" s="16">
        <v>31.799999999999997</v>
      </c>
      <c r="AB170" s="12">
        <v>38.549999999999997</v>
      </c>
      <c r="AC170" s="12">
        <v>40.08</v>
      </c>
      <c r="AD170" s="12">
        <v>41.96</v>
      </c>
      <c r="AE170" s="13">
        <f t="shared" si="7"/>
        <v>53.560000000000009</v>
      </c>
      <c r="AF170">
        <f t="shared" si="8"/>
        <v>1</v>
      </c>
    </row>
    <row r="171" spans="1:32" ht="17.100000000000001" customHeight="1">
      <c r="A171" s="3">
        <v>162</v>
      </c>
      <c r="B171" s="6" t="s">
        <v>601</v>
      </c>
      <c r="C171" s="12">
        <v>81.87</v>
      </c>
      <c r="D171" s="12">
        <v>85.94</v>
      </c>
      <c r="E171" s="12">
        <v>83.74</v>
      </c>
      <c r="F171" s="12">
        <v>79.510000000000005</v>
      </c>
      <c r="G171" s="12">
        <v>62.87</v>
      </c>
      <c r="H171" s="12">
        <v>70.900000000000006</v>
      </c>
      <c r="I171" s="12">
        <v>66.3</v>
      </c>
      <c r="J171" s="12">
        <v>55.089999999999996</v>
      </c>
      <c r="K171" s="12">
        <v>53.96</v>
      </c>
      <c r="L171" s="12">
        <v>46.3</v>
      </c>
      <c r="M171" s="12">
        <v>38.94</v>
      </c>
      <c r="N171" s="12">
        <v>51.269999999999996</v>
      </c>
      <c r="O171" s="12">
        <v>46.23</v>
      </c>
      <c r="P171" s="13">
        <f t="shared" si="6"/>
        <v>40.39</v>
      </c>
      <c r="Q171"/>
      <c r="R171" s="12">
        <v>37.47</v>
      </c>
      <c r="S171" s="12">
        <v>50.125</v>
      </c>
      <c r="T171" s="12">
        <v>45.79</v>
      </c>
      <c r="U171" s="12">
        <v>54.78</v>
      </c>
      <c r="V171" s="12">
        <v>43.51</v>
      </c>
      <c r="W171" s="12">
        <v>51.67</v>
      </c>
      <c r="X171" s="12">
        <v>57.29999999999999</v>
      </c>
      <c r="Y171" s="12">
        <v>75.22</v>
      </c>
      <c r="Z171" s="12">
        <v>71.84</v>
      </c>
      <c r="AA171" s="16">
        <v>69.540000000000006</v>
      </c>
      <c r="AB171" s="12">
        <v>85.480000000000018</v>
      </c>
      <c r="AC171" s="12">
        <v>80.180000000000007</v>
      </c>
      <c r="AD171" s="12">
        <v>102.29</v>
      </c>
      <c r="AE171" s="13">
        <f t="shared" si="7"/>
        <v>98.350000000000009</v>
      </c>
      <c r="AF171">
        <f t="shared" si="8"/>
        <v>1</v>
      </c>
    </row>
    <row r="172" spans="1:32" ht="17.100000000000001" customHeight="1">
      <c r="A172" s="3">
        <v>163</v>
      </c>
      <c r="B172" s="6" t="s">
        <v>602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3">
        <f t="shared" si="6"/>
        <v>0</v>
      </c>
      <c r="Q172"/>
      <c r="R172" s="12">
        <v>47.25</v>
      </c>
      <c r="S172" s="12">
        <v>29.71</v>
      </c>
      <c r="T172" s="12">
        <v>28.59</v>
      </c>
      <c r="U172" s="12">
        <v>21.53</v>
      </c>
      <c r="V172" s="12">
        <v>26.3</v>
      </c>
      <c r="W172" s="12">
        <v>25.78</v>
      </c>
      <c r="X172" s="12">
        <v>24.12</v>
      </c>
      <c r="Y172" s="12">
        <v>34.19</v>
      </c>
      <c r="Z172" s="12">
        <v>36.400000000000006</v>
      </c>
      <c r="AA172" s="16">
        <v>62.339999999999996</v>
      </c>
      <c r="AB172" s="12">
        <v>79.010000000000005</v>
      </c>
      <c r="AC172" s="12">
        <v>99.25</v>
      </c>
      <c r="AD172" s="12">
        <v>91.820000000000007</v>
      </c>
      <c r="AE172" s="13">
        <f t="shared" si="7"/>
        <v>91.459999999999965</v>
      </c>
      <c r="AF172">
        <f t="shared" si="8"/>
        <v>1</v>
      </c>
    </row>
    <row r="173" spans="1:32" ht="17.100000000000001" customHeight="1">
      <c r="A173" s="3">
        <v>164</v>
      </c>
      <c r="B173" s="6" t="s">
        <v>603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3">
        <f t="shared" si="6"/>
        <v>0</v>
      </c>
      <c r="Q173"/>
      <c r="R173" s="12">
        <v>0.71</v>
      </c>
      <c r="S173" s="12">
        <v>0</v>
      </c>
      <c r="T173" s="12">
        <v>0</v>
      </c>
      <c r="U173" s="12">
        <v>0.4</v>
      </c>
      <c r="V173" s="12">
        <v>0</v>
      </c>
      <c r="W173" s="12">
        <v>1</v>
      </c>
      <c r="X173" s="12">
        <v>0</v>
      </c>
      <c r="Y173" s="12">
        <v>2.2599999999999998</v>
      </c>
      <c r="Z173" s="12">
        <v>2</v>
      </c>
      <c r="AA173" s="16">
        <v>1</v>
      </c>
      <c r="AB173" s="12">
        <v>0</v>
      </c>
      <c r="AC173" s="12">
        <v>0</v>
      </c>
      <c r="AD173" s="12">
        <v>0.48</v>
      </c>
      <c r="AE173" s="13">
        <f t="shared" si="7"/>
        <v>5.92</v>
      </c>
      <c r="AF173">
        <f t="shared" si="8"/>
        <v>1</v>
      </c>
    </row>
    <row r="174" spans="1:32" ht="17.100000000000001" customHeight="1">
      <c r="A174" s="3">
        <v>165</v>
      </c>
      <c r="B174" s="6" t="s">
        <v>604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3">
        <f t="shared" si="6"/>
        <v>0</v>
      </c>
      <c r="Q174"/>
      <c r="R174" s="12">
        <v>0</v>
      </c>
      <c r="S174" s="12">
        <v>0</v>
      </c>
      <c r="T174" s="12">
        <v>0</v>
      </c>
      <c r="U174" s="12">
        <v>0</v>
      </c>
      <c r="V174" s="12">
        <v>1</v>
      </c>
      <c r="W174" s="12">
        <v>1</v>
      </c>
      <c r="X174" s="12">
        <v>1</v>
      </c>
      <c r="Y174" s="12">
        <v>3.61</v>
      </c>
      <c r="Z174" s="12">
        <v>4.12</v>
      </c>
      <c r="AA174" s="16">
        <v>0.65</v>
      </c>
      <c r="AB174" s="12">
        <v>7.370000000000001</v>
      </c>
      <c r="AC174" s="12">
        <v>9.9400000000000013</v>
      </c>
      <c r="AD174" s="12">
        <v>15.930000000000001</v>
      </c>
      <c r="AE174" s="13">
        <f t="shared" si="7"/>
        <v>17.490000000000002</v>
      </c>
      <c r="AF174">
        <f t="shared" si="8"/>
        <v>1</v>
      </c>
    </row>
    <row r="175" spans="1:32" ht="17.100000000000001" customHeight="1">
      <c r="A175" s="3">
        <v>166</v>
      </c>
      <c r="B175" s="6" t="s">
        <v>605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3">
        <f t="shared" si="6"/>
        <v>0</v>
      </c>
      <c r="Q175"/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6">
        <v>0</v>
      </c>
      <c r="AB175" s="12">
        <v>0</v>
      </c>
      <c r="AC175" s="12">
        <v>0</v>
      </c>
      <c r="AD175" s="12">
        <v>0</v>
      </c>
      <c r="AE175" s="13">
        <f t="shared" si="7"/>
        <v>0</v>
      </c>
      <c r="AF175">
        <f t="shared" si="8"/>
        <v>0</v>
      </c>
    </row>
    <row r="176" spans="1:32" ht="17.100000000000001" customHeight="1">
      <c r="A176" s="3">
        <v>167</v>
      </c>
      <c r="B176" s="6" t="s">
        <v>606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3">
        <f t="shared" si="6"/>
        <v>0</v>
      </c>
      <c r="Q176"/>
      <c r="R176" s="12">
        <v>1.72</v>
      </c>
      <c r="S176" s="12">
        <v>1</v>
      </c>
      <c r="T176" s="12">
        <v>1</v>
      </c>
      <c r="U176" s="12">
        <v>4.5999999999999996</v>
      </c>
      <c r="V176" s="12">
        <v>5</v>
      </c>
      <c r="W176" s="12">
        <v>5.92</v>
      </c>
      <c r="X176" s="12">
        <v>4</v>
      </c>
      <c r="Y176" s="12">
        <v>7</v>
      </c>
      <c r="Z176" s="12">
        <v>3.56</v>
      </c>
      <c r="AA176" s="16">
        <v>5</v>
      </c>
      <c r="AB176" s="12">
        <v>5.27</v>
      </c>
      <c r="AC176" s="12">
        <v>6.43</v>
      </c>
      <c r="AD176" s="12">
        <v>7.45</v>
      </c>
      <c r="AE176" s="13">
        <f t="shared" si="7"/>
        <v>13.980000000000002</v>
      </c>
      <c r="AF176">
        <f t="shared" si="8"/>
        <v>1</v>
      </c>
    </row>
    <row r="177" spans="1:32" ht="17.100000000000001" customHeight="1">
      <c r="A177" s="3">
        <v>168</v>
      </c>
      <c r="B177" s="6" t="s">
        <v>607</v>
      </c>
      <c r="C177" s="12">
        <v>15</v>
      </c>
      <c r="D177" s="12">
        <v>13.47</v>
      </c>
      <c r="E177" s="12">
        <v>11</v>
      </c>
      <c r="F177" s="12">
        <v>3</v>
      </c>
      <c r="G177" s="12">
        <v>0</v>
      </c>
      <c r="H177" s="12">
        <v>1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3">
        <f t="shared" si="6"/>
        <v>0</v>
      </c>
      <c r="Q177"/>
      <c r="R177" s="12">
        <v>2</v>
      </c>
      <c r="S177" s="12">
        <v>2</v>
      </c>
      <c r="T177" s="12">
        <v>0.42</v>
      </c>
      <c r="U177" s="12">
        <v>0</v>
      </c>
      <c r="V177" s="12">
        <v>0.66</v>
      </c>
      <c r="W177" s="12">
        <v>0</v>
      </c>
      <c r="X177" s="12">
        <v>1</v>
      </c>
      <c r="Y177" s="12">
        <v>6.43</v>
      </c>
      <c r="Z177" s="12">
        <v>4.6500000000000004</v>
      </c>
      <c r="AA177" s="16">
        <v>0.59</v>
      </c>
      <c r="AB177" s="12">
        <v>0.60000000000000009</v>
      </c>
      <c r="AC177" s="12">
        <v>5.41</v>
      </c>
      <c r="AD177" s="12">
        <v>5.1899999999999995</v>
      </c>
      <c r="AE177" s="13">
        <f t="shared" si="7"/>
        <v>4.25</v>
      </c>
      <c r="AF177">
        <f t="shared" si="8"/>
        <v>1</v>
      </c>
    </row>
    <row r="178" spans="1:32" ht="17.100000000000001" customHeight="1">
      <c r="A178" s="3">
        <v>169</v>
      </c>
      <c r="B178" s="6" t="s">
        <v>608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3">
        <f t="shared" si="6"/>
        <v>0</v>
      </c>
      <c r="Q178"/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6">
        <v>0</v>
      </c>
      <c r="AB178" s="12">
        <v>1</v>
      </c>
      <c r="AC178" s="12">
        <v>0.72</v>
      </c>
      <c r="AD178" s="12">
        <v>1.36</v>
      </c>
      <c r="AE178" s="13">
        <f t="shared" si="7"/>
        <v>0.21</v>
      </c>
      <c r="AF178">
        <f t="shared" si="8"/>
        <v>1</v>
      </c>
    </row>
    <row r="179" spans="1:32" ht="17.100000000000001" customHeight="1">
      <c r="A179" s="3">
        <v>170</v>
      </c>
      <c r="B179" s="6" t="s">
        <v>609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3">
        <f t="shared" si="6"/>
        <v>0</v>
      </c>
      <c r="Q179"/>
      <c r="R179" s="12">
        <v>59.09</v>
      </c>
      <c r="S179" s="12">
        <v>52.05</v>
      </c>
      <c r="T179" s="12">
        <v>63.15</v>
      </c>
      <c r="U179" s="12">
        <v>73.58</v>
      </c>
      <c r="V179" s="12">
        <v>87.94</v>
      </c>
      <c r="W179" s="12">
        <v>106.68</v>
      </c>
      <c r="X179" s="12">
        <v>111</v>
      </c>
      <c r="Y179" s="12">
        <v>105.63000000000001</v>
      </c>
      <c r="Z179" s="12">
        <v>96.699999999999989</v>
      </c>
      <c r="AA179" s="16">
        <v>92.13</v>
      </c>
      <c r="AB179" s="12">
        <v>93.87</v>
      </c>
      <c r="AC179" s="12">
        <v>91.36</v>
      </c>
      <c r="AD179" s="12">
        <v>91.330000000000013</v>
      </c>
      <c r="AE179" s="13">
        <f t="shared" si="7"/>
        <v>93.13000000000001</v>
      </c>
      <c r="AF179">
        <f t="shared" si="8"/>
        <v>1</v>
      </c>
    </row>
    <row r="180" spans="1:32" ht="17.100000000000001" customHeight="1">
      <c r="A180" s="3">
        <v>171</v>
      </c>
      <c r="B180" s="6" t="s">
        <v>610</v>
      </c>
      <c r="C180" s="12">
        <v>0</v>
      </c>
      <c r="D180" s="12">
        <v>0.98</v>
      </c>
      <c r="E180" s="12">
        <v>1.5</v>
      </c>
      <c r="F180" s="12">
        <v>2</v>
      </c>
      <c r="G180" s="12">
        <v>2</v>
      </c>
      <c r="H180" s="12">
        <v>2.5</v>
      </c>
      <c r="I180" s="12">
        <v>3</v>
      </c>
      <c r="J180" s="12">
        <v>4</v>
      </c>
      <c r="K180" s="12">
        <v>4</v>
      </c>
      <c r="L180" s="12">
        <v>4.5</v>
      </c>
      <c r="M180" s="12">
        <v>6</v>
      </c>
      <c r="N180" s="12">
        <v>5</v>
      </c>
      <c r="O180" s="12">
        <v>4</v>
      </c>
      <c r="P180" s="13">
        <f t="shared" si="6"/>
        <v>3</v>
      </c>
      <c r="Q180"/>
      <c r="R180" s="12">
        <v>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2</v>
      </c>
      <c r="Y180" s="12">
        <v>1.02</v>
      </c>
      <c r="Z180" s="12">
        <v>0</v>
      </c>
      <c r="AA180" s="16">
        <v>0.46</v>
      </c>
      <c r="AB180" s="12">
        <v>6.5400000000000009</v>
      </c>
      <c r="AC180" s="12">
        <v>6.14</v>
      </c>
      <c r="AD180" s="12">
        <v>6</v>
      </c>
      <c r="AE180" s="13">
        <f t="shared" si="7"/>
        <v>5.1999999999999993</v>
      </c>
      <c r="AF180">
        <f t="shared" si="8"/>
        <v>1</v>
      </c>
    </row>
    <row r="181" spans="1:32" ht="17.100000000000001" customHeight="1">
      <c r="A181" s="3">
        <v>172</v>
      </c>
      <c r="B181" s="6" t="s">
        <v>611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3</v>
      </c>
      <c r="J181" s="12">
        <v>28.150000000000002</v>
      </c>
      <c r="K181" s="12">
        <v>48.580000000000005</v>
      </c>
      <c r="L181" s="12">
        <v>37.5</v>
      </c>
      <c r="M181" s="12">
        <v>72.42</v>
      </c>
      <c r="N181" s="12">
        <v>64.75</v>
      </c>
      <c r="O181" s="12">
        <v>70</v>
      </c>
      <c r="P181" s="13">
        <f t="shared" si="6"/>
        <v>98</v>
      </c>
      <c r="Q181"/>
      <c r="R181" s="12">
        <v>14.91</v>
      </c>
      <c r="S181" s="12">
        <v>12.36</v>
      </c>
      <c r="T181" s="12">
        <v>17.38</v>
      </c>
      <c r="U181" s="12">
        <v>26.59</v>
      </c>
      <c r="V181" s="12">
        <v>33.93</v>
      </c>
      <c r="W181" s="12">
        <v>33.22</v>
      </c>
      <c r="X181" s="12">
        <v>43.77000000000001</v>
      </c>
      <c r="Y181" s="12">
        <v>52.1</v>
      </c>
      <c r="Z181" s="12">
        <v>74.819999999999993</v>
      </c>
      <c r="AA181" s="16">
        <v>66.12</v>
      </c>
      <c r="AB181" s="12">
        <v>65.199999999999989</v>
      </c>
      <c r="AC181" s="12">
        <v>81.100000000000023</v>
      </c>
      <c r="AD181" s="12">
        <v>96.78</v>
      </c>
      <c r="AE181" s="13">
        <f t="shared" si="7"/>
        <v>83.359999999999985</v>
      </c>
      <c r="AF181">
        <f t="shared" si="8"/>
        <v>1</v>
      </c>
    </row>
    <row r="182" spans="1:32" ht="17.100000000000001" customHeight="1">
      <c r="A182" s="3">
        <v>173</v>
      </c>
      <c r="B182" s="6" t="s">
        <v>612</v>
      </c>
      <c r="C182" s="12">
        <v>0</v>
      </c>
      <c r="D182" s="12">
        <v>0</v>
      </c>
      <c r="E182" s="12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3</v>
      </c>
      <c r="M182" s="12">
        <v>3</v>
      </c>
      <c r="N182" s="12">
        <v>2</v>
      </c>
      <c r="O182" s="12">
        <v>2</v>
      </c>
      <c r="P182" s="13">
        <f t="shared" si="6"/>
        <v>2</v>
      </c>
      <c r="Q182"/>
      <c r="R182" s="12">
        <v>0</v>
      </c>
      <c r="S182" s="12">
        <v>0.5</v>
      </c>
      <c r="T182" s="12">
        <v>0</v>
      </c>
      <c r="U182" s="12">
        <v>0</v>
      </c>
      <c r="V182" s="12">
        <v>0</v>
      </c>
      <c r="W182" s="12">
        <v>0</v>
      </c>
      <c r="X182" s="12">
        <v>0</v>
      </c>
      <c r="Y182" s="12">
        <v>0</v>
      </c>
      <c r="Z182" s="12">
        <v>0</v>
      </c>
      <c r="AA182" s="16">
        <v>0</v>
      </c>
      <c r="AB182" s="12">
        <v>0.39</v>
      </c>
      <c r="AC182" s="12">
        <v>1.33</v>
      </c>
      <c r="AD182" s="12">
        <v>0</v>
      </c>
      <c r="AE182" s="13">
        <f t="shared" si="7"/>
        <v>0</v>
      </c>
      <c r="AF182">
        <f t="shared" si="8"/>
        <v>1</v>
      </c>
    </row>
    <row r="183" spans="1:32" ht="17.100000000000001" customHeight="1">
      <c r="A183" s="3">
        <v>174</v>
      </c>
      <c r="B183" s="6" t="s">
        <v>613</v>
      </c>
      <c r="C183" s="12">
        <v>34.93</v>
      </c>
      <c r="D183" s="12">
        <v>31.23</v>
      </c>
      <c r="E183" s="12">
        <v>22.99</v>
      </c>
      <c r="F183" s="12">
        <v>30.11</v>
      </c>
      <c r="G183" s="12">
        <v>27.94</v>
      </c>
      <c r="H183" s="12">
        <v>18.32</v>
      </c>
      <c r="I183" s="12">
        <v>15.84</v>
      </c>
      <c r="J183" s="12">
        <v>18.759999999999998</v>
      </c>
      <c r="K183" s="12">
        <v>37.459999999999994</v>
      </c>
      <c r="L183" s="12">
        <v>37.500000000000007</v>
      </c>
      <c r="M183" s="12">
        <v>35.159999999999997</v>
      </c>
      <c r="N183" s="12">
        <v>39.520000000000003</v>
      </c>
      <c r="O183" s="12">
        <v>38.56</v>
      </c>
      <c r="P183" s="13">
        <f t="shared" si="6"/>
        <v>39.119999999999997</v>
      </c>
      <c r="Q183"/>
      <c r="R183" s="12">
        <v>9</v>
      </c>
      <c r="S183" s="12">
        <v>14.88</v>
      </c>
      <c r="T183" s="12">
        <v>27.95</v>
      </c>
      <c r="U183" s="12">
        <v>45.414999999999999</v>
      </c>
      <c r="V183" s="12">
        <v>42.96</v>
      </c>
      <c r="W183" s="12">
        <v>52.43</v>
      </c>
      <c r="X183" s="12">
        <v>45.709999999999994</v>
      </c>
      <c r="Y183" s="12">
        <v>33.700000000000003</v>
      </c>
      <c r="Z183" s="12">
        <v>29</v>
      </c>
      <c r="AA183" s="16">
        <v>24.16</v>
      </c>
      <c r="AB183" s="12">
        <v>15.629999999999999</v>
      </c>
      <c r="AC183" s="12">
        <v>9</v>
      </c>
      <c r="AD183" s="12">
        <v>12.09</v>
      </c>
      <c r="AE183" s="13">
        <f t="shared" si="7"/>
        <v>12.89</v>
      </c>
      <c r="AF183">
        <f t="shared" si="8"/>
        <v>1</v>
      </c>
    </row>
    <row r="184" spans="1:32" ht="17.100000000000001" customHeight="1">
      <c r="A184" s="3">
        <v>175</v>
      </c>
      <c r="B184" s="6" t="s">
        <v>614</v>
      </c>
      <c r="C184" s="12">
        <v>0</v>
      </c>
      <c r="D184" s="12">
        <v>0</v>
      </c>
      <c r="E184" s="1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13">
        <f t="shared" si="6"/>
        <v>0</v>
      </c>
      <c r="Q184"/>
      <c r="R184" s="12">
        <v>0.5</v>
      </c>
      <c r="S184" s="12">
        <v>1</v>
      </c>
      <c r="T184" s="12">
        <v>2.58</v>
      </c>
      <c r="U184" s="12">
        <v>4.21</v>
      </c>
      <c r="V184" s="12">
        <v>5.41</v>
      </c>
      <c r="W184" s="12">
        <v>9.49</v>
      </c>
      <c r="X184" s="12">
        <v>6.4</v>
      </c>
      <c r="Y184" s="12">
        <v>2.13</v>
      </c>
      <c r="Z184" s="12">
        <v>1.99</v>
      </c>
      <c r="AA184" s="16">
        <v>1.67</v>
      </c>
      <c r="AB184" s="12">
        <v>5.9099999999999993</v>
      </c>
      <c r="AC184" s="12">
        <v>7.4500000000000011</v>
      </c>
      <c r="AD184" s="12">
        <v>8.7199999999999989</v>
      </c>
      <c r="AE184" s="13">
        <f t="shared" si="7"/>
        <v>11.95</v>
      </c>
      <c r="AF184">
        <f t="shared" si="8"/>
        <v>1</v>
      </c>
    </row>
    <row r="185" spans="1:32" ht="17.100000000000001" customHeight="1">
      <c r="A185" s="3">
        <v>176</v>
      </c>
      <c r="B185" s="6" t="s">
        <v>615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3">
        <f t="shared" si="6"/>
        <v>0</v>
      </c>
      <c r="Q185"/>
      <c r="R185" s="12">
        <v>4.7</v>
      </c>
      <c r="S185" s="12">
        <v>2.38</v>
      </c>
      <c r="T185" s="12">
        <v>7.56</v>
      </c>
      <c r="U185" s="12">
        <v>7</v>
      </c>
      <c r="V185" s="12">
        <v>4.1500000000000004</v>
      </c>
      <c r="W185" s="12">
        <v>4</v>
      </c>
      <c r="X185" s="12">
        <v>1</v>
      </c>
      <c r="Y185" s="12">
        <v>1</v>
      </c>
      <c r="Z185" s="12">
        <v>0.31</v>
      </c>
      <c r="AA185" s="16">
        <v>2.25</v>
      </c>
      <c r="AB185" s="12">
        <v>3.93</v>
      </c>
      <c r="AC185" s="12">
        <v>7.4099999999999993</v>
      </c>
      <c r="AD185" s="12">
        <v>6.6999999999999993</v>
      </c>
      <c r="AE185" s="13">
        <f t="shared" si="7"/>
        <v>12.42</v>
      </c>
      <c r="AF185">
        <f t="shared" si="8"/>
        <v>1</v>
      </c>
    </row>
    <row r="186" spans="1:32" ht="17.100000000000001" customHeight="1">
      <c r="A186" s="3">
        <v>177</v>
      </c>
      <c r="B186" s="6" t="s">
        <v>616</v>
      </c>
      <c r="C186" s="12">
        <v>24.26</v>
      </c>
      <c r="D186" s="12">
        <v>41.854999999999997</v>
      </c>
      <c r="E186" s="12">
        <v>37.17</v>
      </c>
      <c r="F186" s="12">
        <v>32.28</v>
      </c>
      <c r="G186" s="12">
        <v>27.91</v>
      </c>
      <c r="H186" s="12">
        <v>34.814999999999998</v>
      </c>
      <c r="I186" s="12">
        <v>55.620000000000005</v>
      </c>
      <c r="J186" s="12">
        <v>58.660000000000004</v>
      </c>
      <c r="K186" s="12">
        <v>71.7</v>
      </c>
      <c r="L186" s="12">
        <v>75.20999999999998</v>
      </c>
      <c r="M186" s="12">
        <v>71.150000000000006</v>
      </c>
      <c r="N186" s="12">
        <v>89.180000000000021</v>
      </c>
      <c r="O186" s="12">
        <v>78.84</v>
      </c>
      <c r="P186" s="13">
        <f t="shared" si="6"/>
        <v>81.820000000000007</v>
      </c>
      <c r="Q186"/>
      <c r="R186" s="12">
        <v>32.22</v>
      </c>
      <c r="S186" s="12">
        <v>31.18</v>
      </c>
      <c r="T186" s="12">
        <v>35.28</v>
      </c>
      <c r="U186" s="12">
        <v>39.645000000000003</v>
      </c>
      <c r="V186" s="12">
        <v>42.17</v>
      </c>
      <c r="W186" s="12">
        <v>49.41</v>
      </c>
      <c r="X186" s="12">
        <v>44.35</v>
      </c>
      <c r="Y186" s="12">
        <v>45.91</v>
      </c>
      <c r="Z186" s="12">
        <v>47.660000000000004</v>
      </c>
      <c r="AA186" s="16">
        <v>50.559999999999995</v>
      </c>
      <c r="AB186" s="12">
        <v>42.32</v>
      </c>
      <c r="AC186" s="12">
        <v>49.629999999999995</v>
      </c>
      <c r="AD186" s="12">
        <v>45.620000000000005</v>
      </c>
      <c r="AE186" s="13">
        <f t="shared" si="7"/>
        <v>43.190000000000005</v>
      </c>
      <c r="AF186">
        <f t="shared" si="8"/>
        <v>1</v>
      </c>
    </row>
    <row r="187" spans="1:32" ht="17.100000000000001" customHeight="1">
      <c r="A187" s="3">
        <v>178</v>
      </c>
      <c r="B187" s="6" t="s">
        <v>617</v>
      </c>
      <c r="C187" s="12">
        <v>0</v>
      </c>
      <c r="D187" s="12">
        <v>0</v>
      </c>
      <c r="E187" s="12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1</v>
      </c>
      <c r="M187" s="12">
        <v>10.629999999999999</v>
      </c>
      <c r="N187" s="12">
        <v>25.29</v>
      </c>
      <c r="O187" s="12">
        <v>27.31</v>
      </c>
      <c r="P187" s="13">
        <f t="shared" si="6"/>
        <v>26.130000000000003</v>
      </c>
      <c r="Q187"/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0.94</v>
      </c>
      <c r="Z187" s="12">
        <v>0</v>
      </c>
      <c r="AA187" s="16">
        <v>0</v>
      </c>
      <c r="AB187" s="12">
        <v>3.8400000000000003</v>
      </c>
      <c r="AC187" s="12">
        <v>2.08</v>
      </c>
      <c r="AD187" s="12">
        <v>6.28</v>
      </c>
      <c r="AE187" s="13">
        <f t="shared" si="7"/>
        <v>6.3599999999999994</v>
      </c>
      <c r="AF187">
        <f t="shared" si="8"/>
        <v>1</v>
      </c>
    </row>
    <row r="188" spans="1:32" ht="17.100000000000001" customHeight="1">
      <c r="A188" s="3">
        <v>179</v>
      </c>
      <c r="B188" s="6" t="s">
        <v>618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3">
        <f t="shared" si="6"/>
        <v>0</v>
      </c>
      <c r="Q188"/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6">
        <v>0</v>
      </c>
      <c r="AB188" s="12">
        <v>0</v>
      </c>
      <c r="AC188" s="12">
        <v>0</v>
      </c>
      <c r="AD188" s="12">
        <v>0</v>
      </c>
      <c r="AE188" s="13">
        <f t="shared" si="7"/>
        <v>0</v>
      </c>
      <c r="AF188">
        <f t="shared" si="8"/>
        <v>0</v>
      </c>
    </row>
    <row r="189" spans="1:32" ht="17.100000000000001" customHeight="1">
      <c r="A189" s="3">
        <v>180</v>
      </c>
      <c r="B189" s="6" t="s">
        <v>619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3">
        <f t="shared" si="6"/>
        <v>0</v>
      </c>
      <c r="Q189"/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6">
        <v>0</v>
      </c>
      <c r="AB189" s="12">
        <v>0</v>
      </c>
      <c r="AC189" s="12">
        <v>0</v>
      </c>
      <c r="AD189" s="12">
        <v>0</v>
      </c>
      <c r="AE189" s="13">
        <f t="shared" si="7"/>
        <v>0</v>
      </c>
      <c r="AF189">
        <f t="shared" si="8"/>
        <v>0</v>
      </c>
    </row>
    <row r="190" spans="1:32" ht="17.100000000000001" customHeight="1">
      <c r="A190" s="3">
        <v>181</v>
      </c>
      <c r="B190" s="6" t="s">
        <v>620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3">
        <f t="shared" si="6"/>
        <v>0</v>
      </c>
      <c r="Q190"/>
      <c r="R190" s="12">
        <v>14</v>
      </c>
      <c r="S190" s="12">
        <v>11.71</v>
      </c>
      <c r="T190" s="12">
        <v>12.31</v>
      </c>
      <c r="U190" s="12">
        <v>9.84</v>
      </c>
      <c r="V190" s="12">
        <v>14.95</v>
      </c>
      <c r="W190" s="12">
        <v>10.82</v>
      </c>
      <c r="X190" s="12">
        <v>13.77</v>
      </c>
      <c r="Y190" s="12">
        <v>19.339999999999996</v>
      </c>
      <c r="Z190" s="12">
        <v>21.31</v>
      </c>
      <c r="AA190" s="16">
        <v>24.779999999999998</v>
      </c>
      <c r="AB190" s="12">
        <v>16.989999999999998</v>
      </c>
      <c r="AC190" s="12">
        <v>24.69</v>
      </c>
      <c r="AD190" s="12">
        <v>34.000000000000007</v>
      </c>
      <c r="AE190" s="13">
        <f t="shared" si="7"/>
        <v>41.430000000000007</v>
      </c>
      <c r="AF190">
        <f t="shared" si="8"/>
        <v>1</v>
      </c>
    </row>
    <row r="191" spans="1:32" ht="17.100000000000001" customHeight="1">
      <c r="A191" s="3">
        <v>182</v>
      </c>
      <c r="B191" s="6" t="s">
        <v>621</v>
      </c>
      <c r="C191" s="12">
        <v>13.02</v>
      </c>
      <c r="D191" s="12">
        <v>13.41</v>
      </c>
      <c r="E191" s="12">
        <v>9.1999999999999993</v>
      </c>
      <c r="F191" s="12">
        <v>7.19</v>
      </c>
      <c r="G191" s="12">
        <v>4</v>
      </c>
      <c r="H191" s="12">
        <v>3</v>
      </c>
      <c r="I191" s="12">
        <v>3</v>
      </c>
      <c r="J191" s="12">
        <v>8</v>
      </c>
      <c r="K191" s="12">
        <v>4</v>
      </c>
      <c r="L191" s="12">
        <v>6.38</v>
      </c>
      <c r="M191" s="12">
        <v>3</v>
      </c>
      <c r="N191" s="12">
        <v>3</v>
      </c>
      <c r="O191" s="12">
        <v>17.23</v>
      </c>
      <c r="P191" s="13">
        <f t="shared" si="6"/>
        <v>28.840000000000003</v>
      </c>
      <c r="Q191"/>
      <c r="R191" s="12">
        <v>3.84</v>
      </c>
      <c r="S191" s="12">
        <v>1.54</v>
      </c>
      <c r="T191" s="12">
        <v>2.17</v>
      </c>
      <c r="U191" s="12">
        <v>5.13</v>
      </c>
      <c r="V191" s="12">
        <v>10.76</v>
      </c>
      <c r="W191" s="12">
        <v>9.19</v>
      </c>
      <c r="X191" s="12">
        <v>21.25</v>
      </c>
      <c r="Y191" s="12">
        <v>32.72</v>
      </c>
      <c r="Z191" s="12">
        <v>35.090000000000003</v>
      </c>
      <c r="AA191" s="16">
        <v>33.94</v>
      </c>
      <c r="AB191" s="12">
        <v>46.590000000000011</v>
      </c>
      <c r="AC191" s="12">
        <v>51.73</v>
      </c>
      <c r="AD191" s="12">
        <v>51.19</v>
      </c>
      <c r="AE191" s="13">
        <f t="shared" si="7"/>
        <v>50.22</v>
      </c>
      <c r="AF191">
        <f t="shared" si="8"/>
        <v>1</v>
      </c>
    </row>
    <row r="192" spans="1:32" ht="17.100000000000001" customHeight="1">
      <c r="A192" s="3">
        <v>183</v>
      </c>
      <c r="B192" s="6" t="s">
        <v>622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3">
        <f t="shared" si="6"/>
        <v>0</v>
      </c>
      <c r="Q192"/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6">
        <v>0</v>
      </c>
      <c r="AB192" s="12">
        <v>0</v>
      </c>
      <c r="AC192" s="12">
        <v>0</v>
      </c>
      <c r="AD192" s="12">
        <v>0</v>
      </c>
      <c r="AE192" s="13">
        <f t="shared" si="7"/>
        <v>0</v>
      </c>
      <c r="AF192">
        <f t="shared" si="8"/>
        <v>0</v>
      </c>
    </row>
    <row r="193" spans="1:32" ht="17.100000000000001" customHeight="1">
      <c r="A193" s="3">
        <v>184</v>
      </c>
      <c r="B193" s="6" t="s">
        <v>623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3">
        <f t="shared" si="6"/>
        <v>0</v>
      </c>
      <c r="Q193"/>
      <c r="R193" s="12">
        <v>0.2</v>
      </c>
      <c r="S193" s="12">
        <v>0</v>
      </c>
      <c r="T193" s="12">
        <v>0.2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6">
        <v>0</v>
      </c>
      <c r="AB193" s="12">
        <v>0</v>
      </c>
      <c r="AC193" s="12">
        <v>1</v>
      </c>
      <c r="AD193" s="12">
        <v>0</v>
      </c>
      <c r="AE193" s="13">
        <f t="shared" si="7"/>
        <v>0</v>
      </c>
      <c r="AF193">
        <f t="shared" si="8"/>
        <v>1</v>
      </c>
    </row>
    <row r="194" spans="1:32" ht="17.100000000000001" customHeight="1">
      <c r="A194" s="3">
        <v>185</v>
      </c>
      <c r="B194" s="6" t="s">
        <v>624</v>
      </c>
      <c r="C194" s="12">
        <v>140.69</v>
      </c>
      <c r="D194" s="12">
        <v>130.33000000000001</v>
      </c>
      <c r="E194" s="12">
        <v>109.69499999999999</v>
      </c>
      <c r="F194" s="12">
        <v>113.505</v>
      </c>
      <c r="G194" s="12">
        <v>117.69</v>
      </c>
      <c r="H194" s="12">
        <v>99.3</v>
      </c>
      <c r="I194" s="12">
        <v>85.69</v>
      </c>
      <c r="J194" s="12">
        <v>94.259999999999991</v>
      </c>
      <c r="K194" s="12">
        <v>89.920000000000016</v>
      </c>
      <c r="L194" s="12">
        <v>84.49</v>
      </c>
      <c r="M194" s="12">
        <v>82.649999999999991</v>
      </c>
      <c r="N194" s="12">
        <v>86.799999999999983</v>
      </c>
      <c r="O194" s="12">
        <v>103.26</v>
      </c>
      <c r="P194" s="13">
        <f t="shared" si="6"/>
        <v>109.23</v>
      </c>
      <c r="Q194"/>
      <c r="R194" s="12">
        <v>133.375</v>
      </c>
      <c r="S194" s="12">
        <v>119.95</v>
      </c>
      <c r="T194" s="12">
        <v>110.4</v>
      </c>
      <c r="U194" s="12">
        <v>103.86</v>
      </c>
      <c r="V194" s="12">
        <v>100.14</v>
      </c>
      <c r="W194" s="12">
        <v>108.81</v>
      </c>
      <c r="X194" s="12">
        <v>121.65</v>
      </c>
      <c r="Y194" s="12">
        <v>139.99000000000004</v>
      </c>
      <c r="Z194" s="12">
        <v>150.82</v>
      </c>
      <c r="AA194" s="16">
        <v>169.48000000000002</v>
      </c>
      <c r="AB194" s="12">
        <v>184.21000000000004</v>
      </c>
      <c r="AC194" s="12">
        <v>198.76000000000002</v>
      </c>
      <c r="AD194" s="12">
        <v>198.6999999999999</v>
      </c>
      <c r="AE194" s="13">
        <f t="shared" si="7"/>
        <v>194.94</v>
      </c>
      <c r="AF194">
        <f t="shared" si="8"/>
        <v>1</v>
      </c>
    </row>
    <row r="195" spans="1:32" ht="17.100000000000001" customHeight="1">
      <c r="A195" s="3">
        <v>186</v>
      </c>
      <c r="B195" s="6" t="s">
        <v>625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3">
        <f t="shared" si="6"/>
        <v>0</v>
      </c>
      <c r="Q195"/>
      <c r="R195" s="12">
        <v>18.18</v>
      </c>
      <c r="S195" s="12">
        <v>12.96</v>
      </c>
      <c r="T195" s="12">
        <v>15.19</v>
      </c>
      <c r="U195" s="12">
        <v>14.58</v>
      </c>
      <c r="V195" s="12">
        <v>15</v>
      </c>
      <c r="W195" s="12">
        <v>8.5</v>
      </c>
      <c r="X195" s="12">
        <v>16.14</v>
      </c>
      <c r="Y195" s="12">
        <v>15.030000000000001</v>
      </c>
      <c r="Z195" s="12">
        <v>14.68</v>
      </c>
      <c r="AA195" s="16">
        <v>17.739999999999998</v>
      </c>
      <c r="AB195" s="12">
        <v>20.189999999999998</v>
      </c>
      <c r="AC195" s="12">
        <v>24.34</v>
      </c>
      <c r="AD195" s="12">
        <v>32.44</v>
      </c>
      <c r="AE195" s="13">
        <f t="shared" si="7"/>
        <v>45.86</v>
      </c>
      <c r="AF195">
        <f t="shared" si="8"/>
        <v>1</v>
      </c>
    </row>
    <row r="196" spans="1:32" ht="17.100000000000001" customHeight="1">
      <c r="A196" s="3">
        <v>187</v>
      </c>
      <c r="B196" s="6" t="s">
        <v>626</v>
      </c>
      <c r="C196" s="12">
        <v>47.55</v>
      </c>
      <c r="D196" s="12">
        <v>35.729999999999997</v>
      </c>
      <c r="E196" s="12">
        <v>30.02</v>
      </c>
      <c r="F196" s="12">
        <v>36.25</v>
      </c>
      <c r="G196" s="12">
        <v>41.87</v>
      </c>
      <c r="H196" s="12">
        <v>60.58</v>
      </c>
      <c r="I196" s="12">
        <v>64.929999999999978</v>
      </c>
      <c r="J196" s="12">
        <v>68.56</v>
      </c>
      <c r="K196" s="12">
        <v>63.68</v>
      </c>
      <c r="L196" s="12">
        <v>74.679999999999978</v>
      </c>
      <c r="M196" s="12">
        <v>76.029999999999973</v>
      </c>
      <c r="N196" s="12">
        <v>79.259999999999991</v>
      </c>
      <c r="O196" s="12">
        <v>77.06</v>
      </c>
      <c r="P196" s="13">
        <f t="shared" si="6"/>
        <v>88.910000000000011</v>
      </c>
      <c r="Q196"/>
      <c r="R196" s="12">
        <v>31.66</v>
      </c>
      <c r="S196" s="12">
        <v>36.14</v>
      </c>
      <c r="T196" s="12">
        <v>35.465000000000003</v>
      </c>
      <c r="U196" s="12">
        <v>34.65</v>
      </c>
      <c r="V196" s="12">
        <v>29.34</v>
      </c>
      <c r="W196" s="12">
        <v>29.555</v>
      </c>
      <c r="X196" s="12">
        <v>36.155000000000001</v>
      </c>
      <c r="Y196" s="12">
        <v>35.099999999999994</v>
      </c>
      <c r="Z196" s="12">
        <v>31.259999999999998</v>
      </c>
      <c r="AA196" s="16">
        <v>31.01</v>
      </c>
      <c r="AB196" s="12">
        <v>31.69</v>
      </c>
      <c r="AC196" s="12">
        <v>28.61</v>
      </c>
      <c r="AD196" s="12">
        <v>26.049999999999997</v>
      </c>
      <c r="AE196" s="13">
        <f t="shared" si="7"/>
        <v>28.839999999999996</v>
      </c>
      <c r="AF196">
        <f t="shared" si="8"/>
        <v>1</v>
      </c>
    </row>
    <row r="197" spans="1:32" ht="17.100000000000001" customHeight="1">
      <c r="A197" s="3">
        <v>188</v>
      </c>
      <c r="B197" s="6" t="s">
        <v>627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3">
        <f t="shared" si="6"/>
        <v>0</v>
      </c>
      <c r="Q197"/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6">
        <v>0</v>
      </c>
      <c r="AB197" s="12">
        <v>0</v>
      </c>
      <c r="AC197" s="12">
        <v>0</v>
      </c>
      <c r="AD197" s="12">
        <v>0</v>
      </c>
      <c r="AE197" s="13">
        <f t="shared" si="7"/>
        <v>0</v>
      </c>
      <c r="AF197">
        <f t="shared" si="8"/>
        <v>0</v>
      </c>
    </row>
    <row r="198" spans="1:32" ht="17.100000000000001" customHeight="1">
      <c r="A198" s="3">
        <v>189</v>
      </c>
      <c r="B198" s="6" t="s">
        <v>628</v>
      </c>
      <c r="C198" s="12">
        <v>0</v>
      </c>
      <c r="D198" s="12">
        <v>0</v>
      </c>
      <c r="E198" s="12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13">
        <f t="shared" si="6"/>
        <v>0</v>
      </c>
      <c r="Q198"/>
      <c r="R198" s="12">
        <v>0</v>
      </c>
      <c r="S198" s="12">
        <v>0</v>
      </c>
      <c r="T198" s="12">
        <v>0</v>
      </c>
      <c r="U198" s="12">
        <v>1</v>
      </c>
      <c r="V198" s="12">
        <v>0</v>
      </c>
      <c r="W198" s="12">
        <v>0</v>
      </c>
      <c r="X198" s="12">
        <v>0</v>
      </c>
      <c r="Y198" s="12">
        <v>0</v>
      </c>
      <c r="Z198" s="12">
        <v>3.2199999999999998</v>
      </c>
      <c r="AA198" s="16">
        <v>2</v>
      </c>
      <c r="AB198" s="12">
        <v>2.7</v>
      </c>
      <c r="AC198" s="12">
        <v>4</v>
      </c>
      <c r="AD198" s="12">
        <v>4.5</v>
      </c>
      <c r="AE198" s="13">
        <f t="shared" si="7"/>
        <v>3.32</v>
      </c>
      <c r="AF198">
        <f t="shared" si="8"/>
        <v>1</v>
      </c>
    </row>
    <row r="199" spans="1:32" ht="17.100000000000001" customHeight="1">
      <c r="A199" s="3">
        <v>190</v>
      </c>
      <c r="B199" s="6" t="s">
        <v>629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3">
        <f t="shared" si="6"/>
        <v>0</v>
      </c>
      <c r="Q199"/>
      <c r="R199" s="12">
        <v>1</v>
      </c>
      <c r="S199" s="12">
        <v>1.3</v>
      </c>
      <c r="T199" s="12">
        <v>3</v>
      </c>
      <c r="U199" s="12">
        <v>4.3600000000000003</v>
      </c>
      <c r="V199" s="12">
        <v>6.2</v>
      </c>
      <c r="W199" s="12">
        <v>1.52</v>
      </c>
      <c r="X199" s="12">
        <v>1</v>
      </c>
      <c r="Y199" s="12">
        <v>1.7</v>
      </c>
      <c r="Z199" s="12">
        <v>1</v>
      </c>
      <c r="AA199" s="16">
        <v>1</v>
      </c>
      <c r="AB199" s="12">
        <v>0.37</v>
      </c>
      <c r="AC199" s="12">
        <v>0.74</v>
      </c>
      <c r="AD199" s="12">
        <v>3.5</v>
      </c>
      <c r="AE199" s="13">
        <f t="shared" si="7"/>
        <v>1.4300000000000002</v>
      </c>
      <c r="AF199">
        <f t="shared" si="8"/>
        <v>1</v>
      </c>
    </row>
    <row r="200" spans="1:32" ht="17.100000000000001" customHeight="1">
      <c r="A200" s="3">
        <v>191</v>
      </c>
      <c r="B200" s="6" t="s">
        <v>630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7.7200000000000006</v>
      </c>
      <c r="J200" s="12">
        <v>28.88</v>
      </c>
      <c r="K200" s="12">
        <v>42.2</v>
      </c>
      <c r="L200" s="12">
        <v>31.29</v>
      </c>
      <c r="M200" s="12">
        <v>42.96</v>
      </c>
      <c r="N200" s="12">
        <v>52</v>
      </c>
      <c r="O200" s="12">
        <v>51.139999999999993</v>
      </c>
      <c r="P200" s="13">
        <f t="shared" si="6"/>
        <v>49.310000000000009</v>
      </c>
      <c r="Q200"/>
      <c r="R200" s="12">
        <v>5.15</v>
      </c>
      <c r="S200" s="12">
        <v>10.83</v>
      </c>
      <c r="T200" s="12">
        <v>10.5</v>
      </c>
      <c r="U200" s="12">
        <v>12.78</v>
      </c>
      <c r="V200" s="12">
        <v>20.61</v>
      </c>
      <c r="W200" s="12">
        <v>22.98</v>
      </c>
      <c r="X200" s="12">
        <v>17</v>
      </c>
      <c r="Y200" s="12">
        <v>32.799999999999997</v>
      </c>
      <c r="Z200" s="12">
        <v>35.61</v>
      </c>
      <c r="AA200" s="16">
        <v>35.379999999999995</v>
      </c>
      <c r="AB200" s="12">
        <v>34.769999999999996</v>
      </c>
      <c r="AC200" s="12">
        <v>36.680000000000007</v>
      </c>
      <c r="AD200" s="12">
        <v>40.03</v>
      </c>
      <c r="AE200" s="13">
        <f t="shared" si="7"/>
        <v>51.300000000000011</v>
      </c>
      <c r="AF200">
        <f t="shared" si="8"/>
        <v>1</v>
      </c>
    </row>
    <row r="201" spans="1:32" ht="17.100000000000001" customHeight="1">
      <c r="A201" s="3">
        <v>192</v>
      </c>
      <c r="B201" s="6" t="s">
        <v>631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3">
        <f t="shared" si="6"/>
        <v>0</v>
      </c>
      <c r="Q201"/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6">
        <v>0</v>
      </c>
      <c r="AB201" s="12">
        <v>0</v>
      </c>
      <c r="AC201" s="12">
        <v>0</v>
      </c>
      <c r="AD201" s="12">
        <v>0</v>
      </c>
      <c r="AE201" s="13">
        <f t="shared" si="7"/>
        <v>0</v>
      </c>
      <c r="AF201">
        <f t="shared" si="8"/>
        <v>0</v>
      </c>
    </row>
    <row r="202" spans="1:32" ht="17.100000000000001" customHeight="1">
      <c r="A202" s="3">
        <v>193</v>
      </c>
      <c r="B202" s="6" t="s">
        <v>632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3">
        <f t="shared" ref="P202:P265" si="9">IF(ISNA(VLOOKUP($A202,ftes,3,FALSE)), 0, VLOOKUP($A202,ftes,3,FALSE))</f>
        <v>0</v>
      </c>
      <c r="Q202"/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6">
        <v>0</v>
      </c>
      <c r="AB202" s="12">
        <v>0</v>
      </c>
      <c r="AC202" s="12">
        <v>0</v>
      </c>
      <c r="AD202" s="12">
        <v>0</v>
      </c>
      <c r="AE202" s="13">
        <f t="shared" ref="AE202:AE265" si="10">IF(ISNA(VLOOKUP($A202,ftes,5,FALSE)), 0, VLOOKUP($A202,ftes,5,FALSE))</f>
        <v>0</v>
      </c>
      <c r="AF202">
        <f t="shared" si="8"/>
        <v>0</v>
      </c>
    </row>
    <row r="203" spans="1:32" ht="17.100000000000001" customHeight="1">
      <c r="A203" s="3">
        <v>194</v>
      </c>
      <c r="B203" s="6" t="s">
        <v>633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3">
        <f t="shared" si="9"/>
        <v>0</v>
      </c>
      <c r="Q203"/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6">
        <v>0</v>
      </c>
      <c r="AB203" s="12">
        <v>0</v>
      </c>
      <c r="AC203" s="12">
        <v>0</v>
      </c>
      <c r="AD203" s="12">
        <v>0</v>
      </c>
      <c r="AE203" s="13">
        <f t="shared" si="10"/>
        <v>0</v>
      </c>
      <c r="AF203">
        <f t="shared" ref="AF203:AF266" si="11">IF(SUM(C203:O203)+SUM(R203:AD203)&gt;0,1,0)</f>
        <v>0</v>
      </c>
    </row>
    <row r="204" spans="1:32" ht="17.100000000000001" customHeight="1">
      <c r="A204" s="3">
        <v>195</v>
      </c>
      <c r="B204" s="6" t="s">
        <v>634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3">
        <f t="shared" si="9"/>
        <v>0</v>
      </c>
      <c r="Q204"/>
      <c r="R204" s="12">
        <v>0</v>
      </c>
      <c r="S204" s="12">
        <v>0</v>
      </c>
      <c r="T204" s="12">
        <v>1</v>
      </c>
      <c r="U204" s="12">
        <v>2</v>
      </c>
      <c r="V204" s="12">
        <v>2.58</v>
      </c>
      <c r="W204" s="12">
        <v>1</v>
      </c>
      <c r="X204" s="12">
        <v>1</v>
      </c>
      <c r="Y204" s="12">
        <v>1</v>
      </c>
      <c r="Z204" s="12">
        <v>2</v>
      </c>
      <c r="AA204" s="16">
        <v>2</v>
      </c>
      <c r="AB204" s="12">
        <v>1</v>
      </c>
      <c r="AC204" s="12">
        <v>1</v>
      </c>
      <c r="AD204" s="12">
        <v>0</v>
      </c>
      <c r="AE204" s="13">
        <f t="shared" si="10"/>
        <v>1</v>
      </c>
      <c r="AF204">
        <f t="shared" si="11"/>
        <v>1</v>
      </c>
    </row>
    <row r="205" spans="1:32" ht="17.100000000000001" customHeight="1">
      <c r="A205" s="3">
        <v>196</v>
      </c>
      <c r="B205" s="6" t="s">
        <v>635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3">
        <f t="shared" si="9"/>
        <v>0</v>
      </c>
      <c r="Q205"/>
      <c r="R205" s="12">
        <v>0</v>
      </c>
      <c r="S205" s="12">
        <v>1</v>
      </c>
      <c r="T205" s="12">
        <v>1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6">
        <v>0</v>
      </c>
      <c r="AB205" s="12">
        <v>0</v>
      </c>
      <c r="AC205" s="12">
        <v>1.48</v>
      </c>
      <c r="AD205" s="12">
        <v>0</v>
      </c>
      <c r="AE205" s="13">
        <f t="shared" si="10"/>
        <v>0</v>
      </c>
      <c r="AF205">
        <f t="shared" si="11"/>
        <v>1</v>
      </c>
    </row>
    <row r="206" spans="1:32" ht="17.100000000000001" customHeight="1">
      <c r="A206" s="3">
        <v>197</v>
      </c>
      <c r="B206" s="6" t="s">
        <v>636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3">
        <f t="shared" si="9"/>
        <v>0</v>
      </c>
      <c r="Q206"/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6">
        <v>0</v>
      </c>
      <c r="AB206" s="12">
        <v>0</v>
      </c>
      <c r="AC206" s="12">
        <v>1.17</v>
      </c>
      <c r="AD206" s="12">
        <v>2.2599999999999998</v>
      </c>
      <c r="AE206" s="13">
        <f t="shared" si="10"/>
        <v>2.1899999999999995</v>
      </c>
      <c r="AF206">
        <f t="shared" si="11"/>
        <v>1</v>
      </c>
    </row>
    <row r="207" spans="1:32" ht="17.100000000000001" customHeight="1">
      <c r="A207" s="3">
        <v>198</v>
      </c>
      <c r="B207" s="6" t="s">
        <v>637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13.46</v>
      </c>
      <c r="I207" s="12">
        <v>18.200000000000003</v>
      </c>
      <c r="J207" s="12">
        <v>32.150000000000006</v>
      </c>
      <c r="K207" s="12">
        <v>36.509999999999984</v>
      </c>
      <c r="L207" s="12">
        <v>40.35</v>
      </c>
      <c r="M207" s="12">
        <v>40.06</v>
      </c>
      <c r="N207" s="12">
        <v>38.89</v>
      </c>
      <c r="O207" s="12">
        <v>46.8</v>
      </c>
      <c r="P207" s="13">
        <f t="shared" si="9"/>
        <v>47.73</v>
      </c>
      <c r="Q207"/>
      <c r="R207" s="12">
        <v>3.92</v>
      </c>
      <c r="S207" s="12">
        <v>6</v>
      </c>
      <c r="T207" s="12">
        <v>5.32</v>
      </c>
      <c r="U207" s="12">
        <v>5</v>
      </c>
      <c r="V207" s="12">
        <v>5</v>
      </c>
      <c r="W207" s="12">
        <v>1</v>
      </c>
      <c r="X207" s="12">
        <v>1.5</v>
      </c>
      <c r="Y207" s="12">
        <v>4.9399999999999995</v>
      </c>
      <c r="Z207" s="12">
        <v>6.089999999999999</v>
      </c>
      <c r="AA207" s="16">
        <v>10.89</v>
      </c>
      <c r="AB207" s="12">
        <v>14.13</v>
      </c>
      <c r="AC207" s="12">
        <v>11.770000000000003</v>
      </c>
      <c r="AD207" s="12">
        <v>13.85</v>
      </c>
      <c r="AE207" s="13">
        <f t="shared" si="10"/>
        <v>15.629999999999999</v>
      </c>
      <c r="AF207">
        <f t="shared" si="11"/>
        <v>1</v>
      </c>
    </row>
    <row r="208" spans="1:32" ht="17.100000000000001" customHeight="1">
      <c r="A208" s="3">
        <v>199</v>
      </c>
      <c r="B208" s="6" t="s">
        <v>638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3">
        <f t="shared" si="9"/>
        <v>0</v>
      </c>
      <c r="Q208"/>
      <c r="R208" s="12">
        <v>0</v>
      </c>
      <c r="S208" s="12">
        <v>0</v>
      </c>
      <c r="T208" s="12">
        <v>0</v>
      </c>
      <c r="U208" s="12">
        <v>0.9</v>
      </c>
      <c r="V208" s="12">
        <v>0</v>
      </c>
      <c r="W208" s="12">
        <v>3</v>
      </c>
      <c r="X208" s="12">
        <v>2</v>
      </c>
      <c r="Y208" s="12">
        <v>0</v>
      </c>
      <c r="Z208" s="12">
        <v>2.04</v>
      </c>
      <c r="AA208" s="16">
        <v>1.7</v>
      </c>
      <c r="AB208" s="12">
        <v>3.41</v>
      </c>
      <c r="AC208" s="12">
        <v>5.9099999999999993</v>
      </c>
      <c r="AD208" s="12">
        <v>6.96</v>
      </c>
      <c r="AE208" s="13">
        <f t="shared" si="10"/>
        <v>6.08</v>
      </c>
      <c r="AF208">
        <f t="shared" si="11"/>
        <v>1</v>
      </c>
    </row>
    <row r="209" spans="1:32" ht="17.100000000000001" customHeight="1">
      <c r="A209" s="3">
        <v>200</v>
      </c>
      <c r="B209" s="6" t="s">
        <v>639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3">
        <f t="shared" si="9"/>
        <v>0</v>
      </c>
      <c r="Q209"/>
      <c r="R209" s="12">
        <v>4</v>
      </c>
      <c r="S209" s="12">
        <v>4</v>
      </c>
      <c r="T209" s="12">
        <v>2</v>
      </c>
      <c r="U209" s="12">
        <v>1</v>
      </c>
      <c r="V209" s="12">
        <v>1.5</v>
      </c>
      <c r="W209" s="12">
        <v>3</v>
      </c>
      <c r="X209" s="12">
        <v>3</v>
      </c>
      <c r="Y209" s="12">
        <v>3</v>
      </c>
      <c r="Z209" s="12">
        <v>2</v>
      </c>
      <c r="AA209" s="16">
        <v>2</v>
      </c>
      <c r="AB209" s="12">
        <v>3</v>
      </c>
      <c r="AC209" s="12">
        <v>1</v>
      </c>
      <c r="AD209" s="12">
        <v>1</v>
      </c>
      <c r="AE209" s="13">
        <f t="shared" si="10"/>
        <v>1</v>
      </c>
      <c r="AF209">
        <f t="shared" si="11"/>
        <v>1</v>
      </c>
    </row>
    <row r="210" spans="1:32" ht="17.100000000000001" customHeight="1">
      <c r="A210" s="3">
        <v>201</v>
      </c>
      <c r="B210" s="6" t="s">
        <v>640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3">
        <f t="shared" si="9"/>
        <v>0</v>
      </c>
      <c r="Q210"/>
      <c r="R210" s="12">
        <v>5.3</v>
      </c>
      <c r="S210" s="12">
        <v>3.94</v>
      </c>
      <c r="T210" s="12">
        <v>5.18</v>
      </c>
      <c r="U210" s="12">
        <v>5.98</v>
      </c>
      <c r="V210" s="12">
        <v>6.84</v>
      </c>
      <c r="W210" s="12">
        <v>11.3</v>
      </c>
      <c r="X210" s="12">
        <v>13.7</v>
      </c>
      <c r="Y210" s="12">
        <v>19.66</v>
      </c>
      <c r="Z210" s="12">
        <v>28.68</v>
      </c>
      <c r="AA210" s="16">
        <v>43.220000000000006</v>
      </c>
      <c r="AB210" s="12">
        <v>56.489999999999995</v>
      </c>
      <c r="AC210" s="12">
        <v>90.39</v>
      </c>
      <c r="AD210" s="12">
        <v>132.77000000000004</v>
      </c>
      <c r="AE210" s="13">
        <f t="shared" si="10"/>
        <v>174.30000000000013</v>
      </c>
      <c r="AF210">
        <f t="shared" si="11"/>
        <v>1</v>
      </c>
    </row>
    <row r="211" spans="1:32" ht="17.100000000000001" customHeight="1">
      <c r="A211" s="3">
        <v>202</v>
      </c>
      <c r="B211" s="6" t="s">
        <v>641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3">
        <f t="shared" si="9"/>
        <v>0</v>
      </c>
      <c r="Q211"/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6">
        <v>0</v>
      </c>
      <c r="AB211" s="12">
        <v>0</v>
      </c>
      <c r="AC211" s="12">
        <v>0</v>
      </c>
      <c r="AD211" s="12">
        <v>0</v>
      </c>
      <c r="AE211" s="13">
        <f t="shared" si="10"/>
        <v>0</v>
      </c>
      <c r="AF211">
        <f t="shared" si="11"/>
        <v>0</v>
      </c>
    </row>
    <row r="212" spans="1:32" ht="17.100000000000001" customHeight="1">
      <c r="A212" s="3">
        <v>203</v>
      </c>
      <c r="B212" s="6" t="s">
        <v>642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3">
        <f t="shared" si="9"/>
        <v>0</v>
      </c>
      <c r="Q212"/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6">
        <v>0</v>
      </c>
      <c r="AB212" s="12">
        <v>0</v>
      </c>
      <c r="AC212" s="12">
        <v>0</v>
      </c>
      <c r="AD212" s="12">
        <v>0</v>
      </c>
      <c r="AE212" s="13">
        <f t="shared" si="10"/>
        <v>0</v>
      </c>
      <c r="AF212">
        <f t="shared" si="11"/>
        <v>0</v>
      </c>
    </row>
    <row r="213" spans="1:32" ht="17.100000000000001" customHeight="1">
      <c r="A213" s="3">
        <v>204</v>
      </c>
      <c r="B213" s="6" t="s">
        <v>643</v>
      </c>
      <c r="C213" s="12">
        <v>213.45</v>
      </c>
      <c r="D213" s="12">
        <v>215.405</v>
      </c>
      <c r="E213" s="12">
        <v>214.19499999999999</v>
      </c>
      <c r="F213" s="12">
        <v>171.53</v>
      </c>
      <c r="G213" s="12">
        <v>156.25</v>
      </c>
      <c r="H213" s="12">
        <v>135.34</v>
      </c>
      <c r="I213" s="12">
        <v>117.92</v>
      </c>
      <c r="J213" s="12">
        <v>117.89</v>
      </c>
      <c r="K213" s="12">
        <v>105.02</v>
      </c>
      <c r="L213" s="12">
        <v>83.759999999999991</v>
      </c>
      <c r="M213" s="12">
        <v>56.16</v>
      </c>
      <c r="N213" s="12">
        <v>42.019999999999996</v>
      </c>
      <c r="O213" s="12">
        <v>22.89</v>
      </c>
      <c r="P213" s="13">
        <f t="shared" si="9"/>
        <v>8</v>
      </c>
      <c r="Q213"/>
      <c r="R213" s="12">
        <v>62.74</v>
      </c>
      <c r="S213" s="12">
        <v>52.55</v>
      </c>
      <c r="T213" s="12">
        <v>43.734999999999999</v>
      </c>
      <c r="U213" s="12">
        <v>54.08</v>
      </c>
      <c r="V213" s="12">
        <v>57.67</v>
      </c>
      <c r="W213" s="12">
        <v>55.115000000000002</v>
      </c>
      <c r="X213" s="12">
        <v>60.03</v>
      </c>
      <c r="Y213" s="12">
        <v>63.239999999999995</v>
      </c>
      <c r="Z213" s="12">
        <v>58.99</v>
      </c>
      <c r="AA213" s="16">
        <v>65.87</v>
      </c>
      <c r="AB213" s="12">
        <v>50.15</v>
      </c>
      <c r="AC213" s="12">
        <v>42.73</v>
      </c>
      <c r="AD213" s="12">
        <v>35.980000000000004</v>
      </c>
      <c r="AE213" s="13">
        <f t="shared" si="10"/>
        <v>26.939999999999998</v>
      </c>
      <c r="AF213">
        <f t="shared" si="11"/>
        <v>1</v>
      </c>
    </row>
    <row r="214" spans="1:32" ht="17.100000000000001" customHeight="1">
      <c r="A214" s="3">
        <v>205</v>
      </c>
      <c r="B214" s="6" t="s">
        <v>644</v>
      </c>
      <c r="C214" s="12">
        <v>0</v>
      </c>
      <c r="D214" s="12">
        <v>0</v>
      </c>
      <c r="E214" s="1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13">
        <f t="shared" si="9"/>
        <v>0</v>
      </c>
      <c r="Q214"/>
      <c r="R214" s="12">
        <v>0</v>
      </c>
      <c r="S214" s="12">
        <v>0</v>
      </c>
      <c r="T214" s="12">
        <v>0</v>
      </c>
      <c r="U214" s="12">
        <v>0</v>
      </c>
      <c r="V214" s="12">
        <v>0</v>
      </c>
      <c r="W214" s="12">
        <v>0</v>
      </c>
      <c r="X214" s="12">
        <v>0</v>
      </c>
      <c r="Y214" s="12">
        <v>0</v>
      </c>
      <c r="Z214" s="12">
        <v>0</v>
      </c>
      <c r="AA214" s="16">
        <v>0</v>
      </c>
      <c r="AB214" s="12">
        <v>0</v>
      </c>
      <c r="AC214" s="12">
        <v>0</v>
      </c>
      <c r="AD214" s="12">
        <v>0</v>
      </c>
      <c r="AE214" s="13">
        <f t="shared" si="10"/>
        <v>0</v>
      </c>
      <c r="AF214">
        <f t="shared" si="11"/>
        <v>0</v>
      </c>
    </row>
    <row r="215" spans="1:32" ht="17.100000000000001" customHeight="1">
      <c r="A215" s="3">
        <v>206</v>
      </c>
      <c r="B215" s="6" t="s">
        <v>645</v>
      </c>
      <c r="C215" s="12">
        <v>0</v>
      </c>
      <c r="D215" s="12">
        <v>0</v>
      </c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13">
        <f t="shared" si="9"/>
        <v>0</v>
      </c>
      <c r="Q215"/>
      <c r="R215" s="12">
        <v>0</v>
      </c>
      <c r="S215" s="12">
        <v>0</v>
      </c>
      <c r="T215" s="12">
        <v>0</v>
      </c>
      <c r="U215" s="12">
        <v>0</v>
      </c>
      <c r="V215" s="12">
        <v>0</v>
      </c>
      <c r="W215" s="12">
        <v>0</v>
      </c>
      <c r="X215" s="12">
        <v>0</v>
      </c>
      <c r="Y215" s="12">
        <v>0</v>
      </c>
      <c r="Z215" s="12">
        <v>0</v>
      </c>
      <c r="AA215" s="16">
        <v>0</v>
      </c>
      <c r="AB215" s="12">
        <v>0</v>
      </c>
      <c r="AC215" s="12">
        <v>0</v>
      </c>
      <c r="AD215" s="12">
        <v>0</v>
      </c>
      <c r="AE215" s="13">
        <f t="shared" si="10"/>
        <v>0</v>
      </c>
      <c r="AF215">
        <f t="shared" si="11"/>
        <v>0</v>
      </c>
    </row>
    <row r="216" spans="1:32" ht="17.100000000000001" customHeight="1">
      <c r="A216" s="3">
        <v>207</v>
      </c>
      <c r="B216" s="6" t="s">
        <v>646</v>
      </c>
      <c r="C216" s="12">
        <v>0</v>
      </c>
      <c r="D216" s="12">
        <v>0</v>
      </c>
      <c r="E216" s="12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13">
        <f t="shared" si="9"/>
        <v>0</v>
      </c>
      <c r="Q216"/>
      <c r="R216" s="12">
        <v>0</v>
      </c>
      <c r="S216" s="12">
        <v>0</v>
      </c>
      <c r="T216" s="12">
        <v>0</v>
      </c>
      <c r="U216" s="12">
        <v>0</v>
      </c>
      <c r="V216" s="12">
        <v>0</v>
      </c>
      <c r="W216" s="12">
        <v>1.56</v>
      </c>
      <c r="X216" s="12">
        <v>0</v>
      </c>
      <c r="Y216" s="12">
        <v>1</v>
      </c>
      <c r="Z216" s="12">
        <v>0.6</v>
      </c>
      <c r="AA216" s="16">
        <v>0.66</v>
      </c>
      <c r="AB216" s="12">
        <v>2.6900000000000004</v>
      </c>
      <c r="AC216" s="12">
        <v>4.5599999999999996</v>
      </c>
      <c r="AD216" s="12">
        <v>7.08</v>
      </c>
      <c r="AE216" s="13">
        <f t="shared" si="10"/>
        <v>7.4500000000000011</v>
      </c>
      <c r="AF216">
        <f t="shared" si="11"/>
        <v>1</v>
      </c>
    </row>
    <row r="217" spans="1:32" ht="17.100000000000001" customHeight="1">
      <c r="A217" s="3">
        <v>208</v>
      </c>
      <c r="B217" s="6" t="s">
        <v>647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13">
        <f t="shared" si="9"/>
        <v>0</v>
      </c>
      <c r="Q217"/>
      <c r="R217" s="12">
        <v>2.02</v>
      </c>
      <c r="S217" s="12">
        <v>1.56</v>
      </c>
      <c r="T217" s="12">
        <v>1</v>
      </c>
      <c r="U217" s="12">
        <v>1</v>
      </c>
      <c r="V217" s="12">
        <v>2.35</v>
      </c>
      <c r="W217" s="12">
        <v>1.57</v>
      </c>
      <c r="X217" s="12">
        <v>2</v>
      </c>
      <c r="Y217" s="12">
        <v>1</v>
      </c>
      <c r="Z217" s="12">
        <v>1.5</v>
      </c>
      <c r="AA217" s="16">
        <v>1.76</v>
      </c>
      <c r="AB217" s="12">
        <v>3</v>
      </c>
      <c r="AC217" s="12">
        <v>3</v>
      </c>
      <c r="AD217" s="12">
        <v>4</v>
      </c>
      <c r="AE217" s="13">
        <f t="shared" si="10"/>
        <v>1</v>
      </c>
      <c r="AF217">
        <f t="shared" si="11"/>
        <v>1</v>
      </c>
    </row>
    <row r="218" spans="1:32" ht="17.100000000000001" customHeight="1">
      <c r="A218" s="3">
        <v>209</v>
      </c>
      <c r="B218" s="6" t="s">
        <v>648</v>
      </c>
      <c r="C218" s="12">
        <v>11.88</v>
      </c>
      <c r="D218" s="12">
        <v>17.73</v>
      </c>
      <c r="E218" s="12">
        <v>38.17</v>
      </c>
      <c r="F218" s="12">
        <v>33.22</v>
      </c>
      <c r="G218" s="12">
        <v>30.14</v>
      </c>
      <c r="H218" s="12">
        <v>36.020000000000003</v>
      </c>
      <c r="I218" s="12">
        <v>38.449999999999996</v>
      </c>
      <c r="J218" s="12">
        <v>38.339999999999996</v>
      </c>
      <c r="K218" s="12">
        <v>41.980000000000004</v>
      </c>
      <c r="L218" s="12">
        <v>40.289999999999992</v>
      </c>
      <c r="M218" s="12">
        <v>44.21</v>
      </c>
      <c r="N218" s="12">
        <v>44.169999999999995</v>
      </c>
      <c r="O218" s="12">
        <v>35.08</v>
      </c>
      <c r="P218" s="13">
        <f t="shared" si="9"/>
        <v>52.550000000000011</v>
      </c>
      <c r="Q218"/>
      <c r="R218" s="12">
        <v>97.42</v>
      </c>
      <c r="S218" s="12">
        <v>87.43</v>
      </c>
      <c r="T218" s="12">
        <v>89.98</v>
      </c>
      <c r="U218" s="12">
        <v>87.73</v>
      </c>
      <c r="V218" s="12">
        <v>91.17</v>
      </c>
      <c r="W218" s="12">
        <v>89.71</v>
      </c>
      <c r="X218" s="12">
        <v>106.35</v>
      </c>
      <c r="Y218" s="12">
        <v>112.83</v>
      </c>
      <c r="Z218" s="12">
        <v>119.74</v>
      </c>
      <c r="AA218" s="16">
        <v>121.37999999999998</v>
      </c>
      <c r="AB218" s="12">
        <v>117.86000000000003</v>
      </c>
      <c r="AC218" s="12">
        <v>112.9</v>
      </c>
      <c r="AD218" s="12">
        <v>119.23999999999998</v>
      </c>
      <c r="AE218" s="13">
        <f t="shared" si="10"/>
        <v>124.85000000000002</v>
      </c>
      <c r="AF218">
        <f t="shared" si="11"/>
        <v>1</v>
      </c>
    </row>
    <row r="219" spans="1:32" ht="17.100000000000001" customHeight="1">
      <c r="A219" s="3">
        <v>210</v>
      </c>
      <c r="B219" s="6" t="s">
        <v>649</v>
      </c>
      <c r="C219" s="12">
        <v>226.51</v>
      </c>
      <c r="D219" s="12">
        <v>190.65</v>
      </c>
      <c r="E219" s="12">
        <v>188.94</v>
      </c>
      <c r="F219" s="12">
        <v>162.38</v>
      </c>
      <c r="G219" s="12">
        <v>189.43</v>
      </c>
      <c r="H219" s="12">
        <v>201.96</v>
      </c>
      <c r="I219" s="12">
        <v>206.61000000000004</v>
      </c>
      <c r="J219" s="12">
        <v>203.90000000000003</v>
      </c>
      <c r="K219" s="12">
        <v>224.63</v>
      </c>
      <c r="L219" s="12">
        <v>216.88000000000002</v>
      </c>
      <c r="M219" s="12">
        <v>224.03</v>
      </c>
      <c r="N219" s="12">
        <v>221.36</v>
      </c>
      <c r="O219" s="12">
        <v>224.3</v>
      </c>
      <c r="P219" s="13">
        <f t="shared" si="9"/>
        <v>213.95000000000005</v>
      </c>
      <c r="Q219"/>
      <c r="R219" s="12">
        <v>48.08</v>
      </c>
      <c r="S219" s="12">
        <v>46.94</v>
      </c>
      <c r="T219" s="12">
        <v>53.59</v>
      </c>
      <c r="U219" s="12">
        <v>52.71</v>
      </c>
      <c r="V219" s="12">
        <v>63.18</v>
      </c>
      <c r="W219" s="12">
        <v>84.31</v>
      </c>
      <c r="X219" s="12">
        <v>74.84</v>
      </c>
      <c r="Y219" s="12">
        <v>77.63</v>
      </c>
      <c r="Z219" s="12">
        <v>69.25</v>
      </c>
      <c r="AA219" s="16">
        <v>73.399999999999991</v>
      </c>
      <c r="AB219" s="12">
        <v>69.150000000000006</v>
      </c>
      <c r="AC219" s="12">
        <v>83.42</v>
      </c>
      <c r="AD219" s="12">
        <v>74.48</v>
      </c>
      <c r="AE219" s="13">
        <f t="shared" si="10"/>
        <v>61.13</v>
      </c>
      <c r="AF219">
        <f t="shared" si="11"/>
        <v>1</v>
      </c>
    </row>
    <row r="220" spans="1:32" ht="17.100000000000001" customHeight="1">
      <c r="A220" s="3">
        <v>211</v>
      </c>
      <c r="B220" s="6" t="s">
        <v>650</v>
      </c>
      <c r="C220" s="12">
        <v>0</v>
      </c>
      <c r="D220" s="12">
        <v>0</v>
      </c>
      <c r="E220" s="12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13">
        <f t="shared" si="9"/>
        <v>0</v>
      </c>
      <c r="Q220"/>
      <c r="R220" s="12">
        <v>2.41</v>
      </c>
      <c r="S220" s="12">
        <v>1.26</v>
      </c>
      <c r="T220" s="12">
        <v>4</v>
      </c>
      <c r="U220" s="12">
        <v>1.33</v>
      </c>
      <c r="V220" s="12">
        <v>3.38</v>
      </c>
      <c r="W220" s="12">
        <v>2.85</v>
      </c>
      <c r="X220" s="12">
        <v>5.22</v>
      </c>
      <c r="Y220" s="12">
        <v>3.98</v>
      </c>
      <c r="Z220" s="12">
        <v>1.79</v>
      </c>
      <c r="AA220" s="16">
        <v>1</v>
      </c>
      <c r="AB220" s="12">
        <v>0.78</v>
      </c>
      <c r="AC220" s="12">
        <v>0</v>
      </c>
      <c r="AD220" s="12">
        <v>6.87</v>
      </c>
      <c r="AE220" s="13">
        <f t="shared" si="10"/>
        <v>8.19</v>
      </c>
      <c r="AF220">
        <f t="shared" si="11"/>
        <v>1</v>
      </c>
    </row>
    <row r="221" spans="1:32" ht="17.100000000000001" customHeight="1">
      <c r="A221" s="3">
        <v>212</v>
      </c>
      <c r="B221" s="6" t="s">
        <v>651</v>
      </c>
      <c r="C221" s="12">
        <v>0</v>
      </c>
      <c r="D221" s="12">
        <v>0</v>
      </c>
      <c r="E221" s="12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13">
        <f t="shared" si="9"/>
        <v>0</v>
      </c>
      <c r="Q221"/>
      <c r="R221" s="12">
        <v>1.1299999999999999</v>
      </c>
      <c r="S221" s="12">
        <v>0.2</v>
      </c>
      <c r="T221" s="12">
        <v>2</v>
      </c>
      <c r="U221" s="12">
        <v>2.78</v>
      </c>
      <c r="V221" s="12">
        <v>1</v>
      </c>
      <c r="W221" s="12">
        <v>0</v>
      </c>
      <c r="X221" s="12">
        <v>0.96</v>
      </c>
      <c r="Y221" s="12">
        <v>1.5500000000000003</v>
      </c>
      <c r="Z221" s="12">
        <v>1</v>
      </c>
      <c r="AA221" s="16">
        <v>6.31</v>
      </c>
      <c r="AB221" s="12">
        <v>9.7899999999999991</v>
      </c>
      <c r="AC221" s="12">
        <v>13.17</v>
      </c>
      <c r="AD221" s="12">
        <v>15.15</v>
      </c>
      <c r="AE221" s="13">
        <f t="shared" si="10"/>
        <v>22.129999999999995</v>
      </c>
      <c r="AF221">
        <f t="shared" si="11"/>
        <v>1</v>
      </c>
    </row>
    <row r="222" spans="1:32" ht="17.100000000000001" customHeight="1">
      <c r="A222" s="3">
        <v>213</v>
      </c>
      <c r="B222" s="6" t="s">
        <v>652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3">
        <f t="shared" si="9"/>
        <v>0</v>
      </c>
      <c r="Q222"/>
      <c r="R222" s="12">
        <v>3</v>
      </c>
      <c r="S222" s="12">
        <v>2</v>
      </c>
      <c r="T222" s="12">
        <v>1</v>
      </c>
      <c r="U222" s="12">
        <v>0</v>
      </c>
      <c r="V222" s="12">
        <v>1.9</v>
      </c>
      <c r="W222" s="12">
        <v>0</v>
      </c>
      <c r="X222" s="12">
        <v>0</v>
      </c>
      <c r="Y222" s="12">
        <v>3</v>
      </c>
      <c r="Z222" s="12">
        <v>14</v>
      </c>
      <c r="AA222" s="16">
        <v>9.0400000000000009</v>
      </c>
      <c r="AB222" s="12">
        <v>5</v>
      </c>
      <c r="AC222" s="12">
        <v>1.98</v>
      </c>
      <c r="AD222" s="12">
        <v>2.5799999999999996</v>
      </c>
      <c r="AE222" s="13">
        <f t="shared" si="10"/>
        <v>3.02</v>
      </c>
      <c r="AF222">
        <f t="shared" si="11"/>
        <v>1</v>
      </c>
    </row>
    <row r="223" spans="1:32" ht="17.100000000000001" customHeight="1">
      <c r="A223" s="3">
        <v>214</v>
      </c>
      <c r="B223" s="6" t="s">
        <v>653</v>
      </c>
      <c r="C223" s="12">
        <v>98.37</v>
      </c>
      <c r="D223" s="12">
        <v>103.2</v>
      </c>
      <c r="E223" s="12">
        <v>88.66</v>
      </c>
      <c r="F223" s="12">
        <v>58.7</v>
      </c>
      <c r="G223" s="12">
        <v>63.53</v>
      </c>
      <c r="H223" s="12">
        <v>81.83</v>
      </c>
      <c r="I223" s="12">
        <v>96.75</v>
      </c>
      <c r="J223" s="12">
        <v>84.6</v>
      </c>
      <c r="K223" s="12">
        <v>89.97</v>
      </c>
      <c r="L223" s="12">
        <v>97</v>
      </c>
      <c r="M223" s="12">
        <v>108.41000000000001</v>
      </c>
      <c r="N223" s="12">
        <v>104.2</v>
      </c>
      <c r="O223" s="12">
        <v>105.14999999999998</v>
      </c>
      <c r="P223" s="13">
        <f t="shared" si="9"/>
        <v>109.78</v>
      </c>
      <c r="Q223"/>
      <c r="R223" s="12">
        <v>87.33</v>
      </c>
      <c r="S223" s="12">
        <v>90.825000000000003</v>
      </c>
      <c r="T223" s="12">
        <v>83.795000000000002</v>
      </c>
      <c r="U223" s="12">
        <v>100.04</v>
      </c>
      <c r="V223" s="12">
        <v>115.25</v>
      </c>
      <c r="W223" s="12">
        <v>119.32</v>
      </c>
      <c r="X223" s="12">
        <v>100.68000000000004</v>
      </c>
      <c r="Y223" s="12">
        <v>107.38</v>
      </c>
      <c r="Z223" s="12">
        <v>92.420000000000016</v>
      </c>
      <c r="AA223" s="16">
        <v>102.60999999999999</v>
      </c>
      <c r="AB223" s="12">
        <v>111.91999999999999</v>
      </c>
      <c r="AC223" s="12">
        <v>127.59000000000003</v>
      </c>
      <c r="AD223" s="12">
        <v>153.52000000000001</v>
      </c>
      <c r="AE223" s="13">
        <f t="shared" si="10"/>
        <v>157.65000000000003</v>
      </c>
      <c r="AF223">
        <f t="shared" si="11"/>
        <v>1</v>
      </c>
    </row>
    <row r="224" spans="1:32" ht="17.100000000000001" customHeight="1">
      <c r="A224" s="3">
        <v>215</v>
      </c>
      <c r="B224" s="6" t="s">
        <v>654</v>
      </c>
      <c r="C224" s="12">
        <v>56.21</v>
      </c>
      <c r="D224" s="12">
        <v>42.15</v>
      </c>
      <c r="E224" s="12">
        <v>49.08</v>
      </c>
      <c r="F224" s="12">
        <v>54.59</v>
      </c>
      <c r="G224" s="12">
        <v>64.959999999999994</v>
      </c>
      <c r="H224" s="12">
        <v>61.98</v>
      </c>
      <c r="I224" s="12">
        <v>57.650000000000006</v>
      </c>
      <c r="J224" s="12">
        <v>43.260000000000005</v>
      </c>
      <c r="K224" s="12">
        <v>48.540000000000006</v>
      </c>
      <c r="L224" s="12">
        <v>46.829999999999991</v>
      </c>
      <c r="M224" s="12">
        <v>64.87</v>
      </c>
      <c r="N224" s="12">
        <v>64.580000000000013</v>
      </c>
      <c r="O224" s="12">
        <v>65.09</v>
      </c>
      <c r="P224" s="13">
        <f t="shared" si="9"/>
        <v>63.919999999999995</v>
      </c>
      <c r="Q224"/>
      <c r="R224" s="12">
        <v>83.68</v>
      </c>
      <c r="S224" s="12">
        <v>91.01</v>
      </c>
      <c r="T224" s="12">
        <v>115.2</v>
      </c>
      <c r="U224" s="12">
        <v>114.87</v>
      </c>
      <c r="V224" s="12">
        <v>112.84</v>
      </c>
      <c r="W224" s="12">
        <v>116.41</v>
      </c>
      <c r="X224" s="12">
        <v>105.71999999999998</v>
      </c>
      <c r="Y224" s="12">
        <v>111.04000000000002</v>
      </c>
      <c r="Z224" s="12">
        <v>113.77000000000002</v>
      </c>
      <c r="AA224" s="16">
        <v>122.72000000000004</v>
      </c>
      <c r="AB224" s="12">
        <v>123.22000000000001</v>
      </c>
      <c r="AC224" s="12">
        <v>112.61</v>
      </c>
      <c r="AD224" s="12">
        <v>115.00000000000001</v>
      </c>
      <c r="AE224" s="13">
        <f t="shared" si="10"/>
        <v>112.79</v>
      </c>
      <c r="AF224">
        <f t="shared" si="11"/>
        <v>1</v>
      </c>
    </row>
    <row r="225" spans="1:32" ht="17.100000000000001" customHeight="1">
      <c r="A225" s="3">
        <v>216</v>
      </c>
      <c r="B225" s="6" t="s">
        <v>655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3">
        <f t="shared" si="9"/>
        <v>0</v>
      </c>
      <c r="Q225"/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6">
        <v>0</v>
      </c>
      <c r="AB225" s="12">
        <v>0</v>
      </c>
      <c r="AC225" s="12">
        <v>0</v>
      </c>
      <c r="AD225" s="12">
        <v>0</v>
      </c>
      <c r="AE225" s="13">
        <f t="shared" si="10"/>
        <v>0</v>
      </c>
      <c r="AF225">
        <f t="shared" si="11"/>
        <v>0</v>
      </c>
    </row>
    <row r="226" spans="1:32" ht="17.100000000000001" customHeight="1">
      <c r="A226" s="3">
        <v>217</v>
      </c>
      <c r="B226" s="6" t="s">
        <v>656</v>
      </c>
      <c r="C226" s="12">
        <v>0</v>
      </c>
      <c r="D226" s="12">
        <v>0</v>
      </c>
      <c r="E226" s="1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13">
        <f t="shared" si="9"/>
        <v>0</v>
      </c>
      <c r="Q226"/>
      <c r="R226" s="12">
        <v>0</v>
      </c>
      <c r="S226" s="12">
        <v>0</v>
      </c>
      <c r="T226" s="12">
        <v>0</v>
      </c>
      <c r="U226" s="12">
        <v>0</v>
      </c>
      <c r="V226" s="12">
        <v>0</v>
      </c>
      <c r="W226" s="12">
        <v>0</v>
      </c>
      <c r="X226" s="12">
        <v>0.4</v>
      </c>
      <c r="Y226" s="12">
        <v>0</v>
      </c>
      <c r="Z226" s="12">
        <v>0</v>
      </c>
      <c r="AA226" s="16">
        <v>1</v>
      </c>
      <c r="AB226" s="12">
        <v>3.01</v>
      </c>
      <c r="AC226" s="12">
        <v>5.72</v>
      </c>
      <c r="AD226" s="12">
        <v>4.67</v>
      </c>
      <c r="AE226" s="13">
        <f t="shared" si="10"/>
        <v>7.6000000000000005</v>
      </c>
      <c r="AF226">
        <f t="shared" si="11"/>
        <v>1</v>
      </c>
    </row>
    <row r="227" spans="1:32" ht="17.100000000000001" customHeight="1">
      <c r="A227" s="3">
        <v>218</v>
      </c>
      <c r="B227" s="6" t="s">
        <v>657</v>
      </c>
      <c r="C227" s="12">
        <v>0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11</v>
      </c>
      <c r="N227" s="12">
        <v>34.950000000000003</v>
      </c>
      <c r="O227" s="12">
        <v>48.37</v>
      </c>
      <c r="P227" s="13">
        <f t="shared" si="9"/>
        <v>87.14</v>
      </c>
      <c r="Q227"/>
      <c r="R227" s="12">
        <v>6.02</v>
      </c>
      <c r="S227" s="12">
        <v>7.77</v>
      </c>
      <c r="T227" s="12">
        <v>13.89</v>
      </c>
      <c r="U227" s="12">
        <v>15</v>
      </c>
      <c r="V227" s="12">
        <v>7.5</v>
      </c>
      <c r="W227" s="12">
        <v>8</v>
      </c>
      <c r="X227" s="12">
        <v>7.29</v>
      </c>
      <c r="Y227" s="12">
        <v>6.83</v>
      </c>
      <c r="Z227" s="12">
        <v>8.0399999999999991</v>
      </c>
      <c r="AA227" s="16">
        <v>11.12</v>
      </c>
      <c r="AB227" s="12">
        <v>18.680000000000003</v>
      </c>
      <c r="AC227" s="12">
        <v>18.979999999999997</v>
      </c>
      <c r="AD227" s="12">
        <v>15.350000000000001</v>
      </c>
      <c r="AE227" s="13">
        <f t="shared" si="10"/>
        <v>18.330000000000002</v>
      </c>
      <c r="AF227">
        <f t="shared" si="11"/>
        <v>1</v>
      </c>
    </row>
    <row r="228" spans="1:32" ht="17.100000000000001" customHeight="1">
      <c r="A228" s="3">
        <v>219</v>
      </c>
      <c r="B228" s="6" t="s">
        <v>658</v>
      </c>
      <c r="C228" s="12">
        <v>0</v>
      </c>
      <c r="D228" s="12">
        <v>0</v>
      </c>
      <c r="E228" s="1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13">
        <f t="shared" si="9"/>
        <v>0</v>
      </c>
      <c r="Q228"/>
      <c r="R228" s="12">
        <v>0</v>
      </c>
      <c r="S228" s="12">
        <v>0</v>
      </c>
      <c r="T228" s="12">
        <v>0</v>
      </c>
      <c r="U228" s="12">
        <v>0</v>
      </c>
      <c r="V228" s="12">
        <v>0</v>
      </c>
      <c r="W228" s="12">
        <v>0</v>
      </c>
      <c r="X228" s="12">
        <v>0</v>
      </c>
      <c r="Y228" s="12">
        <v>0</v>
      </c>
      <c r="Z228" s="12">
        <v>0</v>
      </c>
      <c r="AA228" s="16">
        <v>0</v>
      </c>
      <c r="AB228" s="12">
        <v>1</v>
      </c>
      <c r="AC228" s="12">
        <v>1</v>
      </c>
      <c r="AD228" s="12">
        <v>2</v>
      </c>
      <c r="AE228" s="13">
        <f t="shared" si="10"/>
        <v>1.53</v>
      </c>
      <c r="AF228">
        <f t="shared" si="11"/>
        <v>1</v>
      </c>
    </row>
    <row r="229" spans="1:32" ht="17.100000000000001" customHeight="1">
      <c r="A229" s="3">
        <v>220</v>
      </c>
      <c r="B229" s="6" t="s">
        <v>659</v>
      </c>
      <c r="C229" s="12">
        <v>0</v>
      </c>
      <c r="D229" s="12">
        <v>0</v>
      </c>
      <c r="E229" s="1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13">
        <f t="shared" si="9"/>
        <v>0</v>
      </c>
      <c r="Q229"/>
      <c r="R229" s="12">
        <v>1</v>
      </c>
      <c r="S229" s="12">
        <v>1</v>
      </c>
      <c r="T229" s="12">
        <v>1</v>
      </c>
      <c r="U229" s="12">
        <v>1.62</v>
      </c>
      <c r="V229" s="12">
        <v>1</v>
      </c>
      <c r="W229" s="12">
        <v>1</v>
      </c>
      <c r="X229" s="12">
        <v>2</v>
      </c>
      <c r="Y229" s="12">
        <v>3.3699999999999997</v>
      </c>
      <c r="Z229" s="12">
        <v>2</v>
      </c>
      <c r="AA229" s="16">
        <v>1.9300000000000002</v>
      </c>
      <c r="AB229" s="12">
        <v>4.49</v>
      </c>
      <c r="AC229" s="12">
        <v>9.370000000000001</v>
      </c>
      <c r="AD229" s="12">
        <v>9</v>
      </c>
      <c r="AE229" s="13">
        <f t="shared" si="10"/>
        <v>8.1199999999999992</v>
      </c>
      <c r="AF229">
        <f t="shared" si="11"/>
        <v>1</v>
      </c>
    </row>
    <row r="230" spans="1:32" ht="17.100000000000001" customHeight="1">
      <c r="A230" s="3">
        <v>221</v>
      </c>
      <c r="B230" s="6" t="s">
        <v>660</v>
      </c>
      <c r="C230" s="12">
        <v>26.8</v>
      </c>
      <c r="D230" s="12">
        <v>36.36</v>
      </c>
      <c r="E230" s="12">
        <v>44.1</v>
      </c>
      <c r="F230" s="12">
        <v>46.12</v>
      </c>
      <c r="G230" s="12">
        <v>51.35</v>
      </c>
      <c r="H230" s="12">
        <v>59.59</v>
      </c>
      <c r="I230" s="12">
        <v>50.480000000000004</v>
      </c>
      <c r="J230" s="12">
        <v>42.3</v>
      </c>
      <c r="K230" s="12">
        <v>38.349999999999994</v>
      </c>
      <c r="L230" s="12">
        <v>40.04</v>
      </c>
      <c r="M230" s="12">
        <v>35.269999999999996</v>
      </c>
      <c r="N230" s="12">
        <v>35.450000000000003</v>
      </c>
      <c r="O230" s="12">
        <v>42.4</v>
      </c>
      <c r="P230" s="13">
        <f t="shared" si="9"/>
        <v>40.590000000000003</v>
      </c>
      <c r="Q230"/>
      <c r="R230" s="12">
        <v>22.93</v>
      </c>
      <c r="S230" s="12">
        <v>25.89</v>
      </c>
      <c r="T230" s="12">
        <v>33.729999999999997</v>
      </c>
      <c r="U230" s="12">
        <v>32.68</v>
      </c>
      <c r="V230" s="12">
        <v>27.87</v>
      </c>
      <c r="W230" s="12">
        <v>25.26</v>
      </c>
      <c r="X230" s="12">
        <v>21.56</v>
      </c>
      <c r="Y230" s="12">
        <v>20.04</v>
      </c>
      <c r="Z230" s="12">
        <v>33.739999999999995</v>
      </c>
      <c r="AA230" s="16">
        <v>35.620000000000005</v>
      </c>
      <c r="AB230" s="12">
        <v>31.240000000000002</v>
      </c>
      <c r="AC230" s="12">
        <v>31.089999999999996</v>
      </c>
      <c r="AD230" s="12">
        <v>34.07</v>
      </c>
      <c r="AE230" s="13">
        <f t="shared" si="10"/>
        <v>21.17</v>
      </c>
      <c r="AF230">
        <f t="shared" si="11"/>
        <v>1</v>
      </c>
    </row>
    <row r="231" spans="1:32" ht="17.100000000000001" customHeight="1">
      <c r="A231" s="3">
        <v>222</v>
      </c>
      <c r="B231" s="6" t="s">
        <v>661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3">
        <f t="shared" si="9"/>
        <v>0</v>
      </c>
      <c r="Q231"/>
      <c r="R231" s="12">
        <v>0</v>
      </c>
      <c r="S231" s="12">
        <v>0</v>
      </c>
      <c r="T231" s="12">
        <v>0</v>
      </c>
      <c r="U231" s="12">
        <v>1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6">
        <v>0</v>
      </c>
      <c r="AB231" s="12">
        <v>0</v>
      </c>
      <c r="AC231" s="12">
        <v>0</v>
      </c>
      <c r="AD231" s="12">
        <v>0</v>
      </c>
      <c r="AE231" s="13">
        <f t="shared" si="10"/>
        <v>0</v>
      </c>
      <c r="AF231">
        <f t="shared" si="11"/>
        <v>1</v>
      </c>
    </row>
    <row r="232" spans="1:32" ht="17.100000000000001" customHeight="1">
      <c r="A232" s="3">
        <v>223</v>
      </c>
      <c r="B232" s="6" t="s">
        <v>662</v>
      </c>
      <c r="C232" s="12">
        <v>44.31</v>
      </c>
      <c r="D232" s="12">
        <v>48.79</v>
      </c>
      <c r="E232" s="12">
        <v>61.56</v>
      </c>
      <c r="F232" s="12">
        <v>67.44</v>
      </c>
      <c r="G232" s="12">
        <v>81.650000000000006</v>
      </c>
      <c r="H232" s="12">
        <v>85.8</v>
      </c>
      <c r="I232" s="12">
        <v>82.380000000000024</v>
      </c>
      <c r="J232" s="12">
        <v>74.740000000000009</v>
      </c>
      <c r="K232" s="12">
        <v>51.799999999999976</v>
      </c>
      <c r="L232" s="12">
        <v>57.52000000000001</v>
      </c>
      <c r="M232" s="12">
        <v>53.11</v>
      </c>
      <c r="N232" s="12">
        <v>61.23</v>
      </c>
      <c r="O232" s="12">
        <v>59.89</v>
      </c>
      <c r="P232" s="13">
        <f t="shared" si="9"/>
        <v>43.78</v>
      </c>
      <c r="Q232"/>
      <c r="R232" s="12">
        <v>13.59</v>
      </c>
      <c r="S232" s="12">
        <v>14.51</v>
      </c>
      <c r="T232" s="12">
        <v>14.86</v>
      </c>
      <c r="U232" s="12">
        <v>19.22</v>
      </c>
      <c r="V232" s="12">
        <v>19.75</v>
      </c>
      <c r="W232" s="12">
        <v>25.67</v>
      </c>
      <c r="X232" s="12">
        <v>21.06</v>
      </c>
      <c r="Y232" s="12">
        <v>34.049999999999997</v>
      </c>
      <c r="Z232" s="12">
        <v>46.370000000000005</v>
      </c>
      <c r="AA232" s="16">
        <v>43.19</v>
      </c>
      <c r="AB232" s="12">
        <v>64.34</v>
      </c>
      <c r="AC232" s="12">
        <v>66.44</v>
      </c>
      <c r="AD232" s="12">
        <v>70.939999999999984</v>
      </c>
      <c r="AE232" s="13">
        <f t="shared" si="10"/>
        <v>79.44</v>
      </c>
      <c r="AF232">
        <f t="shared" si="11"/>
        <v>1</v>
      </c>
    </row>
    <row r="233" spans="1:32" ht="17.100000000000001" customHeight="1">
      <c r="A233" s="3">
        <v>224</v>
      </c>
      <c r="B233" s="6" t="s">
        <v>663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3</v>
      </c>
      <c r="L233" s="12">
        <v>4</v>
      </c>
      <c r="M233" s="12">
        <v>1</v>
      </c>
      <c r="N233" s="12">
        <v>1</v>
      </c>
      <c r="O233" s="12">
        <v>1</v>
      </c>
      <c r="P233" s="13">
        <f t="shared" si="9"/>
        <v>0</v>
      </c>
      <c r="Q233"/>
      <c r="R233" s="12">
        <v>1.385</v>
      </c>
      <c r="S233" s="12">
        <v>3</v>
      </c>
      <c r="T233" s="12">
        <v>0</v>
      </c>
      <c r="U233" s="12">
        <v>2.96</v>
      </c>
      <c r="V233" s="12">
        <v>0.44</v>
      </c>
      <c r="W233" s="12">
        <v>0</v>
      </c>
      <c r="X233" s="12">
        <v>1.35</v>
      </c>
      <c r="Y233" s="12">
        <v>1.51</v>
      </c>
      <c r="Z233" s="12">
        <v>3.49</v>
      </c>
      <c r="AA233" s="16">
        <v>2.69</v>
      </c>
      <c r="AB233" s="12">
        <v>3</v>
      </c>
      <c r="AC233" s="12">
        <v>2.4900000000000002</v>
      </c>
      <c r="AD233" s="12">
        <v>4.03</v>
      </c>
      <c r="AE233" s="13">
        <f t="shared" si="10"/>
        <v>4</v>
      </c>
      <c r="AF233">
        <f t="shared" si="11"/>
        <v>1</v>
      </c>
    </row>
    <row r="234" spans="1:32" ht="17.100000000000001" customHeight="1">
      <c r="A234" s="3">
        <v>225</v>
      </c>
      <c r="B234" s="6" t="s">
        <v>664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3">
        <f t="shared" si="9"/>
        <v>0</v>
      </c>
      <c r="Q234"/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6">
        <v>0</v>
      </c>
      <c r="AB234" s="12">
        <v>0</v>
      </c>
      <c r="AC234" s="12">
        <v>0</v>
      </c>
      <c r="AD234" s="12">
        <v>0</v>
      </c>
      <c r="AE234" s="13">
        <f t="shared" si="10"/>
        <v>0</v>
      </c>
      <c r="AF234">
        <f t="shared" si="11"/>
        <v>0</v>
      </c>
    </row>
    <row r="235" spans="1:32" ht="17.100000000000001" customHeight="1">
      <c r="A235" s="3">
        <v>226</v>
      </c>
      <c r="B235" s="6" t="s">
        <v>665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4.7700000000000005</v>
      </c>
      <c r="J235" s="12">
        <v>11.83</v>
      </c>
      <c r="K235" s="12">
        <v>15.49</v>
      </c>
      <c r="L235" s="12">
        <v>8.6</v>
      </c>
      <c r="M235" s="12">
        <v>4</v>
      </c>
      <c r="N235" s="12">
        <v>5.93</v>
      </c>
      <c r="O235" s="12">
        <v>16.53</v>
      </c>
      <c r="P235" s="13">
        <f t="shared" si="9"/>
        <v>14.7</v>
      </c>
      <c r="Q235"/>
      <c r="R235" s="12">
        <v>18.86</v>
      </c>
      <c r="S235" s="12">
        <v>34.340000000000003</v>
      </c>
      <c r="T235" s="12">
        <v>31.67</v>
      </c>
      <c r="U235" s="12">
        <v>34.57</v>
      </c>
      <c r="V235" s="12">
        <v>47.61</v>
      </c>
      <c r="W235" s="12">
        <v>56.1</v>
      </c>
      <c r="X235" s="12">
        <v>53.115000000000002</v>
      </c>
      <c r="Y235" s="12">
        <v>55.100000000000009</v>
      </c>
      <c r="Z235" s="12">
        <v>63.2</v>
      </c>
      <c r="AA235" s="16">
        <v>61.839999999999996</v>
      </c>
      <c r="AB235" s="12">
        <v>75.099999999999994</v>
      </c>
      <c r="AC235" s="12">
        <v>79.399999999999963</v>
      </c>
      <c r="AD235" s="12">
        <v>73.509999999999991</v>
      </c>
      <c r="AE235" s="13">
        <f t="shared" si="10"/>
        <v>86.109999999999971</v>
      </c>
      <c r="AF235">
        <f t="shared" si="11"/>
        <v>1</v>
      </c>
    </row>
    <row r="236" spans="1:32" ht="17.100000000000001" customHeight="1">
      <c r="A236" s="3">
        <v>227</v>
      </c>
      <c r="B236" s="6" t="s">
        <v>666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17.759999999999998</v>
      </c>
      <c r="M236" s="12">
        <v>19.439999999999998</v>
      </c>
      <c r="N236" s="12">
        <v>27.340000000000003</v>
      </c>
      <c r="O236" s="12">
        <v>25.240000000000006</v>
      </c>
      <c r="P236" s="13">
        <f t="shared" si="9"/>
        <v>18.28</v>
      </c>
      <c r="Q236"/>
      <c r="R236" s="12">
        <v>30.03</v>
      </c>
      <c r="S236" s="12">
        <v>31.42</v>
      </c>
      <c r="T236" s="12">
        <v>24.57</v>
      </c>
      <c r="U236" s="12">
        <v>27.47</v>
      </c>
      <c r="V236" s="12">
        <v>24.55</v>
      </c>
      <c r="W236" s="12">
        <v>20.46</v>
      </c>
      <c r="X236" s="12">
        <v>37.629999999999988</v>
      </c>
      <c r="Y236" s="12">
        <v>52.779999999999994</v>
      </c>
      <c r="Z236" s="12">
        <v>57.46</v>
      </c>
      <c r="AA236" s="16">
        <v>53.8</v>
      </c>
      <c r="AB236" s="12">
        <v>76.289999999999992</v>
      </c>
      <c r="AC236" s="12">
        <v>84.030000000000015</v>
      </c>
      <c r="AD236" s="12">
        <v>87.63000000000001</v>
      </c>
      <c r="AE236" s="13">
        <f t="shared" si="10"/>
        <v>87.490000000000038</v>
      </c>
      <c r="AF236">
        <f t="shared" si="11"/>
        <v>1</v>
      </c>
    </row>
    <row r="237" spans="1:32" ht="17.100000000000001" customHeight="1">
      <c r="A237" s="3">
        <v>228</v>
      </c>
      <c r="B237" s="6" t="s">
        <v>667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3">
        <f t="shared" si="9"/>
        <v>0</v>
      </c>
      <c r="Q237"/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6">
        <v>0</v>
      </c>
      <c r="AB237" s="12">
        <v>0</v>
      </c>
      <c r="AC237" s="12">
        <v>0</v>
      </c>
      <c r="AD237" s="12">
        <v>0</v>
      </c>
      <c r="AE237" s="13">
        <f t="shared" si="10"/>
        <v>0</v>
      </c>
      <c r="AF237">
        <f t="shared" si="11"/>
        <v>0</v>
      </c>
    </row>
    <row r="238" spans="1:32" ht="17.100000000000001" customHeight="1">
      <c r="A238" s="3">
        <v>229</v>
      </c>
      <c r="B238" s="6" t="s">
        <v>668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7.1400000000000006</v>
      </c>
      <c r="K238" s="12">
        <v>30.950000000000003</v>
      </c>
      <c r="L238" s="12">
        <v>61.270000000000017</v>
      </c>
      <c r="M238" s="12">
        <v>71.850000000000009</v>
      </c>
      <c r="N238" s="12">
        <v>91.090000000000046</v>
      </c>
      <c r="O238" s="12">
        <v>96.030000000000015</v>
      </c>
      <c r="P238" s="13">
        <f t="shared" si="9"/>
        <v>101.09000000000002</v>
      </c>
      <c r="Q238"/>
      <c r="R238" s="12">
        <v>39.94</v>
      </c>
      <c r="S238" s="12">
        <v>33.47</v>
      </c>
      <c r="T238" s="12">
        <v>38.119999999999997</v>
      </c>
      <c r="U238" s="12">
        <v>41.47</v>
      </c>
      <c r="V238" s="12">
        <v>46.83</v>
      </c>
      <c r="W238" s="12">
        <v>49.72</v>
      </c>
      <c r="X238" s="12">
        <v>55.34</v>
      </c>
      <c r="Y238" s="12">
        <v>60.31</v>
      </c>
      <c r="Z238" s="12">
        <v>70.509999999999991</v>
      </c>
      <c r="AA238" s="16">
        <v>71.11</v>
      </c>
      <c r="AB238" s="12">
        <v>54.03</v>
      </c>
      <c r="AC238" s="12">
        <v>48.01</v>
      </c>
      <c r="AD238" s="12">
        <v>47.099999999999987</v>
      </c>
      <c r="AE238" s="13">
        <f t="shared" si="10"/>
        <v>43.760000000000005</v>
      </c>
      <c r="AF238">
        <f t="shared" si="11"/>
        <v>1</v>
      </c>
    </row>
    <row r="239" spans="1:32" ht="17.100000000000001" customHeight="1">
      <c r="A239" s="3">
        <v>230</v>
      </c>
      <c r="B239" s="6" t="s">
        <v>669</v>
      </c>
      <c r="C239" s="12">
        <v>13</v>
      </c>
      <c r="D239" s="12">
        <v>18.13</v>
      </c>
      <c r="E239" s="12">
        <v>29.03</v>
      </c>
      <c r="F239" s="12">
        <v>34</v>
      </c>
      <c r="G239" s="12">
        <v>38.67</v>
      </c>
      <c r="H239" s="12">
        <v>47</v>
      </c>
      <c r="I239" s="12">
        <v>57</v>
      </c>
      <c r="J239" s="12">
        <v>63.489999999999995</v>
      </c>
      <c r="K239" s="12">
        <v>65.320000000000007</v>
      </c>
      <c r="L239" s="12">
        <v>60.26</v>
      </c>
      <c r="M239" s="12">
        <v>49.61999999999999</v>
      </c>
      <c r="N239" s="12">
        <v>52.919999999999995</v>
      </c>
      <c r="O239" s="12">
        <v>54.489999999999988</v>
      </c>
      <c r="P239" s="13">
        <f t="shared" si="9"/>
        <v>53</v>
      </c>
      <c r="Q239"/>
      <c r="R239" s="12">
        <v>2</v>
      </c>
      <c r="S239" s="12">
        <v>1</v>
      </c>
      <c r="T239" s="12">
        <v>0</v>
      </c>
      <c r="U239" s="12">
        <v>0</v>
      </c>
      <c r="V239" s="12">
        <v>0.62</v>
      </c>
      <c r="W239" s="12">
        <v>0</v>
      </c>
      <c r="X239" s="12">
        <v>0</v>
      </c>
      <c r="Y239" s="12">
        <v>1</v>
      </c>
      <c r="Z239" s="12">
        <v>3</v>
      </c>
      <c r="AA239" s="16">
        <v>4</v>
      </c>
      <c r="AB239" s="12">
        <v>2</v>
      </c>
      <c r="AC239" s="12">
        <v>2</v>
      </c>
      <c r="AD239" s="12">
        <v>3.4399999999999995</v>
      </c>
      <c r="AE239" s="13">
        <f t="shared" si="10"/>
        <v>5.47</v>
      </c>
      <c r="AF239">
        <f t="shared" si="11"/>
        <v>1</v>
      </c>
    </row>
    <row r="240" spans="1:32" ht="17.100000000000001" customHeight="1">
      <c r="A240" s="3">
        <v>231</v>
      </c>
      <c r="B240" s="6" t="s">
        <v>670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3">
        <f t="shared" si="9"/>
        <v>0</v>
      </c>
      <c r="Q240"/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2.68</v>
      </c>
      <c r="X240" s="12">
        <v>0</v>
      </c>
      <c r="Y240" s="12">
        <v>2.95</v>
      </c>
      <c r="Z240" s="12">
        <v>2</v>
      </c>
      <c r="AA240" s="16">
        <v>1.65</v>
      </c>
      <c r="AB240" s="12">
        <v>7.2100000000000009</v>
      </c>
      <c r="AC240" s="12">
        <v>7.51</v>
      </c>
      <c r="AD240" s="12">
        <v>11.05</v>
      </c>
      <c r="AE240" s="13">
        <f t="shared" si="10"/>
        <v>11.329999999999998</v>
      </c>
      <c r="AF240">
        <f t="shared" si="11"/>
        <v>1</v>
      </c>
    </row>
    <row r="241" spans="1:32" ht="17.100000000000001" customHeight="1">
      <c r="A241" s="3">
        <v>232</v>
      </c>
      <c r="B241" s="6" t="s">
        <v>671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3">
        <f t="shared" si="9"/>
        <v>0</v>
      </c>
      <c r="Q241"/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6">
        <v>0</v>
      </c>
      <c r="AB241" s="12">
        <v>0</v>
      </c>
      <c r="AC241" s="12">
        <v>0</v>
      </c>
      <c r="AD241" s="12">
        <v>0</v>
      </c>
      <c r="AE241" s="13">
        <f t="shared" si="10"/>
        <v>0</v>
      </c>
      <c r="AF241">
        <f t="shared" si="11"/>
        <v>0</v>
      </c>
    </row>
    <row r="242" spans="1:32" ht="17.100000000000001" customHeight="1">
      <c r="A242" s="3">
        <v>233</v>
      </c>
      <c r="B242" s="6" t="s">
        <v>672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3">
        <f t="shared" si="9"/>
        <v>0</v>
      </c>
      <c r="Q242"/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6">
        <v>0</v>
      </c>
      <c r="AB242" s="12">
        <v>0</v>
      </c>
      <c r="AC242" s="12">
        <v>0</v>
      </c>
      <c r="AD242" s="12">
        <v>0</v>
      </c>
      <c r="AE242" s="13">
        <f t="shared" si="10"/>
        <v>0</v>
      </c>
      <c r="AF242">
        <f t="shared" si="11"/>
        <v>0</v>
      </c>
    </row>
    <row r="243" spans="1:32" ht="17.100000000000001" customHeight="1">
      <c r="A243" s="3">
        <v>234</v>
      </c>
      <c r="B243" s="6" t="s">
        <v>673</v>
      </c>
      <c r="C243" s="12">
        <v>13.2</v>
      </c>
      <c r="D243" s="12">
        <v>12.27</v>
      </c>
      <c r="E243" s="12">
        <v>16</v>
      </c>
      <c r="F243" s="12">
        <v>29.49</v>
      </c>
      <c r="G243" s="12">
        <v>33.51</v>
      </c>
      <c r="H243" s="12">
        <v>46.2</v>
      </c>
      <c r="I243" s="12">
        <v>56.519999999999996</v>
      </c>
      <c r="J243" s="12">
        <v>57.35</v>
      </c>
      <c r="K243" s="12">
        <v>59.519999999999996</v>
      </c>
      <c r="L243" s="12">
        <v>60</v>
      </c>
      <c r="M243" s="12">
        <v>66.39</v>
      </c>
      <c r="N243" s="12">
        <v>66.670000000000016</v>
      </c>
      <c r="O243" s="12">
        <v>65.319999999999993</v>
      </c>
      <c r="P243" s="13">
        <f t="shared" si="9"/>
        <v>60</v>
      </c>
      <c r="Q243"/>
      <c r="R243" s="12">
        <v>8</v>
      </c>
      <c r="S243" s="12">
        <v>5.5</v>
      </c>
      <c r="T243" s="12">
        <v>9.68</v>
      </c>
      <c r="U243" s="12">
        <v>11.98</v>
      </c>
      <c r="V243" s="12">
        <v>17</v>
      </c>
      <c r="W243" s="12">
        <v>10.25</v>
      </c>
      <c r="X243" s="12">
        <v>6</v>
      </c>
      <c r="Y243" s="12">
        <v>6</v>
      </c>
      <c r="Z243" s="12">
        <v>1</v>
      </c>
      <c r="AA243" s="16">
        <v>6.5</v>
      </c>
      <c r="AB243" s="12">
        <v>10</v>
      </c>
      <c r="AC243" s="12">
        <v>8</v>
      </c>
      <c r="AD243" s="12">
        <v>7</v>
      </c>
      <c r="AE243" s="13">
        <f t="shared" si="10"/>
        <v>12.219999999999999</v>
      </c>
      <c r="AF243">
        <f t="shared" si="11"/>
        <v>1</v>
      </c>
    </row>
    <row r="244" spans="1:32" ht="17.100000000000001" customHeight="1">
      <c r="A244" s="3">
        <v>235</v>
      </c>
      <c r="B244" s="6" t="s">
        <v>674</v>
      </c>
      <c r="C244" s="12">
        <v>0</v>
      </c>
      <c r="D244" s="12">
        <v>0</v>
      </c>
      <c r="E244" s="12">
        <v>0</v>
      </c>
      <c r="F244" s="12">
        <v>0</v>
      </c>
      <c r="G244" s="12">
        <v>0</v>
      </c>
      <c r="H244" s="12">
        <v>0</v>
      </c>
      <c r="I244" s="12">
        <v>0</v>
      </c>
      <c r="J244" s="12">
        <v>0</v>
      </c>
      <c r="K244" s="12">
        <v>0</v>
      </c>
      <c r="L244" s="12">
        <v>0</v>
      </c>
      <c r="M244" s="12">
        <v>0</v>
      </c>
      <c r="N244" s="12">
        <v>0</v>
      </c>
      <c r="O244" s="12">
        <v>0</v>
      </c>
      <c r="P244" s="13">
        <f t="shared" si="9"/>
        <v>0</v>
      </c>
      <c r="Q244"/>
      <c r="R244" s="12">
        <v>0</v>
      </c>
      <c r="S244" s="12">
        <v>0</v>
      </c>
      <c r="T244" s="12">
        <v>0</v>
      </c>
      <c r="U244" s="12">
        <v>0</v>
      </c>
      <c r="V244" s="12">
        <v>0</v>
      </c>
      <c r="W244" s="12">
        <v>0</v>
      </c>
      <c r="X244" s="12">
        <v>0</v>
      </c>
      <c r="Y244" s="12">
        <v>0</v>
      </c>
      <c r="Z244" s="12">
        <v>0</v>
      </c>
      <c r="AA244" s="16">
        <v>0</v>
      </c>
      <c r="AB244" s="12">
        <v>0</v>
      </c>
      <c r="AC244" s="12">
        <v>0</v>
      </c>
      <c r="AD244" s="12">
        <v>0</v>
      </c>
      <c r="AE244" s="13">
        <f t="shared" si="10"/>
        <v>0</v>
      </c>
      <c r="AF244">
        <f t="shared" si="11"/>
        <v>0</v>
      </c>
    </row>
    <row r="245" spans="1:32" ht="17.100000000000001" customHeight="1">
      <c r="A245" s="3">
        <v>236</v>
      </c>
      <c r="B245" s="6" t="s">
        <v>675</v>
      </c>
      <c r="C245" s="12">
        <v>55.94</v>
      </c>
      <c r="D245" s="12">
        <v>60.51</v>
      </c>
      <c r="E245" s="12">
        <v>77.069999999999993</v>
      </c>
      <c r="F245" s="12">
        <v>67.010000000000005</v>
      </c>
      <c r="G245" s="12">
        <v>65.72</v>
      </c>
      <c r="H245" s="12">
        <v>69.12</v>
      </c>
      <c r="I245" s="12">
        <v>66.789999999999992</v>
      </c>
      <c r="J245" s="12">
        <v>71.390000000000015</v>
      </c>
      <c r="K245" s="12">
        <v>85.419999999999987</v>
      </c>
      <c r="L245" s="12">
        <v>87.399999999999991</v>
      </c>
      <c r="M245" s="12">
        <v>99.089999999999989</v>
      </c>
      <c r="N245" s="12">
        <v>101.65999999999998</v>
      </c>
      <c r="O245" s="12">
        <v>106.05999999999999</v>
      </c>
      <c r="P245" s="13">
        <f t="shared" si="9"/>
        <v>109.94</v>
      </c>
      <c r="Q245"/>
      <c r="R245" s="12">
        <v>222.34</v>
      </c>
      <c r="S245" s="12">
        <v>230.92</v>
      </c>
      <c r="T245" s="12">
        <v>251.61</v>
      </c>
      <c r="U245" s="12">
        <v>264.61</v>
      </c>
      <c r="V245" s="12">
        <v>308.27999999999997</v>
      </c>
      <c r="W245" s="12">
        <v>349.78</v>
      </c>
      <c r="X245" s="12">
        <v>378.94000000000005</v>
      </c>
      <c r="Y245" s="12">
        <v>385.37999999999988</v>
      </c>
      <c r="Z245" s="12">
        <v>398.92000000000019</v>
      </c>
      <c r="AA245" s="16">
        <v>373.22000000000014</v>
      </c>
      <c r="AB245" s="12">
        <v>443.34000000000009</v>
      </c>
      <c r="AC245" s="12">
        <v>477.73000000000013</v>
      </c>
      <c r="AD245" s="12">
        <v>511.30000000000013</v>
      </c>
      <c r="AE245" s="13">
        <f t="shared" si="10"/>
        <v>505.23999999999995</v>
      </c>
      <c r="AF245">
        <f t="shared" si="11"/>
        <v>1</v>
      </c>
    </row>
    <row r="246" spans="1:32" ht="17.100000000000001" customHeight="1">
      <c r="A246" s="3">
        <v>237</v>
      </c>
      <c r="B246" s="6" t="s">
        <v>676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3">
        <f t="shared" si="9"/>
        <v>0</v>
      </c>
      <c r="Q246"/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6">
        <v>0</v>
      </c>
      <c r="AB246" s="12">
        <v>0</v>
      </c>
      <c r="AC246" s="12">
        <v>0</v>
      </c>
      <c r="AD246" s="12">
        <v>0</v>
      </c>
      <c r="AE246" s="13">
        <f t="shared" si="10"/>
        <v>0</v>
      </c>
      <c r="AF246">
        <f t="shared" si="11"/>
        <v>0</v>
      </c>
    </row>
    <row r="247" spans="1:32" ht="17.100000000000001" customHeight="1">
      <c r="A247" s="3">
        <v>238</v>
      </c>
      <c r="B247" s="6" t="s">
        <v>677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3">
        <f t="shared" si="9"/>
        <v>0</v>
      </c>
      <c r="Q247"/>
      <c r="R247" s="12">
        <v>0</v>
      </c>
      <c r="S247" s="12">
        <v>0</v>
      </c>
      <c r="T247" s="12">
        <v>0</v>
      </c>
      <c r="U247" s="12">
        <v>1.33</v>
      </c>
      <c r="V247" s="12">
        <v>1</v>
      </c>
      <c r="W247" s="12">
        <v>0</v>
      </c>
      <c r="X247" s="12">
        <v>0</v>
      </c>
      <c r="Y247" s="12">
        <v>0</v>
      </c>
      <c r="Z247" s="12">
        <v>0</v>
      </c>
      <c r="AA247" s="16">
        <v>0</v>
      </c>
      <c r="AB247" s="12">
        <v>0</v>
      </c>
      <c r="AC247" s="12">
        <v>0</v>
      </c>
      <c r="AD247" s="12">
        <v>0</v>
      </c>
      <c r="AE247" s="13">
        <f t="shared" si="10"/>
        <v>2</v>
      </c>
      <c r="AF247">
        <f t="shared" si="11"/>
        <v>1</v>
      </c>
    </row>
    <row r="248" spans="1:32" ht="17.100000000000001" customHeight="1">
      <c r="A248" s="3">
        <v>239</v>
      </c>
      <c r="B248" s="6" t="s">
        <v>678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3">
        <f t="shared" si="9"/>
        <v>0</v>
      </c>
      <c r="Q248"/>
      <c r="R248" s="12">
        <v>1</v>
      </c>
      <c r="S248" s="12">
        <v>9.31</v>
      </c>
      <c r="T248" s="12">
        <v>9.1</v>
      </c>
      <c r="U248" s="12">
        <v>22.51</v>
      </c>
      <c r="V248" s="12">
        <v>16.47</v>
      </c>
      <c r="W248" s="12">
        <v>24.56</v>
      </c>
      <c r="X248" s="12">
        <v>19.569999999999997</v>
      </c>
      <c r="Y248" s="12">
        <v>34.910000000000004</v>
      </c>
      <c r="Z248" s="12">
        <v>42.14</v>
      </c>
      <c r="AA248" s="16">
        <v>44.080000000000005</v>
      </c>
      <c r="AB248" s="12">
        <v>53.629999999999988</v>
      </c>
      <c r="AC248" s="12">
        <v>53.060000000000009</v>
      </c>
      <c r="AD248" s="12">
        <v>50.87</v>
      </c>
      <c r="AE248" s="13">
        <f t="shared" si="10"/>
        <v>58.070000000000014</v>
      </c>
      <c r="AF248">
        <f t="shared" si="11"/>
        <v>1</v>
      </c>
    </row>
    <row r="249" spans="1:32" ht="17.100000000000001" customHeight="1">
      <c r="A249" s="3">
        <v>240</v>
      </c>
      <c r="B249" s="6" t="s">
        <v>679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4</v>
      </c>
      <c r="N249" s="12">
        <v>6</v>
      </c>
      <c r="O249" s="12">
        <v>7</v>
      </c>
      <c r="P249" s="13">
        <f t="shared" si="9"/>
        <v>8</v>
      </c>
      <c r="Q249"/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6">
        <v>0</v>
      </c>
      <c r="AB249" s="12">
        <v>1</v>
      </c>
      <c r="AC249" s="12">
        <v>1</v>
      </c>
      <c r="AD249" s="12">
        <v>1</v>
      </c>
      <c r="AE249" s="13">
        <f t="shared" si="10"/>
        <v>3</v>
      </c>
      <c r="AF249">
        <f t="shared" si="11"/>
        <v>1</v>
      </c>
    </row>
    <row r="250" spans="1:32" ht="17.100000000000001" customHeight="1">
      <c r="A250" s="3">
        <v>241</v>
      </c>
      <c r="B250" s="6" t="s">
        <v>680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3">
        <f t="shared" si="9"/>
        <v>0</v>
      </c>
      <c r="Q250"/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6">
        <v>0</v>
      </c>
      <c r="AB250" s="12">
        <v>0</v>
      </c>
      <c r="AC250" s="12">
        <v>0</v>
      </c>
      <c r="AD250" s="12">
        <v>0</v>
      </c>
      <c r="AE250" s="13">
        <f t="shared" si="10"/>
        <v>0</v>
      </c>
      <c r="AF250">
        <f t="shared" si="11"/>
        <v>0</v>
      </c>
    </row>
    <row r="251" spans="1:32" ht="17.100000000000001" customHeight="1">
      <c r="A251" s="3">
        <v>242</v>
      </c>
      <c r="B251" s="6" t="s">
        <v>681</v>
      </c>
      <c r="C251" s="12">
        <v>43.26</v>
      </c>
      <c r="D251" s="12">
        <v>42.96</v>
      </c>
      <c r="E251" s="12">
        <v>40.634999999999998</v>
      </c>
      <c r="F251" s="12">
        <v>38.36</v>
      </c>
      <c r="G251" s="12">
        <v>37.369999999999997</v>
      </c>
      <c r="H251" s="12">
        <v>32.25</v>
      </c>
      <c r="I251" s="12">
        <v>26.159999999999997</v>
      </c>
      <c r="J251" s="12">
        <v>13.41</v>
      </c>
      <c r="K251" s="12">
        <v>16.169999999999998</v>
      </c>
      <c r="L251" s="12">
        <v>14.07</v>
      </c>
      <c r="M251" s="12">
        <v>27.849999999999998</v>
      </c>
      <c r="N251" s="12">
        <v>42.53</v>
      </c>
      <c r="O251" s="12">
        <v>54.12</v>
      </c>
      <c r="P251" s="13">
        <f t="shared" si="9"/>
        <v>46.629999999999995</v>
      </c>
      <c r="Q251"/>
      <c r="R251" s="12">
        <v>17.37</v>
      </c>
      <c r="S251" s="12">
        <v>20.58</v>
      </c>
      <c r="T251" s="12">
        <v>30.25</v>
      </c>
      <c r="U251" s="12">
        <v>35.369999999999997</v>
      </c>
      <c r="V251" s="12">
        <v>41.38</v>
      </c>
      <c r="W251" s="12">
        <v>50.06</v>
      </c>
      <c r="X251" s="12">
        <v>44.290000000000006</v>
      </c>
      <c r="Y251" s="12">
        <v>37.94</v>
      </c>
      <c r="Z251" s="12">
        <v>29.57</v>
      </c>
      <c r="AA251" s="16">
        <v>18.490000000000002</v>
      </c>
      <c r="AB251" s="12">
        <v>20</v>
      </c>
      <c r="AC251" s="12">
        <v>19</v>
      </c>
      <c r="AD251" s="12">
        <v>17.52</v>
      </c>
      <c r="AE251" s="13">
        <f t="shared" si="10"/>
        <v>15.18</v>
      </c>
      <c r="AF251">
        <f t="shared" si="11"/>
        <v>1</v>
      </c>
    </row>
    <row r="252" spans="1:32" ht="17.100000000000001" customHeight="1">
      <c r="A252" s="3">
        <v>243</v>
      </c>
      <c r="B252" s="6" t="s">
        <v>682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3">
        <f t="shared" si="9"/>
        <v>0</v>
      </c>
      <c r="Q252"/>
      <c r="R252" s="12">
        <v>0.6</v>
      </c>
      <c r="S252" s="12">
        <v>0.74</v>
      </c>
      <c r="T252" s="12">
        <v>1</v>
      </c>
      <c r="U252" s="12">
        <v>1</v>
      </c>
      <c r="V252" s="12">
        <v>1.31</v>
      </c>
      <c r="W252" s="12">
        <v>1</v>
      </c>
      <c r="X252" s="12">
        <v>1</v>
      </c>
      <c r="Y252" s="12">
        <v>0.54</v>
      </c>
      <c r="Z252" s="12">
        <v>1</v>
      </c>
      <c r="AA252" s="16">
        <v>4.53</v>
      </c>
      <c r="AB252" s="12">
        <v>9.379999999999999</v>
      </c>
      <c r="AC252" s="12">
        <v>9.8899999999999988</v>
      </c>
      <c r="AD252" s="12">
        <v>15.63</v>
      </c>
      <c r="AE252" s="13">
        <f t="shared" si="10"/>
        <v>8.02</v>
      </c>
      <c r="AF252">
        <f t="shared" si="11"/>
        <v>1</v>
      </c>
    </row>
    <row r="253" spans="1:32" ht="17.100000000000001" customHeight="1">
      <c r="A253" s="3">
        <v>244</v>
      </c>
      <c r="B253" s="6" t="s">
        <v>683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0.24</v>
      </c>
      <c r="K253" s="12">
        <v>3</v>
      </c>
      <c r="L253" s="12">
        <v>3.95</v>
      </c>
      <c r="M253" s="12">
        <v>5.330000000000001</v>
      </c>
      <c r="N253" s="12">
        <v>7</v>
      </c>
      <c r="O253" s="12">
        <v>4</v>
      </c>
      <c r="P253" s="13">
        <f t="shared" si="9"/>
        <v>3</v>
      </c>
      <c r="Q253"/>
      <c r="R253" s="12">
        <v>21.11</v>
      </c>
      <c r="S253" s="12">
        <v>25.7</v>
      </c>
      <c r="T253" s="12">
        <v>39.78</v>
      </c>
      <c r="U253" s="12">
        <v>59.42</v>
      </c>
      <c r="V253" s="12">
        <v>58.28</v>
      </c>
      <c r="W253" s="12">
        <v>66.19</v>
      </c>
      <c r="X253" s="12">
        <v>87.39</v>
      </c>
      <c r="Y253" s="12">
        <v>97.25</v>
      </c>
      <c r="Z253" s="12">
        <v>135.43</v>
      </c>
      <c r="AA253" s="16">
        <v>143.96000000000004</v>
      </c>
      <c r="AB253" s="12">
        <v>151.96</v>
      </c>
      <c r="AC253" s="12">
        <v>158.96000000000004</v>
      </c>
      <c r="AD253" s="12">
        <v>153.88999999999999</v>
      </c>
      <c r="AE253" s="13">
        <f t="shared" si="10"/>
        <v>133.59000000000003</v>
      </c>
      <c r="AF253">
        <f t="shared" si="11"/>
        <v>1</v>
      </c>
    </row>
    <row r="254" spans="1:32" ht="17.100000000000001" customHeight="1">
      <c r="A254" s="3">
        <v>245</v>
      </c>
      <c r="B254" s="6" t="s">
        <v>684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3">
        <f t="shared" si="9"/>
        <v>0</v>
      </c>
      <c r="Q254"/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6">
        <v>0</v>
      </c>
      <c r="AB254" s="12">
        <v>0</v>
      </c>
      <c r="AC254" s="12">
        <v>0</v>
      </c>
      <c r="AD254" s="12">
        <v>0</v>
      </c>
      <c r="AE254" s="13">
        <f t="shared" si="10"/>
        <v>0</v>
      </c>
      <c r="AF254">
        <f t="shared" si="11"/>
        <v>0</v>
      </c>
    </row>
    <row r="255" spans="1:32" ht="17.100000000000001" customHeight="1">
      <c r="A255" s="3">
        <v>246</v>
      </c>
      <c r="B255" s="6" t="s">
        <v>685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3">
        <f t="shared" si="9"/>
        <v>0</v>
      </c>
      <c r="Q255"/>
      <c r="R255" s="12">
        <v>1</v>
      </c>
      <c r="S255" s="12">
        <v>1</v>
      </c>
      <c r="T255" s="12">
        <v>1</v>
      </c>
      <c r="U255" s="12">
        <v>1</v>
      </c>
      <c r="V255" s="12">
        <v>1</v>
      </c>
      <c r="W255" s="12">
        <v>0</v>
      </c>
      <c r="X255" s="12">
        <v>1.65</v>
      </c>
      <c r="Y255" s="12">
        <v>2</v>
      </c>
      <c r="Z255" s="12">
        <v>3</v>
      </c>
      <c r="AA255" s="16">
        <v>2</v>
      </c>
      <c r="AB255" s="12">
        <v>3.25</v>
      </c>
      <c r="AC255" s="12">
        <v>7.1</v>
      </c>
      <c r="AD255" s="12">
        <v>13.26</v>
      </c>
      <c r="AE255" s="13">
        <f t="shared" si="10"/>
        <v>10.27</v>
      </c>
      <c r="AF255">
        <f t="shared" si="11"/>
        <v>1</v>
      </c>
    </row>
    <row r="256" spans="1:32" ht="17.100000000000001" customHeight="1">
      <c r="A256" s="3">
        <v>247</v>
      </c>
      <c r="B256" s="6" t="s">
        <v>686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3">
        <f t="shared" si="9"/>
        <v>0</v>
      </c>
      <c r="Q256"/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6">
        <v>0</v>
      </c>
      <c r="AB256" s="12">
        <v>0</v>
      </c>
      <c r="AC256" s="12">
        <v>0</v>
      </c>
      <c r="AD256" s="12">
        <v>0</v>
      </c>
      <c r="AE256" s="13">
        <f t="shared" si="10"/>
        <v>0</v>
      </c>
      <c r="AF256">
        <f t="shared" si="11"/>
        <v>0</v>
      </c>
    </row>
    <row r="257" spans="1:32" ht="17.100000000000001" customHeight="1">
      <c r="A257" s="3">
        <v>248</v>
      </c>
      <c r="B257" s="6" t="s">
        <v>687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3">
        <f t="shared" si="9"/>
        <v>0</v>
      </c>
      <c r="Q257"/>
      <c r="R257" s="12">
        <v>33.36</v>
      </c>
      <c r="S257" s="12">
        <v>25.12</v>
      </c>
      <c r="T257" s="12">
        <v>18.82</v>
      </c>
      <c r="U257" s="12">
        <v>12</v>
      </c>
      <c r="V257" s="12">
        <v>9.93</v>
      </c>
      <c r="W257" s="12">
        <v>9.26</v>
      </c>
      <c r="X257" s="12">
        <v>12</v>
      </c>
      <c r="Y257" s="12">
        <v>12</v>
      </c>
      <c r="Z257" s="12">
        <v>8.7200000000000006</v>
      </c>
      <c r="AA257" s="16">
        <v>8.9</v>
      </c>
      <c r="AB257" s="12">
        <v>11.209999999999999</v>
      </c>
      <c r="AC257" s="12">
        <v>13.559999999999999</v>
      </c>
      <c r="AD257" s="12">
        <v>17.09</v>
      </c>
      <c r="AE257" s="13">
        <f t="shared" si="10"/>
        <v>19.52</v>
      </c>
      <c r="AF257">
        <f t="shared" si="11"/>
        <v>1</v>
      </c>
    </row>
    <row r="258" spans="1:32" ht="17.100000000000001" customHeight="1">
      <c r="A258" s="3">
        <v>249</v>
      </c>
      <c r="B258" s="6" t="s">
        <v>688</v>
      </c>
      <c r="C258" s="12">
        <v>0</v>
      </c>
      <c r="D258" s="12">
        <v>0</v>
      </c>
      <c r="E258" s="12">
        <v>34.57</v>
      </c>
      <c r="F258" s="12">
        <v>43.08</v>
      </c>
      <c r="G258" s="12">
        <v>40.94</v>
      </c>
      <c r="H258" s="12">
        <v>51.01</v>
      </c>
      <c r="I258" s="12">
        <v>75.930000000000007</v>
      </c>
      <c r="J258" s="12">
        <v>69.2</v>
      </c>
      <c r="K258" s="12">
        <v>56.94</v>
      </c>
      <c r="L258" s="12">
        <v>59.510000000000005</v>
      </c>
      <c r="M258" s="12">
        <v>76</v>
      </c>
      <c r="N258" s="12">
        <v>79.5</v>
      </c>
      <c r="O258" s="12">
        <v>84.19</v>
      </c>
      <c r="P258" s="13">
        <f t="shared" si="9"/>
        <v>82</v>
      </c>
      <c r="Q258"/>
      <c r="R258" s="12">
        <v>5.94</v>
      </c>
      <c r="S258" s="12">
        <v>8.92</v>
      </c>
      <c r="T258" s="12">
        <v>10.210000000000001</v>
      </c>
      <c r="U258" s="12">
        <v>10.16</v>
      </c>
      <c r="V258" s="12">
        <v>11.24</v>
      </c>
      <c r="W258" s="12">
        <v>12</v>
      </c>
      <c r="X258" s="12">
        <v>23.139999999999997</v>
      </c>
      <c r="Y258" s="12">
        <v>20.59</v>
      </c>
      <c r="Z258" s="12">
        <v>18.190000000000001</v>
      </c>
      <c r="AA258" s="16">
        <v>19.53</v>
      </c>
      <c r="AB258" s="12">
        <v>16.170000000000002</v>
      </c>
      <c r="AC258" s="12">
        <v>15.739999999999998</v>
      </c>
      <c r="AD258" s="12">
        <v>12.99</v>
      </c>
      <c r="AE258" s="13">
        <f t="shared" si="10"/>
        <v>10.530000000000001</v>
      </c>
      <c r="AF258">
        <f t="shared" si="11"/>
        <v>1</v>
      </c>
    </row>
    <row r="259" spans="1:32" ht="17.100000000000001" customHeight="1">
      <c r="A259" s="3">
        <v>250</v>
      </c>
      <c r="B259" s="6" t="s">
        <v>689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3">
        <f t="shared" si="9"/>
        <v>0</v>
      </c>
      <c r="Q259"/>
      <c r="R259" s="12">
        <v>0</v>
      </c>
      <c r="S259" s="12">
        <v>0</v>
      </c>
      <c r="T259" s="12">
        <v>0</v>
      </c>
      <c r="U259" s="12">
        <v>0.37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6">
        <v>2</v>
      </c>
      <c r="AB259" s="12">
        <v>2</v>
      </c>
      <c r="AC259" s="12">
        <v>1</v>
      </c>
      <c r="AD259" s="12">
        <v>0</v>
      </c>
      <c r="AE259" s="13">
        <f t="shared" si="10"/>
        <v>0</v>
      </c>
      <c r="AF259">
        <f t="shared" si="11"/>
        <v>1</v>
      </c>
    </row>
    <row r="260" spans="1:32" ht="17.100000000000001" customHeight="1">
      <c r="A260" s="3">
        <v>251</v>
      </c>
      <c r="B260" s="6" t="s">
        <v>690</v>
      </c>
      <c r="C260" s="12">
        <v>0</v>
      </c>
      <c r="D260" s="12">
        <v>0</v>
      </c>
      <c r="E260" s="12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11.12</v>
      </c>
      <c r="M260" s="12">
        <v>36.28</v>
      </c>
      <c r="N260" s="12">
        <v>37.120000000000005</v>
      </c>
      <c r="O260" s="12">
        <v>57.739999999999988</v>
      </c>
      <c r="P260" s="13">
        <f t="shared" si="9"/>
        <v>60.580000000000005</v>
      </c>
      <c r="Q260"/>
      <c r="R260" s="12">
        <v>0</v>
      </c>
      <c r="S260" s="12">
        <v>0</v>
      </c>
      <c r="T260" s="12">
        <v>0</v>
      </c>
      <c r="U260" s="12">
        <v>0</v>
      </c>
      <c r="V260" s="12">
        <v>0</v>
      </c>
      <c r="W260" s="12">
        <v>0</v>
      </c>
      <c r="X260" s="12">
        <v>1</v>
      </c>
      <c r="Y260" s="12">
        <v>0</v>
      </c>
      <c r="Z260" s="12">
        <v>1.51</v>
      </c>
      <c r="AA260" s="16">
        <v>5.97</v>
      </c>
      <c r="AB260" s="12">
        <v>14.090000000000002</v>
      </c>
      <c r="AC260" s="12">
        <v>13.910000000000002</v>
      </c>
      <c r="AD260" s="12">
        <v>16.57</v>
      </c>
      <c r="AE260" s="13">
        <f t="shared" si="10"/>
        <v>23.58</v>
      </c>
      <c r="AF260">
        <f t="shared" si="11"/>
        <v>1</v>
      </c>
    </row>
    <row r="261" spans="1:32" ht="17.100000000000001" customHeight="1">
      <c r="A261" s="3">
        <v>252</v>
      </c>
      <c r="B261" s="6" t="s">
        <v>691</v>
      </c>
      <c r="C261" s="12">
        <v>62.4</v>
      </c>
      <c r="D261" s="12">
        <v>89.85</v>
      </c>
      <c r="E261" s="12">
        <v>108.25</v>
      </c>
      <c r="F261" s="12">
        <v>122.61</v>
      </c>
      <c r="G261" s="12">
        <v>114.65</v>
      </c>
      <c r="H261" s="12">
        <v>122.37</v>
      </c>
      <c r="I261" s="12">
        <v>134.93</v>
      </c>
      <c r="J261" s="12">
        <v>146.94</v>
      </c>
      <c r="K261" s="12">
        <v>169.69</v>
      </c>
      <c r="L261" s="12">
        <v>205.73999999999998</v>
      </c>
      <c r="M261" s="12">
        <v>224.25999999999993</v>
      </c>
      <c r="N261" s="12">
        <v>237.83</v>
      </c>
      <c r="O261" s="12">
        <v>235.77999999999997</v>
      </c>
      <c r="P261" s="13">
        <f t="shared" si="9"/>
        <v>248.06</v>
      </c>
      <c r="Q261"/>
      <c r="R261" s="12">
        <v>48.07</v>
      </c>
      <c r="S261" s="12">
        <v>45.02</v>
      </c>
      <c r="T261" s="12">
        <v>39.619999999999997</v>
      </c>
      <c r="U261" s="12">
        <v>37.39</v>
      </c>
      <c r="V261" s="12">
        <v>29.23</v>
      </c>
      <c r="W261" s="12">
        <v>22.21</v>
      </c>
      <c r="X261" s="12">
        <v>24.650000000000002</v>
      </c>
      <c r="Y261" s="12">
        <v>19.3</v>
      </c>
      <c r="Z261" s="12">
        <v>29.91</v>
      </c>
      <c r="AA261" s="16">
        <v>30.84</v>
      </c>
      <c r="AB261" s="12">
        <v>28.72</v>
      </c>
      <c r="AC261" s="12">
        <v>27.48</v>
      </c>
      <c r="AD261" s="12">
        <v>26.64</v>
      </c>
      <c r="AE261" s="13">
        <f t="shared" si="10"/>
        <v>21.5</v>
      </c>
      <c r="AF261">
        <f t="shared" si="11"/>
        <v>1</v>
      </c>
    </row>
    <row r="262" spans="1:32" ht="17.100000000000001" customHeight="1">
      <c r="A262" s="3">
        <v>253</v>
      </c>
      <c r="B262" s="6" t="s">
        <v>692</v>
      </c>
      <c r="C262" s="12">
        <v>19.14</v>
      </c>
      <c r="D262" s="12">
        <v>19.64</v>
      </c>
      <c r="E262" s="12">
        <v>17.440000000000001</v>
      </c>
      <c r="F262" s="12">
        <v>21.6</v>
      </c>
      <c r="G262" s="12">
        <v>21.79</v>
      </c>
      <c r="H262" s="12">
        <v>21</v>
      </c>
      <c r="I262" s="12">
        <v>20</v>
      </c>
      <c r="J262" s="12">
        <v>27</v>
      </c>
      <c r="K262" s="12">
        <v>19.93</v>
      </c>
      <c r="L262" s="12">
        <v>17.13</v>
      </c>
      <c r="M262" s="12">
        <v>18.38</v>
      </c>
      <c r="N262" s="12">
        <v>19</v>
      </c>
      <c r="O262" s="12">
        <v>26.639999999999997</v>
      </c>
      <c r="P262" s="13">
        <f t="shared" si="9"/>
        <v>30.279999999999998</v>
      </c>
      <c r="Q262"/>
      <c r="R262" s="12">
        <v>0</v>
      </c>
      <c r="S262" s="12">
        <v>1.46</v>
      </c>
      <c r="T262" s="12">
        <v>2</v>
      </c>
      <c r="U262" s="12">
        <v>0</v>
      </c>
      <c r="V262" s="12">
        <v>0.72</v>
      </c>
      <c r="W262" s="12">
        <v>2</v>
      </c>
      <c r="X262" s="12">
        <v>2.9699999999999998</v>
      </c>
      <c r="Y262" s="12">
        <v>0</v>
      </c>
      <c r="Z262" s="12">
        <v>1</v>
      </c>
      <c r="AA262" s="16">
        <v>0.88</v>
      </c>
      <c r="AB262" s="12">
        <v>2</v>
      </c>
      <c r="AC262" s="12">
        <v>3</v>
      </c>
      <c r="AD262" s="12">
        <v>4</v>
      </c>
      <c r="AE262" s="13">
        <f t="shared" si="10"/>
        <v>4.25</v>
      </c>
      <c r="AF262">
        <f t="shared" si="11"/>
        <v>1</v>
      </c>
    </row>
    <row r="263" spans="1:32" ht="17.100000000000001" customHeight="1">
      <c r="A263" s="3">
        <v>254</v>
      </c>
      <c r="B263" s="6" t="s">
        <v>693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3">
        <f t="shared" si="9"/>
        <v>0</v>
      </c>
      <c r="Q263"/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6">
        <v>0</v>
      </c>
      <c r="AB263" s="12">
        <v>0</v>
      </c>
      <c r="AC263" s="12">
        <v>0</v>
      </c>
      <c r="AD263" s="12">
        <v>0</v>
      </c>
      <c r="AE263" s="13">
        <f t="shared" si="10"/>
        <v>0</v>
      </c>
      <c r="AF263">
        <f t="shared" si="11"/>
        <v>0</v>
      </c>
    </row>
    <row r="264" spans="1:32" ht="17.100000000000001" customHeight="1">
      <c r="A264" s="3">
        <v>255</v>
      </c>
      <c r="B264" s="6" t="s">
        <v>694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3">
        <f t="shared" si="9"/>
        <v>0</v>
      </c>
      <c r="Q264"/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6">
        <v>0</v>
      </c>
      <c r="AB264" s="12">
        <v>0</v>
      </c>
      <c r="AC264" s="12">
        <v>0</v>
      </c>
      <c r="AD264" s="12">
        <v>0</v>
      </c>
      <c r="AE264" s="13">
        <f t="shared" si="10"/>
        <v>0</v>
      </c>
      <c r="AF264">
        <f t="shared" si="11"/>
        <v>0</v>
      </c>
    </row>
    <row r="265" spans="1:32" ht="17.100000000000001" customHeight="1">
      <c r="A265" s="3">
        <v>256</v>
      </c>
      <c r="B265" s="6" t="s">
        <v>695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3">
        <f t="shared" si="9"/>
        <v>0</v>
      </c>
      <c r="Q265"/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6">
        <v>0</v>
      </c>
      <c r="AB265" s="12">
        <v>0</v>
      </c>
      <c r="AC265" s="12">
        <v>0</v>
      </c>
      <c r="AD265" s="12">
        <v>0</v>
      </c>
      <c r="AE265" s="13">
        <f t="shared" si="10"/>
        <v>1</v>
      </c>
      <c r="AF265">
        <f t="shared" si="11"/>
        <v>0</v>
      </c>
    </row>
    <row r="266" spans="1:32" ht="17.100000000000001" customHeight="1">
      <c r="A266" s="3">
        <v>257</v>
      </c>
      <c r="B266" s="6" t="s">
        <v>696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3">
        <f t="shared" ref="P266:P329" si="12">IF(ISNA(VLOOKUP($A266,ftes,3,FALSE)), 0, VLOOKUP($A266,ftes,3,FALSE))</f>
        <v>0</v>
      </c>
      <c r="Q266"/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6">
        <v>0</v>
      </c>
      <c r="AB266" s="12">
        <v>0</v>
      </c>
      <c r="AC266" s="12">
        <v>0</v>
      </c>
      <c r="AD266" s="12">
        <v>0</v>
      </c>
      <c r="AE266" s="13">
        <f t="shared" ref="AE266:AE329" si="13">IF(ISNA(VLOOKUP($A266,ftes,5,FALSE)), 0, VLOOKUP($A266,ftes,5,FALSE))</f>
        <v>0</v>
      </c>
      <c r="AF266">
        <f t="shared" si="11"/>
        <v>0</v>
      </c>
    </row>
    <row r="267" spans="1:32" ht="17.100000000000001" customHeight="1">
      <c r="A267" s="3">
        <v>258</v>
      </c>
      <c r="B267" s="6" t="s">
        <v>85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3">
        <f t="shared" si="12"/>
        <v>8</v>
      </c>
      <c r="Q267"/>
      <c r="R267" s="12">
        <v>46.45</v>
      </c>
      <c r="S267" s="12">
        <v>54.08</v>
      </c>
      <c r="T267" s="12">
        <v>47.914999999999999</v>
      </c>
      <c r="U267" s="12">
        <v>42.625</v>
      </c>
      <c r="V267" s="12">
        <v>38.26</v>
      </c>
      <c r="W267" s="12">
        <v>39.46</v>
      </c>
      <c r="X267" s="12">
        <v>39.140000000000008</v>
      </c>
      <c r="Y267" s="12">
        <v>35.549999999999997</v>
      </c>
      <c r="Z267" s="12">
        <v>51.72</v>
      </c>
      <c r="AA267" s="16">
        <v>61.669999999999995</v>
      </c>
      <c r="AB267" s="12">
        <v>73.97999999999999</v>
      </c>
      <c r="AC267" s="12">
        <v>74.459999999999994</v>
      </c>
      <c r="AD267" s="12">
        <v>67.760000000000005</v>
      </c>
      <c r="AE267" s="13">
        <f t="shared" si="13"/>
        <v>81.479999999999976</v>
      </c>
      <c r="AF267">
        <f t="shared" ref="AF267:AF330" si="14">IF(SUM(C267:O267)+SUM(R267:AD267)&gt;0,1,0)</f>
        <v>1</v>
      </c>
    </row>
    <row r="268" spans="1:32" ht="17.100000000000001" customHeight="1">
      <c r="A268" s="3">
        <v>259</v>
      </c>
      <c r="B268" s="6" t="s">
        <v>86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3">
        <f t="shared" si="12"/>
        <v>0</v>
      </c>
      <c r="Q268"/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6">
        <v>0</v>
      </c>
      <c r="AB268" s="12">
        <v>0</v>
      </c>
      <c r="AC268" s="12">
        <v>0</v>
      </c>
      <c r="AD268" s="12">
        <v>0</v>
      </c>
      <c r="AE268" s="13">
        <f t="shared" si="13"/>
        <v>0</v>
      </c>
      <c r="AF268">
        <f t="shared" si="14"/>
        <v>0</v>
      </c>
    </row>
    <row r="269" spans="1:32" ht="17.100000000000001" customHeight="1">
      <c r="A269" s="3">
        <v>260</v>
      </c>
      <c r="B269" s="6" t="s">
        <v>87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3">
        <f t="shared" si="12"/>
        <v>0</v>
      </c>
      <c r="Q269"/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6">
        <v>0</v>
      </c>
      <c r="AB269" s="12">
        <v>0</v>
      </c>
      <c r="AC269" s="12">
        <v>0</v>
      </c>
      <c r="AD269" s="12">
        <v>0</v>
      </c>
      <c r="AE269" s="13">
        <f t="shared" si="13"/>
        <v>0</v>
      </c>
      <c r="AF269">
        <f t="shared" si="14"/>
        <v>0</v>
      </c>
    </row>
    <row r="270" spans="1:32" ht="17.100000000000001" customHeight="1">
      <c r="A270" s="3">
        <v>261</v>
      </c>
      <c r="B270" s="6" t="s">
        <v>88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14.96</v>
      </c>
      <c r="I270" s="12">
        <v>23.96</v>
      </c>
      <c r="J270" s="12">
        <v>46.819999999999993</v>
      </c>
      <c r="K270" s="12">
        <v>69.41</v>
      </c>
      <c r="L270" s="12">
        <v>76.3</v>
      </c>
      <c r="M270" s="12">
        <v>82.5</v>
      </c>
      <c r="N270" s="12">
        <v>76.400000000000006</v>
      </c>
      <c r="O270" s="12">
        <v>104.23</v>
      </c>
      <c r="P270" s="13">
        <f t="shared" si="12"/>
        <v>118.75999999999999</v>
      </c>
      <c r="Q270"/>
      <c r="R270" s="12">
        <v>3.93</v>
      </c>
      <c r="S270" s="12">
        <v>7.59</v>
      </c>
      <c r="T270" s="12">
        <v>13.03</v>
      </c>
      <c r="U270" s="12">
        <v>28.3</v>
      </c>
      <c r="V270" s="12">
        <v>36.58</v>
      </c>
      <c r="W270" s="12">
        <v>30.52</v>
      </c>
      <c r="X270" s="12">
        <v>42.33</v>
      </c>
      <c r="Y270" s="12">
        <v>55.799999999999983</v>
      </c>
      <c r="Z270" s="12">
        <v>56.81</v>
      </c>
      <c r="AA270" s="16">
        <v>54.120000000000012</v>
      </c>
      <c r="AB270" s="12">
        <v>63.88</v>
      </c>
      <c r="AC270" s="12">
        <v>64.03</v>
      </c>
      <c r="AD270" s="12">
        <v>71.790000000000006</v>
      </c>
      <c r="AE270" s="13">
        <f t="shared" si="13"/>
        <v>71.709999999999994</v>
      </c>
      <c r="AF270">
        <f t="shared" si="14"/>
        <v>1</v>
      </c>
    </row>
    <row r="271" spans="1:32" ht="17.100000000000001" customHeight="1">
      <c r="A271" s="3">
        <v>262</v>
      </c>
      <c r="B271" s="6" t="s">
        <v>89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3">
        <f t="shared" si="12"/>
        <v>0</v>
      </c>
      <c r="Q271"/>
      <c r="R271" s="12">
        <v>3</v>
      </c>
      <c r="S271" s="12">
        <v>2.875</v>
      </c>
      <c r="T271" s="12">
        <v>3</v>
      </c>
      <c r="U271" s="12">
        <v>4.46</v>
      </c>
      <c r="V271" s="12">
        <v>3.11</v>
      </c>
      <c r="W271" s="12">
        <v>2</v>
      </c>
      <c r="X271" s="12">
        <v>3.54</v>
      </c>
      <c r="Y271" s="12">
        <v>11.74</v>
      </c>
      <c r="Z271" s="12">
        <v>8</v>
      </c>
      <c r="AA271" s="16">
        <v>8.0399999999999991</v>
      </c>
      <c r="AB271" s="12">
        <v>8.81</v>
      </c>
      <c r="AC271" s="12">
        <v>15.97</v>
      </c>
      <c r="AD271" s="12">
        <v>16.82</v>
      </c>
      <c r="AE271" s="13">
        <f t="shared" si="13"/>
        <v>24.48</v>
      </c>
      <c r="AF271">
        <f t="shared" si="14"/>
        <v>1</v>
      </c>
    </row>
    <row r="272" spans="1:32" ht="17.100000000000001" customHeight="1">
      <c r="A272" s="3">
        <v>263</v>
      </c>
      <c r="B272" s="6" t="s">
        <v>90</v>
      </c>
      <c r="C272" s="12">
        <v>3.63</v>
      </c>
      <c r="D272" s="12">
        <v>4.3499999999999996</v>
      </c>
      <c r="E272" s="12">
        <v>4</v>
      </c>
      <c r="F272" s="12">
        <v>5.76</v>
      </c>
      <c r="G272" s="12">
        <v>6.37</v>
      </c>
      <c r="H272" s="12">
        <v>4.99</v>
      </c>
      <c r="I272" s="12">
        <v>7</v>
      </c>
      <c r="J272" s="12">
        <v>6</v>
      </c>
      <c r="K272" s="12">
        <v>5</v>
      </c>
      <c r="L272" s="12">
        <v>7.8</v>
      </c>
      <c r="M272" s="12">
        <v>14</v>
      </c>
      <c r="N272" s="12">
        <v>11</v>
      </c>
      <c r="O272" s="12">
        <v>13</v>
      </c>
      <c r="P272" s="13">
        <f t="shared" si="12"/>
        <v>22.02</v>
      </c>
      <c r="Q272"/>
      <c r="R272" s="12">
        <v>9.1</v>
      </c>
      <c r="S272" s="12">
        <v>11</v>
      </c>
      <c r="T272" s="12">
        <v>17.260000000000002</v>
      </c>
      <c r="U272" s="12">
        <v>15</v>
      </c>
      <c r="V272" s="12">
        <v>36.1</v>
      </c>
      <c r="W272" s="12">
        <v>28.25</v>
      </c>
      <c r="X272" s="12">
        <v>19.97</v>
      </c>
      <c r="Y272" s="12">
        <v>19</v>
      </c>
      <c r="Z272" s="12">
        <v>16.399999999999999</v>
      </c>
      <c r="AA272" s="16">
        <v>25</v>
      </c>
      <c r="AB272" s="12">
        <v>25.48</v>
      </c>
      <c r="AC272" s="12">
        <v>24.15</v>
      </c>
      <c r="AD272" s="12">
        <v>12.1</v>
      </c>
      <c r="AE272" s="13">
        <f t="shared" si="13"/>
        <v>13.21</v>
      </c>
      <c r="AF272">
        <f t="shared" si="14"/>
        <v>1</v>
      </c>
    </row>
    <row r="273" spans="1:32" ht="17.100000000000001" customHeight="1">
      <c r="A273" s="3">
        <v>264</v>
      </c>
      <c r="B273" s="6" t="s">
        <v>91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3">
        <f t="shared" si="12"/>
        <v>0</v>
      </c>
      <c r="Q273"/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6">
        <v>0.93</v>
      </c>
      <c r="AB273" s="12">
        <v>2.74</v>
      </c>
      <c r="AC273" s="12">
        <v>1.3</v>
      </c>
      <c r="AD273" s="12">
        <v>3.3</v>
      </c>
      <c r="AE273" s="13">
        <f t="shared" si="13"/>
        <v>1.34</v>
      </c>
      <c r="AF273">
        <f t="shared" si="14"/>
        <v>1</v>
      </c>
    </row>
    <row r="274" spans="1:32" ht="17.100000000000001" customHeight="1">
      <c r="A274" s="3">
        <v>265</v>
      </c>
      <c r="B274" s="6" t="s">
        <v>92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3">
        <f t="shared" si="12"/>
        <v>0</v>
      </c>
      <c r="Q274"/>
      <c r="R274" s="12">
        <v>0</v>
      </c>
      <c r="S274" s="12">
        <v>0</v>
      </c>
      <c r="T274" s="12">
        <v>0.71</v>
      </c>
      <c r="U274" s="12">
        <v>1</v>
      </c>
      <c r="V274" s="12">
        <v>1</v>
      </c>
      <c r="W274" s="12">
        <v>0</v>
      </c>
      <c r="X274" s="12">
        <v>0</v>
      </c>
      <c r="Y274" s="12">
        <v>1</v>
      </c>
      <c r="Z274" s="12">
        <v>2.1</v>
      </c>
      <c r="AA274" s="16">
        <v>1</v>
      </c>
      <c r="AB274" s="12">
        <v>2.81</v>
      </c>
      <c r="AC274" s="12">
        <v>5.3</v>
      </c>
      <c r="AD274" s="12">
        <v>4.24</v>
      </c>
      <c r="AE274" s="13">
        <f t="shared" si="13"/>
        <v>6.7</v>
      </c>
      <c r="AF274">
        <f t="shared" si="14"/>
        <v>1</v>
      </c>
    </row>
    <row r="275" spans="1:32" ht="17.100000000000001" customHeight="1">
      <c r="A275" s="3">
        <v>266</v>
      </c>
      <c r="B275" s="6" t="s">
        <v>93</v>
      </c>
      <c r="C275" s="12">
        <v>0</v>
      </c>
      <c r="D275" s="12">
        <v>0</v>
      </c>
      <c r="E275" s="12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13">
        <f t="shared" si="12"/>
        <v>0</v>
      </c>
      <c r="Q275"/>
      <c r="R275" s="12">
        <v>0</v>
      </c>
      <c r="S275" s="12">
        <v>0</v>
      </c>
      <c r="T275" s="12">
        <v>0</v>
      </c>
      <c r="U275" s="12">
        <v>0</v>
      </c>
      <c r="V275" s="12">
        <v>0</v>
      </c>
      <c r="W275" s="12">
        <v>0</v>
      </c>
      <c r="X275" s="12">
        <v>0</v>
      </c>
      <c r="Y275" s="12">
        <v>2</v>
      </c>
      <c r="Z275" s="12">
        <v>2</v>
      </c>
      <c r="AA275" s="16">
        <v>0.17</v>
      </c>
      <c r="AB275" s="12">
        <v>0.69</v>
      </c>
      <c r="AC275" s="12">
        <v>3</v>
      </c>
      <c r="AD275" s="12">
        <v>3.0700000000000003</v>
      </c>
      <c r="AE275" s="13">
        <f t="shared" si="13"/>
        <v>1.61</v>
      </c>
      <c r="AF275">
        <f t="shared" si="14"/>
        <v>1</v>
      </c>
    </row>
    <row r="276" spans="1:32" ht="17.100000000000001" customHeight="1">
      <c r="A276" s="3">
        <v>267</v>
      </c>
      <c r="B276" s="6" t="s">
        <v>94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3">
        <f t="shared" si="12"/>
        <v>0</v>
      </c>
      <c r="Q276"/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6">
        <v>0</v>
      </c>
      <c r="AB276" s="12">
        <v>0</v>
      </c>
      <c r="AC276" s="12">
        <v>0</v>
      </c>
      <c r="AD276" s="12">
        <v>0</v>
      </c>
      <c r="AE276" s="13">
        <f t="shared" si="13"/>
        <v>0</v>
      </c>
      <c r="AF276">
        <f t="shared" si="14"/>
        <v>0</v>
      </c>
    </row>
    <row r="277" spans="1:32" ht="17.100000000000001" customHeight="1">
      <c r="A277" s="3">
        <v>268</v>
      </c>
      <c r="B277" s="6" t="s">
        <v>95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3">
        <f t="shared" si="12"/>
        <v>0</v>
      </c>
      <c r="Q277"/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6">
        <v>0</v>
      </c>
      <c r="AB277" s="12">
        <v>0</v>
      </c>
      <c r="AC277" s="12">
        <v>0</v>
      </c>
      <c r="AD277" s="12">
        <v>0</v>
      </c>
      <c r="AE277" s="13">
        <f t="shared" si="13"/>
        <v>0</v>
      </c>
      <c r="AF277">
        <f t="shared" si="14"/>
        <v>0</v>
      </c>
    </row>
    <row r="278" spans="1:32" ht="17.100000000000001" customHeight="1">
      <c r="A278" s="3">
        <v>269</v>
      </c>
      <c r="B278" s="6" t="s">
        <v>96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3">
        <f t="shared" si="12"/>
        <v>0</v>
      </c>
      <c r="Q278"/>
      <c r="R278" s="12">
        <v>1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1.97</v>
      </c>
      <c r="AA278" s="16">
        <v>0</v>
      </c>
      <c r="AB278" s="12">
        <v>0</v>
      </c>
      <c r="AC278" s="12">
        <v>0</v>
      </c>
      <c r="AD278" s="12">
        <v>1</v>
      </c>
      <c r="AE278" s="13">
        <f t="shared" si="13"/>
        <v>0</v>
      </c>
      <c r="AF278">
        <f t="shared" si="14"/>
        <v>1</v>
      </c>
    </row>
    <row r="279" spans="1:32" ht="17.100000000000001" customHeight="1">
      <c r="A279" s="3">
        <v>270</v>
      </c>
      <c r="B279" s="6" t="s">
        <v>97</v>
      </c>
      <c r="C279" s="12">
        <v>66.34</v>
      </c>
      <c r="D279" s="12">
        <v>53.58</v>
      </c>
      <c r="E279" s="12">
        <v>45</v>
      </c>
      <c r="F279" s="12">
        <v>40.340000000000003</v>
      </c>
      <c r="G279" s="12">
        <v>45.03</v>
      </c>
      <c r="H279" s="12">
        <v>48.08</v>
      </c>
      <c r="I279" s="12">
        <v>64.400000000000006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3">
        <f t="shared" si="12"/>
        <v>0</v>
      </c>
      <c r="Q279"/>
      <c r="R279" s="12">
        <v>90</v>
      </c>
      <c r="S279" s="12">
        <v>94.45</v>
      </c>
      <c r="T279" s="12">
        <v>91.51</v>
      </c>
      <c r="U279" s="12">
        <v>94.33</v>
      </c>
      <c r="V279" s="12">
        <v>106.46</v>
      </c>
      <c r="W279" s="12">
        <v>120.05</v>
      </c>
      <c r="X279" s="12">
        <v>106.69</v>
      </c>
      <c r="Y279" s="12">
        <v>0</v>
      </c>
      <c r="Z279" s="12">
        <v>0</v>
      </c>
      <c r="AA279" s="16">
        <v>0</v>
      </c>
      <c r="AB279" s="12">
        <v>0</v>
      </c>
      <c r="AC279" s="12">
        <v>0</v>
      </c>
      <c r="AD279" s="12">
        <v>0</v>
      </c>
      <c r="AE279" s="13">
        <f t="shared" si="13"/>
        <v>0</v>
      </c>
      <c r="AF279">
        <f t="shared" si="14"/>
        <v>1</v>
      </c>
    </row>
    <row r="280" spans="1:32" ht="17.100000000000001" customHeight="1">
      <c r="A280" s="3">
        <v>271</v>
      </c>
      <c r="B280" s="6" t="s">
        <v>98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19.21</v>
      </c>
      <c r="J280" s="12">
        <v>15</v>
      </c>
      <c r="K280" s="12">
        <v>13</v>
      </c>
      <c r="L280" s="12">
        <v>13</v>
      </c>
      <c r="M280" s="12">
        <v>0.81</v>
      </c>
      <c r="N280" s="12">
        <v>0</v>
      </c>
      <c r="O280" s="12">
        <v>27.27</v>
      </c>
      <c r="P280" s="13">
        <f t="shared" si="12"/>
        <v>27</v>
      </c>
      <c r="Q280"/>
      <c r="R280" s="12">
        <v>17.05</v>
      </c>
      <c r="S280" s="12">
        <v>16.46</v>
      </c>
      <c r="T280" s="12">
        <v>10.039999999999999</v>
      </c>
      <c r="U280" s="12">
        <v>13.72</v>
      </c>
      <c r="V280" s="12">
        <v>18.48</v>
      </c>
      <c r="W280" s="12">
        <v>21.2</v>
      </c>
      <c r="X280" s="12">
        <v>19.48</v>
      </c>
      <c r="Y280" s="12">
        <v>26.32</v>
      </c>
      <c r="Z280" s="12">
        <v>28.610000000000003</v>
      </c>
      <c r="AA280" s="16">
        <v>32.140000000000008</v>
      </c>
      <c r="AB280" s="12">
        <v>38.010000000000005</v>
      </c>
      <c r="AC280" s="12">
        <v>26.689999999999998</v>
      </c>
      <c r="AD280" s="12">
        <v>24.610000000000003</v>
      </c>
      <c r="AE280" s="13">
        <f t="shared" si="13"/>
        <v>32.5</v>
      </c>
      <c r="AF280">
        <f t="shared" si="14"/>
        <v>1</v>
      </c>
    </row>
    <row r="281" spans="1:32" ht="17.100000000000001" customHeight="1">
      <c r="A281" s="3">
        <v>272</v>
      </c>
      <c r="B281" s="6" t="s">
        <v>99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5</v>
      </c>
      <c r="P281" s="13">
        <f t="shared" si="12"/>
        <v>3</v>
      </c>
      <c r="Q281"/>
      <c r="R281" s="12">
        <v>5.03</v>
      </c>
      <c r="S281" s="12">
        <v>7.89</v>
      </c>
      <c r="T281" s="12">
        <v>8</v>
      </c>
      <c r="U281" s="12">
        <v>8</v>
      </c>
      <c r="V281" s="12">
        <v>7.04</v>
      </c>
      <c r="W281" s="12">
        <v>4</v>
      </c>
      <c r="X281" s="12">
        <v>6</v>
      </c>
      <c r="Y281" s="12">
        <v>9</v>
      </c>
      <c r="Z281" s="12">
        <v>7.24</v>
      </c>
      <c r="AA281" s="16">
        <v>11</v>
      </c>
      <c r="AB281" s="12">
        <v>8</v>
      </c>
      <c r="AC281" s="12">
        <v>11.459999999999999</v>
      </c>
      <c r="AD281" s="12">
        <v>9.89</v>
      </c>
      <c r="AE281" s="13">
        <f t="shared" si="13"/>
        <v>13.4</v>
      </c>
      <c r="AF281">
        <f t="shared" si="14"/>
        <v>1</v>
      </c>
    </row>
    <row r="282" spans="1:32" ht="17.100000000000001" customHeight="1">
      <c r="A282" s="3">
        <v>273</v>
      </c>
      <c r="B282" s="6" t="s">
        <v>100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3">
        <f t="shared" si="12"/>
        <v>0</v>
      </c>
      <c r="Q282"/>
      <c r="R282" s="12">
        <v>0</v>
      </c>
      <c r="S282" s="12">
        <v>0</v>
      </c>
      <c r="T282" s="12">
        <v>1.38</v>
      </c>
      <c r="U282" s="12">
        <v>3</v>
      </c>
      <c r="V282" s="12">
        <v>5</v>
      </c>
      <c r="W282" s="12">
        <v>4.5</v>
      </c>
      <c r="X282" s="12">
        <v>1</v>
      </c>
      <c r="Y282" s="12">
        <v>6.14</v>
      </c>
      <c r="Z282" s="12">
        <v>10</v>
      </c>
      <c r="AA282" s="16">
        <v>8</v>
      </c>
      <c r="AB282" s="12">
        <v>3.51</v>
      </c>
      <c r="AC282" s="12">
        <v>13.68</v>
      </c>
      <c r="AD282" s="12">
        <v>18.91</v>
      </c>
      <c r="AE282" s="13">
        <f t="shared" si="13"/>
        <v>15.81</v>
      </c>
      <c r="AF282">
        <f t="shared" si="14"/>
        <v>1</v>
      </c>
    </row>
    <row r="283" spans="1:32" ht="17.100000000000001" customHeight="1">
      <c r="A283" s="3">
        <v>274</v>
      </c>
      <c r="B283" s="6" t="s">
        <v>101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3">
        <f t="shared" si="12"/>
        <v>0</v>
      </c>
      <c r="Q283"/>
      <c r="R283" s="12">
        <v>1</v>
      </c>
      <c r="S283" s="12">
        <v>0</v>
      </c>
      <c r="T283" s="12">
        <v>0.24</v>
      </c>
      <c r="U283" s="12">
        <v>0.85</v>
      </c>
      <c r="V283" s="12">
        <v>1</v>
      </c>
      <c r="W283" s="12">
        <v>0</v>
      </c>
      <c r="X283" s="12">
        <v>0</v>
      </c>
      <c r="Y283" s="12">
        <v>0</v>
      </c>
      <c r="Z283" s="12">
        <v>0.99</v>
      </c>
      <c r="AA283" s="16">
        <v>1</v>
      </c>
      <c r="AB283" s="12">
        <v>2.08</v>
      </c>
      <c r="AC283" s="12">
        <v>5</v>
      </c>
      <c r="AD283" s="12">
        <v>5</v>
      </c>
      <c r="AE283" s="13">
        <f t="shared" si="13"/>
        <v>7.7600000000000016</v>
      </c>
      <c r="AF283">
        <f t="shared" si="14"/>
        <v>1</v>
      </c>
    </row>
    <row r="284" spans="1:32" ht="17.100000000000001" customHeight="1">
      <c r="A284" s="3">
        <v>275</v>
      </c>
      <c r="B284" s="6" t="s">
        <v>102</v>
      </c>
      <c r="C284" s="12">
        <v>0</v>
      </c>
      <c r="D284" s="12">
        <v>10</v>
      </c>
      <c r="E284" s="12">
        <v>35</v>
      </c>
      <c r="F284" s="12">
        <v>42</v>
      </c>
      <c r="G284" s="12">
        <v>44</v>
      </c>
      <c r="H284" s="12">
        <v>48</v>
      </c>
      <c r="I284" s="12">
        <v>60</v>
      </c>
      <c r="J284" s="12">
        <v>72.45</v>
      </c>
      <c r="K284" s="12">
        <v>73.87</v>
      </c>
      <c r="L284" s="12">
        <v>65.010000000000005</v>
      </c>
      <c r="M284" s="12">
        <v>65</v>
      </c>
      <c r="N284" s="12">
        <v>70.88</v>
      </c>
      <c r="O284" s="12">
        <v>64.759999999999991</v>
      </c>
      <c r="P284" s="13">
        <f t="shared" si="12"/>
        <v>63.569999999999993</v>
      </c>
      <c r="Q284"/>
      <c r="R284" s="12">
        <v>3.08</v>
      </c>
      <c r="S284" s="12">
        <v>3</v>
      </c>
      <c r="T284" s="12">
        <v>2.29</v>
      </c>
      <c r="U284" s="12">
        <v>3.68</v>
      </c>
      <c r="V284" s="12">
        <v>1.1599999999999999</v>
      </c>
      <c r="W284" s="12">
        <v>4.68</v>
      </c>
      <c r="X284" s="12">
        <v>3.36</v>
      </c>
      <c r="Y284" s="12">
        <v>5</v>
      </c>
      <c r="Z284" s="12">
        <v>4.93</v>
      </c>
      <c r="AA284" s="16">
        <v>7</v>
      </c>
      <c r="AB284" s="12">
        <v>11.79</v>
      </c>
      <c r="AC284" s="12">
        <v>9.9499999999999993</v>
      </c>
      <c r="AD284" s="12">
        <v>11.86</v>
      </c>
      <c r="AE284" s="13">
        <f t="shared" si="13"/>
        <v>7.36</v>
      </c>
      <c r="AF284">
        <f t="shared" si="14"/>
        <v>1</v>
      </c>
    </row>
    <row r="285" spans="1:32" ht="17.100000000000001" customHeight="1">
      <c r="A285" s="3">
        <v>276</v>
      </c>
      <c r="B285" s="6" t="s">
        <v>103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3">
        <f t="shared" si="12"/>
        <v>0</v>
      </c>
      <c r="Q285"/>
      <c r="R285" s="12">
        <v>0</v>
      </c>
      <c r="S285" s="12">
        <v>0.66</v>
      </c>
      <c r="T285" s="12">
        <v>1</v>
      </c>
      <c r="U285" s="12">
        <v>0</v>
      </c>
      <c r="V285" s="12">
        <v>0</v>
      </c>
      <c r="W285" s="12">
        <v>2.68</v>
      </c>
      <c r="X285" s="12">
        <v>0</v>
      </c>
      <c r="Y285" s="12">
        <v>2</v>
      </c>
      <c r="Z285" s="12">
        <v>1.55</v>
      </c>
      <c r="AA285" s="16">
        <v>0</v>
      </c>
      <c r="AB285" s="12">
        <v>3.57</v>
      </c>
      <c r="AC285" s="12">
        <v>4.17</v>
      </c>
      <c r="AD285" s="12">
        <v>3.41</v>
      </c>
      <c r="AE285" s="13">
        <f t="shared" si="13"/>
        <v>1</v>
      </c>
      <c r="AF285">
        <f t="shared" si="14"/>
        <v>1</v>
      </c>
    </row>
    <row r="286" spans="1:32" ht="17.100000000000001" customHeight="1">
      <c r="A286" s="3">
        <v>277</v>
      </c>
      <c r="B286" s="6" t="s">
        <v>104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7.22</v>
      </c>
      <c r="I286" s="12">
        <v>4.24</v>
      </c>
      <c r="J286" s="12">
        <v>2.12</v>
      </c>
      <c r="K286" s="12">
        <v>0</v>
      </c>
      <c r="L286" s="12">
        <v>5</v>
      </c>
      <c r="M286" s="12">
        <v>6.33</v>
      </c>
      <c r="N286" s="12">
        <v>7.3100000000000005</v>
      </c>
      <c r="O286" s="12">
        <v>5</v>
      </c>
      <c r="P286" s="13">
        <f t="shared" si="12"/>
        <v>5.96</v>
      </c>
      <c r="Q286"/>
      <c r="R286" s="12">
        <v>32.979999999999997</v>
      </c>
      <c r="S286" s="12">
        <v>74.680000000000007</v>
      </c>
      <c r="T286" s="12">
        <v>89.34</v>
      </c>
      <c r="U286" s="12">
        <v>128.22999999999999</v>
      </c>
      <c r="V286" s="12">
        <v>155.13</v>
      </c>
      <c r="W286" s="12">
        <v>170.6</v>
      </c>
      <c r="X286" s="12">
        <v>174.92</v>
      </c>
      <c r="Y286" s="12">
        <v>189.41999999999996</v>
      </c>
      <c r="Z286" s="12">
        <v>189.99</v>
      </c>
      <c r="AA286" s="16">
        <v>224.05</v>
      </c>
      <c r="AB286" s="12">
        <v>232.54</v>
      </c>
      <c r="AC286" s="12">
        <v>262.32999999999993</v>
      </c>
      <c r="AD286" s="12">
        <v>274.1400000000001</v>
      </c>
      <c r="AE286" s="13">
        <f t="shared" si="13"/>
        <v>267.96999999999997</v>
      </c>
      <c r="AF286">
        <f t="shared" si="14"/>
        <v>1</v>
      </c>
    </row>
    <row r="287" spans="1:32" ht="17.100000000000001" customHeight="1">
      <c r="A287" s="3">
        <v>278</v>
      </c>
      <c r="B287" s="6" t="s">
        <v>105</v>
      </c>
      <c r="C287" s="12">
        <v>131.57</v>
      </c>
      <c r="D287" s="12">
        <v>131.6</v>
      </c>
      <c r="E287" s="12">
        <v>125.41</v>
      </c>
      <c r="F287" s="12">
        <v>124.22</v>
      </c>
      <c r="G287" s="12">
        <v>138.82</v>
      </c>
      <c r="H287" s="12">
        <v>140.55000000000001</v>
      </c>
      <c r="I287" s="12">
        <v>149.56999999999996</v>
      </c>
      <c r="J287" s="12">
        <v>140.17999999999998</v>
      </c>
      <c r="K287" s="12">
        <v>164.93000000000004</v>
      </c>
      <c r="L287" s="12">
        <v>178.22000000000006</v>
      </c>
      <c r="M287" s="12">
        <v>168.47000000000006</v>
      </c>
      <c r="N287" s="12">
        <v>162.38999999999999</v>
      </c>
      <c r="O287" s="12">
        <v>174.12</v>
      </c>
      <c r="P287" s="13">
        <f t="shared" si="12"/>
        <v>170.96999999999997</v>
      </c>
      <c r="Q287"/>
      <c r="R287" s="12">
        <v>48.63</v>
      </c>
      <c r="S287" s="12">
        <v>50.17</v>
      </c>
      <c r="T287" s="12">
        <v>59.78</v>
      </c>
      <c r="U287" s="12">
        <v>72.91</v>
      </c>
      <c r="V287" s="12">
        <v>91.87</v>
      </c>
      <c r="W287" s="12">
        <v>98.23</v>
      </c>
      <c r="X287" s="12">
        <v>89.91</v>
      </c>
      <c r="Y287" s="12">
        <v>107.11000000000003</v>
      </c>
      <c r="Z287" s="12">
        <v>93.21</v>
      </c>
      <c r="AA287" s="16">
        <v>101.57000000000004</v>
      </c>
      <c r="AB287" s="12">
        <v>114.81000000000002</v>
      </c>
      <c r="AC287" s="12">
        <v>113.36000000000003</v>
      </c>
      <c r="AD287" s="12">
        <v>90.69</v>
      </c>
      <c r="AE287" s="13">
        <f t="shared" si="13"/>
        <v>94.02</v>
      </c>
      <c r="AF287">
        <f t="shared" si="14"/>
        <v>1</v>
      </c>
    </row>
    <row r="288" spans="1:32" ht="17.100000000000001" customHeight="1">
      <c r="A288" s="3">
        <v>279</v>
      </c>
      <c r="B288" s="6" t="s">
        <v>106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3">
        <f t="shared" si="12"/>
        <v>0</v>
      </c>
      <c r="Q288"/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6">
        <v>0</v>
      </c>
      <c r="AB288" s="12">
        <v>0</v>
      </c>
      <c r="AC288" s="12">
        <v>0</v>
      </c>
      <c r="AD288" s="12">
        <v>0</v>
      </c>
      <c r="AE288" s="13">
        <f t="shared" si="13"/>
        <v>0</v>
      </c>
      <c r="AF288">
        <f t="shared" si="14"/>
        <v>0</v>
      </c>
    </row>
    <row r="289" spans="1:32" ht="17.100000000000001" customHeight="1">
      <c r="A289" s="3">
        <v>280</v>
      </c>
      <c r="B289" s="6" t="s">
        <v>107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3">
        <f t="shared" si="12"/>
        <v>0</v>
      </c>
      <c r="Q289"/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6">
        <v>0</v>
      </c>
      <c r="AB289" s="12">
        <v>0</v>
      </c>
      <c r="AC289" s="12">
        <v>0</v>
      </c>
      <c r="AD289" s="12">
        <v>0</v>
      </c>
      <c r="AE289" s="13">
        <f t="shared" si="13"/>
        <v>0</v>
      </c>
      <c r="AF289">
        <f t="shared" si="14"/>
        <v>0</v>
      </c>
    </row>
    <row r="290" spans="1:32" ht="17.100000000000001" customHeight="1">
      <c r="A290" s="3">
        <v>281</v>
      </c>
      <c r="B290" s="6" t="s">
        <v>108</v>
      </c>
      <c r="C290" s="12">
        <v>8.74</v>
      </c>
      <c r="D290" s="12">
        <v>5.18</v>
      </c>
      <c r="E290" s="12">
        <v>5.78</v>
      </c>
      <c r="F290" s="12">
        <v>11</v>
      </c>
      <c r="G290" s="12">
        <v>7</v>
      </c>
      <c r="H290" s="12">
        <v>8.7799999999999994</v>
      </c>
      <c r="I290" s="12">
        <v>5</v>
      </c>
      <c r="J290" s="12">
        <v>3.98</v>
      </c>
      <c r="K290" s="12">
        <v>3</v>
      </c>
      <c r="L290" s="12">
        <v>9.5399999999999991</v>
      </c>
      <c r="M290" s="12">
        <v>8.41</v>
      </c>
      <c r="N290" s="12">
        <v>14</v>
      </c>
      <c r="O290" s="12">
        <v>24.880000000000003</v>
      </c>
      <c r="P290" s="13">
        <f t="shared" si="12"/>
        <v>39.159999999999997</v>
      </c>
      <c r="Q290"/>
      <c r="R290" s="12">
        <v>461.84</v>
      </c>
      <c r="S290" s="12">
        <v>521.37</v>
      </c>
      <c r="T290" s="12">
        <v>550.12</v>
      </c>
      <c r="U290" s="12">
        <v>563.63</v>
      </c>
      <c r="V290" s="12">
        <v>632.58000000000004</v>
      </c>
      <c r="W290" s="12">
        <v>645.61500000000001</v>
      </c>
      <c r="X290" s="12">
        <v>616.1</v>
      </c>
      <c r="Y290" s="12">
        <v>656.2600000000001</v>
      </c>
      <c r="Z290" s="12">
        <v>675.12999999999977</v>
      </c>
      <c r="AA290" s="16">
        <v>712.99</v>
      </c>
      <c r="AB290" s="12">
        <v>746.22</v>
      </c>
      <c r="AC290" s="12">
        <v>757.32000000000016</v>
      </c>
      <c r="AD290" s="12">
        <v>805.08000000000038</v>
      </c>
      <c r="AE290" s="13">
        <f t="shared" si="13"/>
        <v>816.31000000000074</v>
      </c>
      <c r="AF290">
        <f t="shared" si="14"/>
        <v>1</v>
      </c>
    </row>
    <row r="291" spans="1:32" ht="17.100000000000001" customHeight="1">
      <c r="A291" s="3">
        <v>282</v>
      </c>
      <c r="B291" s="6" t="s">
        <v>109</v>
      </c>
      <c r="C291" s="12">
        <v>0</v>
      </c>
      <c r="D291" s="12">
        <v>0</v>
      </c>
      <c r="E291" s="12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13">
        <f t="shared" si="12"/>
        <v>0</v>
      </c>
      <c r="Q291"/>
      <c r="R291" s="12">
        <v>0</v>
      </c>
      <c r="S291" s="12">
        <v>0</v>
      </c>
      <c r="T291" s="12">
        <v>0</v>
      </c>
      <c r="U291" s="12">
        <v>0</v>
      </c>
      <c r="V291" s="12">
        <v>0</v>
      </c>
      <c r="W291" s="12">
        <v>0</v>
      </c>
      <c r="X291" s="12">
        <v>0</v>
      </c>
      <c r="Y291" s="12">
        <v>0</v>
      </c>
      <c r="Z291" s="12">
        <v>0</v>
      </c>
      <c r="AA291" s="16">
        <v>0</v>
      </c>
      <c r="AB291" s="12">
        <v>0</v>
      </c>
      <c r="AC291" s="12">
        <v>0</v>
      </c>
      <c r="AD291" s="12">
        <v>0</v>
      </c>
      <c r="AE291" s="13">
        <f t="shared" si="13"/>
        <v>0</v>
      </c>
      <c r="AF291">
        <f t="shared" si="14"/>
        <v>0</v>
      </c>
    </row>
    <row r="292" spans="1:32" ht="17.100000000000001" customHeight="1">
      <c r="A292" s="3">
        <v>283</v>
      </c>
      <c r="B292" s="6" t="s">
        <v>110</v>
      </c>
      <c r="C292" s="12">
        <v>0</v>
      </c>
      <c r="D292" s="12">
        <v>0</v>
      </c>
      <c r="E292" s="12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13">
        <f t="shared" si="12"/>
        <v>0</v>
      </c>
      <c r="Q292"/>
      <c r="R292" s="12">
        <v>0</v>
      </c>
      <c r="S292" s="12">
        <v>0</v>
      </c>
      <c r="T292" s="12">
        <v>0</v>
      </c>
      <c r="U292" s="12">
        <v>0</v>
      </c>
      <c r="V292" s="12">
        <v>0</v>
      </c>
      <c r="W292" s="12">
        <v>0</v>
      </c>
      <c r="X292" s="12">
        <v>0</v>
      </c>
      <c r="Y292" s="12">
        <v>0</v>
      </c>
      <c r="Z292" s="12">
        <v>0</v>
      </c>
      <c r="AA292" s="16">
        <v>0</v>
      </c>
      <c r="AB292" s="12">
        <v>0</v>
      </c>
      <c r="AC292" s="12">
        <v>0</v>
      </c>
      <c r="AD292" s="12">
        <v>0</v>
      </c>
      <c r="AE292" s="13">
        <f t="shared" si="13"/>
        <v>0</v>
      </c>
      <c r="AF292">
        <f t="shared" si="14"/>
        <v>0</v>
      </c>
    </row>
    <row r="293" spans="1:32" ht="17.100000000000001" customHeight="1">
      <c r="A293" s="3">
        <v>284</v>
      </c>
      <c r="B293" s="6" t="s">
        <v>111</v>
      </c>
      <c r="C293" s="12">
        <v>0</v>
      </c>
      <c r="D293" s="12">
        <v>0</v>
      </c>
      <c r="E293" s="12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13">
        <f t="shared" si="12"/>
        <v>0</v>
      </c>
      <c r="Q293"/>
      <c r="R293" s="12">
        <v>1</v>
      </c>
      <c r="S293" s="12">
        <v>1</v>
      </c>
      <c r="T293" s="12">
        <v>0</v>
      </c>
      <c r="U293" s="12">
        <v>0</v>
      </c>
      <c r="V293" s="12">
        <v>0</v>
      </c>
      <c r="W293" s="12">
        <v>0</v>
      </c>
      <c r="X293" s="12">
        <v>1.6099999999999999</v>
      </c>
      <c r="Y293" s="12">
        <v>1</v>
      </c>
      <c r="Z293" s="12">
        <v>1</v>
      </c>
      <c r="AA293" s="16">
        <v>3</v>
      </c>
      <c r="AB293" s="12">
        <v>2.48</v>
      </c>
      <c r="AC293" s="12">
        <v>7.4899999999999993</v>
      </c>
      <c r="AD293" s="12">
        <v>8.0300000000000011</v>
      </c>
      <c r="AE293" s="13">
        <f t="shared" si="13"/>
        <v>7.28</v>
      </c>
      <c r="AF293">
        <f t="shared" si="14"/>
        <v>1</v>
      </c>
    </row>
    <row r="294" spans="1:32" ht="17.100000000000001" customHeight="1">
      <c r="A294" s="3">
        <v>285</v>
      </c>
      <c r="B294" s="6" t="s">
        <v>112</v>
      </c>
      <c r="C294" s="12">
        <v>0</v>
      </c>
      <c r="D294" s="12">
        <v>0</v>
      </c>
      <c r="E294" s="12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13">
        <f t="shared" si="12"/>
        <v>0</v>
      </c>
      <c r="Q294"/>
      <c r="R294" s="12">
        <v>0</v>
      </c>
      <c r="S294" s="12">
        <v>1</v>
      </c>
      <c r="T294" s="12">
        <v>4.5</v>
      </c>
      <c r="U294" s="12">
        <v>5</v>
      </c>
      <c r="V294" s="12">
        <v>7.28</v>
      </c>
      <c r="W294" s="12">
        <v>8.81</v>
      </c>
      <c r="X294" s="12">
        <v>5.1100000000000003</v>
      </c>
      <c r="Y294" s="12">
        <v>6.4500000000000011</v>
      </c>
      <c r="Z294" s="12">
        <v>4.1900000000000004</v>
      </c>
      <c r="AA294" s="16">
        <v>6.28</v>
      </c>
      <c r="AB294" s="12">
        <v>14.09</v>
      </c>
      <c r="AC294" s="12">
        <v>16.630000000000003</v>
      </c>
      <c r="AD294" s="12">
        <v>18.02</v>
      </c>
      <c r="AE294" s="13">
        <f t="shared" si="13"/>
        <v>20.509999999999998</v>
      </c>
      <c r="AF294">
        <f t="shared" si="14"/>
        <v>1</v>
      </c>
    </row>
    <row r="295" spans="1:32" ht="17.100000000000001" customHeight="1">
      <c r="A295" s="3">
        <v>286</v>
      </c>
      <c r="B295" s="6" t="s">
        <v>113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13">
        <f t="shared" si="12"/>
        <v>0</v>
      </c>
      <c r="Q295"/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6">
        <v>0</v>
      </c>
      <c r="AB295" s="12">
        <v>0</v>
      </c>
      <c r="AC295" s="12">
        <v>0</v>
      </c>
      <c r="AD295" s="12">
        <v>0</v>
      </c>
      <c r="AE295" s="13">
        <f t="shared" si="13"/>
        <v>0</v>
      </c>
      <c r="AF295">
        <f t="shared" si="14"/>
        <v>0</v>
      </c>
    </row>
    <row r="296" spans="1:32" ht="17.100000000000001" customHeight="1">
      <c r="A296" s="3">
        <v>287</v>
      </c>
      <c r="B296" s="6" t="s">
        <v>114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3">
        <f t="shared" si="12"/>
        <v>0</v>
      </c>
      <c r="Q296"/>
      <c r="R296" s="12">
        <v>1</v>
      </c>
      <c r="S296" s="12">
        <v>1.915</v>
      </c>
      <c r="T296" s="12">
        <v>3.92</v>
      </c>
      <c r="U296" s="12">
        <v>7.4249999999999998</v>
      </c>
      <c r="V296" s="12">
        <v>9.77</v>
      </c>
      <c r="W296" s="12">
        <v>15.78</v>
      </c>
      <c r="X296" s="12">
        <v>18.16</v>
      </c>
      <c r="Y296" s="12">
        <v>6.5299999999999994</v>
      </c>
      <c r="Z296" s="12">
        <v>7.15</v>
      </c>
      <c r="AA296" s="16">
        <v>6.63</v>
      </c>
      <c r="AB296" s="12">
        <v>3.8200000000000003</v>
      </c>
      <c r="AC296" s="12">
        <v>7.01</v>
      </c>
      <c r="AD296" s="12">
        <v>9.2700000000000014</v>
      </c>
      <c r="AE296" s="13">
        <f t="shared" si="13"/>
        <v>11.499999999999998</v>
      </c>
      <c r="AF296">
        <f t="shared" si="14"/>
        <v>1</v>
      </c>
    </row>
    <row r="297" spans="1:32" ht="17.100000000000001" customHeight="1">
      <c r="A297" s="3">
        <v>288</v>
      </c>
      <c r="B297" s="6" t="s">
        <v>115</v>
      </c>
      <c r="C297" s="12">
        <v>0</v>
      </c>
      <c r="D297" s="12">
        <v>0</v>
      </c>
      <c r="E297" s="12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13">
        <f t="shared" si="12"/>
        <v>0</v>
      </c>
      <c r="Q297"/>
      <c r="R297" s="12">
        <v>0</v>
      </c>
      <c r="S297" s="12">
        <v>0</v>
      </c>
      <c r="T297" s="12">
        <v>0</v>
      </c>
      <c r="U297" s="12">
        <v>2.2599999999999998</v>
      </c>
      <c r="V297" s="12">
        <v>1</v>
      </c>
      <c r="W297" s="12">
        <v>1</v>
      </c>
      <c r="X297" s="12">
        <v>0</v>
      </c>
      <c r="Y297" s="12">
        <v>0.72</v>
      </c>
      <c r="Z297" s="12">
        <v>2</v>
      </c>
      <c r="AA297" s="16">
        <v>2.2999999999999998</v>
      </c>
      <c r="AB297" s="12">
        <v>2.98</v>
      </c>
      <c r="AC297" s="12">
        <v>1.5</v>
      </c>
      <c r="AD297" s="12">
        <v>1.46</v>
      </c>
      <c r="AE297" s="13">
        <f t="shared" si="13"/>
        <v>1.25</v>
      </c>
      <c r="AF297">
        <f t="shared" si="14"/>
        <v>1</v>
      </c>
    </row>
    <row r="298" spans="1:32" ht="17.100000000000001" customHeight="1">
      <c r="A298" s="3">
        <v>289</v>
      </c>
      <c r="B298" s="6" t="s">
        <v>116</v>
      </c>
      <c r="C298" s="12">
        <v>32.090000000000003</v>
      </c>
      <c r="D298" s="12">
        <v>28.88</v>
      </c>
      <c r="E298" s="12">
        <v>24</v>
      </c>
      <c r="F298" s="12">
        <v>25.71</v>
      </c>
      <c r="G298" s="12">
        <v>31.42</v>
      </c>
      <c r="H298" s="12">
        <v>30.15</v>
      </c>
      <c r="I298" s="12">
        <v>16.22</v>
      </c>
      <c r="J298" s="12">
        <v>24.12</v>
      </c>
      <c r="K298" s="12">
        <v>30.35</v>
      </c>
      <c r="L298" s="12">
        <v>35.700000000000003</v>
      </c>
      <c r="M298" s="12">
        <v>35.769999999999996</v>
      </c>
      <c r="N298" s="12">
        <v>41.51</v>
      </c>
      <c r="O298" s="12">
        <v>46.92</v>
      </c>
      <c r="P298" s="13">
        <f t="shared" si="12"/>
        <v>42.359999999999992</v>
      </c>
      <c r="Q298"/>
      <c r="R298" s="12">
        <v>5.5</v>
      </c>
      <c r="S298" s="12">
        <v>6</v>
      </c>
      <c r="T298" s="12">
        <v>8.57</v>
      </c>
      <c r="U298" s="12">
        <v>11.6</v>
      </c>
      <c r="V298" s="12">
        <v>15.31</v>
      </c>
      <c r="W298" s="12">
        <v>24.79</v>
      </c>
      <c r="X298" s="12">
        <v>20.28</v>
      </c>
      <c r="Y298" s="12">
        <v>21</v>
      </c>
      <c r="Z298" s="12">
        <v>18.61</v>
      </c>
      <c r="AA298" s="16">
        <v>17.64</v>
      </c>
      <c r="AB298" s="12">
        <v>18</v>
      </c>
      <c r="AC298" s="12">
        <v>8</v>
      </c>
      <c r="AD298" s="12">
        <v>7.49</v>
      </c>
      <c r="AE298" s="13">
        <f t="shared" si="13"/>
        <v>10.72</v>
      </c>
      <c r="AF298">
        <f t="shared" si="14"/>
        <v>1</v>
      </c>
    </row>
    <row r="299" spans="1:32" ht="17.100000000000001" customHeight="1">
      <c r="A299" s="3">
        <v>290</v>
      </c>
      <c r="B299" s="6" t="s">
        <v>117</v>
      </c>
      <c r="C299" s="12">
        <v>64.56</v>
      </c>
      <c r="D299" s="12">
        <v>58.81</v>
      </c>
      <c r="E299" s="12">
        <v>59.88</v>
      </c>
      <c r="F299" s="12">
        <v>56.83</v>
      </c>
      <c r="G299" s="12">
        <v>54.68</v>
      </c>
      <c r="H299" s="12">
        <v>51.28</v>
      </c>
      <c r="I299" s="12">
        <v>64.28</v>
      </c>
      <c r="J299" s="12">
        <v>65.42</v>
      </c>
      <c r="K299" s="12">
        <v>58</v>
      </c>
      <c r="L299" s="12">
        <v>56.82</v>
      </c>
      <c r="M299" s="12">
        <v>52</v>
      </c>
      <c r="N299" s="12">
        <v>39</v>
      </c>
      <c r="O299" s="12">
        <v>46</v>
      </c>
      <c r="P299" s="13">
        <f t="shared" si="12"/>
        <v>45</v>
      </c>
      <c r="Q299"/>
      <c r="R299" s="12">
        <v>21.51</v>
      </c>
      <c r="S299" s="12">
        <v>24.96</v>
      </c>
      <c r="T299" s="12">
        <v>19.96</v>
      </c>
      <c r="U299" s="12">
        <v>17.82</v>
      </c>
      <c r="V299" s="12">
        <v>15.24</v>
      </c>
      <c r="W299" s="12">
        <v>17.79</v>
      </c>
      <c r="X299" s="12">
        <v>17.649999999999999</v>
      </c>
      <c r="Y299" s="12">
        <v>12.66</v>
      </c>
      <c r="Z299" s="12">
        <v>11.360000000000001</v>
      </c>
      <c r="AA299" s="16">
        <v>16.760000000000002</v>
      </c>
      <c r="AB299" s="12">
        <v>19.399999999999999</v>
      </c>
      <c r="AC299" s="12">
        <v>17.899999999999999</v>
      </c>
      <c r="AD299" s="12">
        <v>22.31</v>
      </c>
      <c r="AE299" s="13">
        <f t="shared" si="13"/>
        <v>21.049999999999997</v>
      </c>
      <c r="AF299">
        <f t="shared" si="14"/>
        <v>1</v>
      </c>
    </row>
    <row r="300" spans="1:32" ht="17.100000000000001" customHeight="1">
      <c r="A300" s="3">
        <v>291</v>
      </c>
      <c r="B300" s="6" t="s">
        <v>118</v>
      </c>
      <c r="C300" s="12">
        <v>0</v>
      </c>
      <c r="D300" s="12">
        <v>0</v>
      </c>
      <c r="E300" s="12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13">
        <f t="shared" si="12"/>
        <v>0</v>
      </c>
      <c r="Q300"/>
      <c r="R300" s="12">
        <v>0</v>
      </c>
      <c r="S300" s="12">
        <v>2.89</v>
      </c>
      <c r="T300" s="12">
        <v>1</v>
      </c>
      <c r="U300" s="12">
        <v>0.47</v>
      </c>
      <c r="V300" s="12">
        <v>0</v>
      </c>
      <c r="W300" s="12">
        <v>0</v>
      </c>
      <c r="X300" s="12">
        <v>0.89</v>
      </c>
      <c r="Y300" s="12">
        <v>1</v>
      </c>
      <c r="Z300" s="12">
        <v>1</v>
      </c>
      <c r="AA300" s="16">
        <v>1.28</v>
      </c>
      <c r="AB300" s="12">
        <v>1.49</v>
      </c>
      <c r="AC300" s="12">
        <v>5.26</v>
      </c>
      <c r="AD300" s="12">
        <v>9.34</v>
      </c>
      <c r="AE300" s="13">
        <f t="shared" si="13"/>
        <v>10.139999999999999</v>
      </c>
      <c r="AF300">
        <f t="shared" si="14"/>
        <v>1</v>
      </c>
    </row>
    <row r="301" spans="1:32" ht="17.100000000000001" customHeight="1">
      <c r="A301" s="3">
        <v>292</v>
      </c>
      <c r="B301" s="6" t="s">
        <v>119</v>
      </c>
      <c r="C301" s="12">
        <v>0</v>
      </c>
      <c r="D301" s="12">
        <v>0</v>
      </c>
      <c r="E301" s="12">
        <v>0</v>
      </c>
      <c r="F301" s="12">
        <v>0</v>
      </c>
      <c r="G301" s="12">
        <v>0</v>
      </c>
      <c r="H301" s="12">
        <v>0</v>
      </c>
      <c r="I301" s="12">
        <v>0</v>
      </c>
      <c r="J301" s="12">
        <v>0</v>
      </c>
      <c r="K301" s="12">
        <v>0</v>
      </c>
      <c r="L301" s="12">
        <v>0</v>
      </c>
      <c r="M301" s="12">
        <v>0</v>
      </c>
      <c r="N301" s="12">
        <v>0</v>
      </c>
      <c r="O301" s="12">
        <v>8</v>
      </c>
      <c r="P301" s="13">
        <f t="shared" si="12"/>
        <v>6</v>
      </c>
      <c r="Q301"/>
      <c r="R301" s="12">
        <v>2.81</v>
      </c>
      <c r="S301" s="12">
        <v>3</v>
      </c>
      <c r="T301" s="12">
        <v>3</v>
      </c>
      <c r="U301" s="12">
        <v>3</v>
      </c>
      <c r="V301" s="12">
        <v>1</v>
      </c>
      <c r="W301" s="12">
        <v>5</v>
      </c>
      <c r="X301" s="12">
        <v>3.48</v>
      </c>
      <c r="Y301" s="12">
        <v>3.9</v>
      </c>
      <c r="Z301" s="12">
        <v>4.3100000000000005</v>
      </c>
      <c r="AA301" s="16">
        <v>7.63</v>
      </c>
      <c r="AB301" s="12">
        <v>8.91</v>
      </c>
      <c r="AC301" s="12">
        <v>14</v>
      </c>
      <c r="AD301" s="12">
        <v>28.3</v>
      </c>
      <c r="AE301" s="13">
        <f t="shared" si="13"/>
        <v>28.470000000000002</v>
      </c>
      <c r="AF301">
        <f t="shared" si="14"/>
        <v>1</v>
      </c>
    </row>
    <row r="302" spans="1:32" ht="17.100000000000001" customHeight="1">
      <c r="A302" s="3">
        <v>293</v>
      </c>
      <c r="B302" s="6" t="s">
        <v>120</v>
      </c>
      <c r="C302" s="12">
        <v>78.010000000000005</v>
      </c>
      <c r="D302" s="12">
        <v>75.06</v>
      </c>
      <c r="E302" s="12">
        <v>88.8</v>
      </c>
      <c r="F302" s="12">
        <v>76.12</v>
      </c>
      <c r="G302" s="12">
        <v>74.959999999999994</v>
      </c>
      <c r="H302" s="12">
        <v>72.680000000000007</v>
      </c>
      <c r="I302" s="12">
        <v>60.3</v>
      </c>
      <c r="J302" s="12">
        <v>60.560000000000009</v>
      </c>
      <c r="K302" s="12">
        <v>82.31</v>
      </c>
      <c r="L302" s="12">
        <v>85.249999999999986</v>
      </c>
      <c r="M302" s="12">
        <v>84.230000000000018</v>
      </c>
      <c r="N302" s="12">
        <v>90.62</v>
      </c>
      <c r="O302" s="12">
        <v>91.47999999999999</v>
      </c>
      <c r="P302" s="13">
        <f t="shared" si="12"/>
        <v>91.589999999999989</v>
      </c>
      <c r="Q302"/>
      <c r="R302" s="12">
        <v>11.5</v>
      </c>
      <c r="S302" s="12">
        <v>16</v>
      </c>
      <c r="T302" s="12">
        <v>23.4</v>
      </c>
      <c r="U302" s="12">
        <v>46.24</v>
      </c>
      <c r="V302" s="12">
        <v>48.98</v>
      </c>
      <c r="W302" s="12">
        <v>40.69</v>
      </c>
      <c r="X302" s="12">
        <v>43.179999999999993</v>
      </c>
      <c r="Y302" s="12">
        <v>54.36</v>
      </c>
      <c r="Z302" s="12">
        <v>73.239999999999995</v>
      </c>
      <c r="AA302" s="16">
        <v>55.650000000000006</v>
      </c>
      <c r="AB302" s="12">
        <v>69.429999999999993</v>
      </c>
      <c r="AC302" s="12">
        <v>112.57</v>
      </c>
      <c r="AD302" s="12">
        <v>128.44</v>
      </c>
      <c r="AE302" s="13">
        <f t="shared" si="13"/>
        <v>145.44999999999999</v>
      </c>
      <c r="AF302">
        <f t="shared" si="14"/>
        <v>1</v>
      </c>
    </row>
    <row r="303" spans="1:32" ht="17.100000000000001" customHeight="1">
      <c r="A303" s="3">
        <v>294</v>
      </c>
      <c r="B303" s="6" t="s">
        <v>121</v>
      </c>
      <c r="C303" s="12">
        <v>0</v>
      </c>
      <c r="D303" s="12">
        <v>0</v>
      </c>
      <c r="E303" s="12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13">
        <f t="shared" si="12"/>
        <v>0</v>
      </c>
      <c r="Q303"/>
      <c r="R303" s="12">
        <v>0</v>
      </c>
      <c r="S303" s="12">
        <v>0</v>
      </c>
      <c r="T303" s="12">
        <v>0</v>
      </c>
      <c r="U303" s="12">
        <v>0</v>
      </c>
      <c r="V303" s="12">
        <v>0</v>
      </c>
      <c r="W303" s="12">
        <v>0</v>
      </c>
      <c r="X303" s="12">
        <v>0</v>
      </c>
      <c r="Y303" s="12">
        <v>0</v>
      </c>
      <c r="Z303" s="12">
        <v>0</v>
      </c>
      <c r="AA303" s="16">
        <v>0</v>
      </c>
      <c r="AB303" s="12">
        <v>0</v>
      </c>
      <c r="AC303" s="12">
        <v>0</v>
      </c>
      <c r="AD303" s="12">
        <v>0</v>
      </c>
      <c r="AE303" s="13">
        <f t="shared" si="13"/>
        <v>0</v>
      </c>
      <c r="AF303">
        <f t="shared" si="14"/>
        <v>0</v>
      </c>
    </row>
    <row r="304" spans="1:32" ht="17.100000000000001" customHeight="1">
      <c r="A304" s="3">
        <v>295</v>
      </c>
      <c r="B304" s="6" t="s">
        <v>122</v>
      </c>
      <c r="C304" s="12">
        <v>0</v>
      </c>
      <c r="D304" s="12">
        <v>0</v>
      </c>
      <c r="E304" s="1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13">
        <f t="shared" si="12"/>
        <v>0</v>
      </c>
      <c r="Q304"/>
      <c r="R304" s="12">
        <v>3</v>
      </c>
      <c r="S304" s="12">
        <v>1</v>
      </c>
      <c r="T304" s="12">
        <v>0</v>
      </c>
      <c r="U304" s="12">
        <v>1.1499999999999999</v>
      </c>
      <c r="V304" s="12">
        <v>1</v>
      </c>
      <c r="W304" s="12">
        <v>1.5</v>
      </c>
      <c r="X304" s="12">
        <v>1</v>
      </c>
      <c r="Y304" s="12">
        <v>2.98</v>
      </c>
      <c r="Z304" s="12">
        <v>1</v>
      </c>
      <c r="AA304" s="16">
        <v>3</v>
      </c>
      <c r="AB304" s="12">
        <v>4.0600000000000005</v>
      </c>
      <c r="AC304" s="12">
        <v>6.35</v>
      </c>
      <c r="AD304" s="12">
        <v>11.610000000000001</v>
      </c>
      <c r="AE304" s="13">
        <f t="shared" si="13"/>
        <v>14.690000000000001</v>
      </c>
      <c r="AF304">
        <f t="shared" si="14"/>
        <v>1</v>
      </c>
    </row>
    <row r="305" spans="1:32" ht="17.100000000000001" customHeight="1">
      <c r="A305" s="3">
        <v>296</v>
      </c>
      <c r="B305" s="6" t="s">
        <v>123</v>
      </c>
      <c r="C305" s="12">
        <v>28.25</v>
      </c>
      <c r="D305" s="12">
        <v>30.21</v>
      </c>
      <c r="E305" s="12">
        <v>35.21</v>
      </c>
      <c r="F305" s="12">
        <v>32.99</v>
      </c>
      <c r="G305" s="12">
        <v>29.08</v>
      </c>
      <c r="H305" s="12">
        <v>43.87</v>
      </c>
      <c r="I305" s="12">
        <v>37.5</v>
      </c>
      <c r="J305" s="12">
        <v>31.880000000000003</v>
      </c>
      <c r="K305" s="12">
        <v>34.590000000000003</v>
      </c>
      <c r="L305" s="12">
        <v>31.87</v>
      </c>
      <c r="M305" s="12">
        <v>21.14</v>
      </c>
      <c r="N305" s="12">
        <v>21.03</v>
      </c>
      <c r="O305" s="12">
        <v>23.25</v>
      </c>
      <c r="P305" s="13">
        <f t="shared" si="12"/>
        <v>16.130000000000003</v>
      </c>
      <c r="Q305"/>
      <c r="R305" s="12">
        <v>23.51</v>
      </c>
      <c r="S305" s="12">
        <v>32.4</v>
      </c>
      <c r="T305" s="12">
        <v>32.86</v>
      </c>
      <c r="U305" s="12">
        <v>41</v>
      </c>
      <c r="V305" s="12">
        <v>38.92</v>
      </c>
      <c r="W305" s="12">
        <v>48.68</v>
      </c>
      <c r="X305" s="12">
        <v>44.62</v>
      </c>
      <c r="Y305" s="12">
        <v>43.999999999999993</v>
      </c>
      <c r="Z305" s="12">
        <v>45.989999999999995</v>
      </c>
      <c r="AA305" s="16">
        <v>42.48</v>
      </c>
      <c r="AB305" s="12">
        <v>40</v>
      </c>
      <c r="AC305" s="12">
        <v>45.45</v>
      </c>
      <c r="AD305" s="12">
        <v>39.99</v>
      </c>
      <c r="AE305" s="13">
        <f t="shared" si="13"/>
        <v>46.43</v>
      </c>
      <c r="AF305">
        <f t="shared" si="14"/>
        <v>1</v>
      </c>
    </row>
    <row r="306" spans="1:32" ht="17.100000000000001" customHeight="1">
      <c r="A306" s="3">
        <v>297</v>
      </c>
      <c r="B306" s="6" t="s">
        <v>124</v>
      </c>
      <c r="C306" s="12">
        <v>0</v>
      </c>
      <c r="D306" s="12">
        <v>0</v>
      </c>
      <c r="E306" s="12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13">
        <f t="shared" si="12"/>
        <v>0</v>
      </c>
      <c r="Q306"/>
      <c r="R306" s="12">
        <v>0</v>
      </c>
      <c r="S306" s="12">
        <v>0</v>
      </c>
      <c r="T306" s="12">
        <v>0</v>
      </c>
      <c r="U306" s="12">
        <v>0</v>
      </c>
      <c r="V306" s="12">
        <v>0</v>
      </c>
      <c r="W306" s="12">
        <v>0</v>
      </c>
      <c r="X306" s="12">
        <v>0</v>
      </c>
      <c r="Y306" s="12">
        <v>0</v>
      </c>
      <c r="Z306" s="12">
        <v>0</v>
      </c>
      <c r="AA306" s="16">
        <v>0</v>
      </c>
      <c r="AB306" s="12">
        <v>0</v>
      </c>
      <c r="AC306" s="12">
        <v>0</v>
      </c>
      <c r="AD306" s="12">
        <v>0</v>
      </c>
      <c r="AE306" s="13">
        <f t="shared" si="13"/>
        <v>0</v>
      </c>
      <c r="AF306">
        <f t="shared" si="14"/>
        <v>0</v>
      </c>
    </row>
    <row r="307" spans="1:32" ht="17.100000000000001" customHeight="1">
      <c r="A307" s="3">
        <v>298</v>
      </c>
      <c r="B307" s="6" t="s">
        <v>125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3">
        <f t="shared" si="12"/>
        <v>0</v>
      </c>
      <c r="Q307"/>
      <c r="R307" s="12">
        <v>1</v>
      </c>
      <c r="S307" s="12">
        <v>0</v>
      </c>
      <c r="T307" s="12">
        <v>0.5</v>
      </c>
      <c r="U307" s="12">
        <v>0</v>
      </c>
      <c r="V307" s="12">
        <v>0</v>
      </c>
      <c r="W307" s="12">
        <v>1</v>
      </c>
      <c r="X307" s="12">
        <v>2</v>
      </c>
      <c r="Y307" s="12">
        <v>2</v>
      </c>
      <c r="Z307" s="12">
        <v>1.2</v>
      </c>
      <c r="AA307" s="16">
        <v>0</v>
      </c>
      <c r="AB307" s="12">
        <v>0.71</v>
      </c>
      <c r="AC307" s="12">
        <v>0</v>
      </c>
      <c r="AD307" s="12">
        <v>1</v>
      </c>
      <c r="AE307" s="13">
        <f t="shared" si="13"/>
        <v>1</v>
      </c>
      <c r="AF307">
        <f t="shared" si="14"/>
        <v>1</v>
      </c>
    </row>
    <row r="308" spans="1:32" ht="17.100000000000001" customHeight="1">
      <c r="A308" s="3">
        <v>299</v>
      </c>
      <c r="B308" s="6" t="s">
        <v>126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3">
        <f t="shared" si="12"/>
        <v>0</v>
      </c>
      <c r="Q308"/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6">
        <v>0</v>
      </c>
      <c r="AB308" s="12">
        <v>0</v>
      </c>
      <c r="AC308" s="12">
        <v>0</v>
      </c>
      <c r="AD308" s="12">
        <v>0</v>
      </c>
      <c r="AE308" s="13">
        <f t="shared" si="13"/>
        <v>0</v>
      </c>
      <c r="AF308">
        <f t="shared" si="14"/>
        <v>0</v>
      </c>
    </row>
    <row r="309" spans="1:32" ht="17.100000000000001" customHeight="1">
      <c r="A309" s="3">
        <v>300</v>
      </c>
      <c r="B309" s="6" t="s">
        <v>127</v>
      </c>
      <c r="C309" s="12">
        <v>10.72</v>
      </c>
      <c r="D309" s="12">
        <v>14.3</v>
      </c>
      <c r="E309" s="12">
        <v>20</v>
      </c>
      <c r="F309" s="12">
        <v>29.96</v>
      </c>
      <c r="G309" s="12">
        <v>27.18</v>
      </c>
      <c r="H309" s="12">
        <v>29.99</v>
      </c>
      <c r="I309" s="12">
        <v>24.709999999999997</v>
      </c>
      <c r="J309" s="12">
        <v>29.8</v>
      </c>
      <c r="K309" s="12">
        <v>24.1</v>
      </c>
      <c r="L309" s="12">
        <v>24.04</v>
      </c>
      <c r="M309" s="12">
        <v>19.98</v>
      </c>
      <c r="N309" s="12">
        <v>14.870000000000001</v>
      </c>
      <c r="O309" s="12">
        <v>14.96</v>
      </c>
      <c r="P309" s="13">
        <f t="shared" si="12"/>
        <v>20.059999999999999</v>
      </c>
      <c r="Q309"/>
      <c r="R309" s="12">
        <v>17.72</v>
      </c>
      <c r="S309" s="12">
        <v>14</v>
      </c>
      <c r="T309" s="12">
        <v>11.09</v>
      </c>
      <c r="U309" s="12">
        <v>5.76</v>
      </c>
      <c r="V309" s="12">
        <v>5</v>
      </c>
      <c r="W309" s="12">
        <v>3</v>
      </c>
      <c r="X309" s="12">
        <v>4.6400000000000006</v>
      </c>
      <c r="Y309" s="12">
        <v>1.1599999999999999</v>
      </c>
      <c r="Z309" s="12">
        <v>4.17</v>
      </c>
      <c r="AA309" s="16">
        <v>5</v>
      </c>
      <c r="AB309" s="12">
        <v>16.770000000000003</v>
      </c>
      <c r="AC309" s="12">
        <v>23.009999999999998</v>
      </c>
      <c r="AD309" s="12">
        <v>29.62</v>
      </c>
      <c r="AE309" s="13">
        <f t="shared" si="13"/>
        <v>35.400000000000006</v>
      </c>
      <c r="AF309">
        <f t="shared" si="14"/>
        <v>1</v>
      </c>
    </row>
    <row r="310" spans="1:32" ht="17.100000000000001" customHeight="1">
      <c r="A310" s="3">
        <v>301</v>
      </c>
      <c r="B310" s="6" t="s">
        <v>128</v>
      </c>
      <c r="C310" s="12">
        <v>33.53</v>
      </c>
      <c r="D310" s="12">
        <v>28.5</v>
      </c>
      <c r="E310" s="12">
        <v>27.42</v>
      </c>
      <c r="F310" s="12">
        <v>21.33</v>
      </c>
      <c r="G310" s="12">
        <v>27.28</v>
      </c>
      <c r="H310" s="12">
        <v>28.99</v>
      </c>
      <c r="I310" s="12">
        <v>33.230000000000004</v>
      </c>
      <c r="J310" s="12">
        <v>34</v>
      </c>
      <c r="K310" s="12">
        <v>44.849999999999994</v>
      </c>
      <c r="L310" s="12">
        <v>51.85</v>
      </c>
      <c r="M310" s="12">
        <v>39.64</v>
      </c>
      <c r="N310" s="12">
        <v>42.78</v>
      </c>
      <c r="O310" s="12">
        <v>57.5</v>
      </c>
      <c r="P310" s="13">
        <f t="shared" si="12"/>
        <v>67.789999999999992</v>
      </c>
      <c r="Q310"/>
      <c r="R310" s="12">
        <v>9.33</v>
      </c>
      <c r="S310" s="12">
        <v>8.1999999999999993</v>
      </c>
      <c r="T310" s="12">
        <v>9</v>
      </c>
      <c r="U310" s="12">
        <v>10.88</v>
      </c>
      <c r="V310" s="12">
        <v>7.5</v>
      </c>
      <c r="W310" s="12">
        <v>6</v>
      </c>
      <c r="X310" s="12">
        <v>10.76</v>
      </c>
      <c r="Y310" s="12">
        <v>14.58</v>
      </c>
      <c r="Z310" s="12">
        <v>19.04</v>
      </c>
      <c r="AA310" s="16">
        <v>20.71</v>
      </c>
      <c r="AB310" s="12">
        <v>23.309999999999995</v>
      </c>
      <c r="AC310" s="12">
        <v>26.63</v>
      </c>
      <c r="AD310" s="12">
        <v>24.439999999999998</v>
      </c>
      <c r="AE310" s="13">
        <f t="shared" si="13"/>
        <v>24.4</v>
      </c>
      <c r="AF310">
        <f t="shared" si="14"/>
        <v>1</v>
      </c>
    </row>
    <row r="311" spans="1:32" ht="17.100000000000001" customHeight="1">
      <c r="A311" s="3">
        <v>302</v>
      </c>
      <c r="B311" s="6" t="s">
        <v>129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3">
        <f t="shared" si="12"/>
        <v>0</v>
      </c>
      <c r="Q311"/>
      <c r="R311" s="12">
        <v>4.96</v>
      </c>
      <c r="S311" s="12">
        <v>5</v>
      </c>
      <c r="T311" s="12">
        <v>4.99</v>
      </c>
      <c r="U311" s="12">
        <v>1</v>
      </c>
      <c r="V311" s="12">
        <v>3</v>
      </c>
      <c r="W311" s="12">
        <v>4</v>
      </c>
      <c r="X311" s="12">
        <v>5</v>
      </c>
      <c r="Y311" s="12">
        <v>7.55</v>
      </c>
      <c r="Z311" s="12">
        <v>12</v>
      </c>
      <c r="AA311" s="16">
        <v>13</v>
      </c>
      <c r="AB311" s="12">
        <v>14</v>
      </c>
      <c r="AC311" s="12">
        <v>13</v>
      </c>
      <c r="AD311" s="12">
        <v>11.35</v>
      </c>
      <c r="AE311" s="13">
        <f t="shared" si="13"/>
        <v>10</v>
      </c>
      <c r="AF311">
        <f t="shared" si="14"/>
        <v>1</v>
      </c>
    </row>
    <row r="312" spans="1:32" ht="17.100000000000001" customHeight="1">
      <c r="A312" s="3">
        <v>303</v>
      </c>
      <c r="B312" s="6" t="s">
        <v>130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3">
        <f t="shared" si="12"/>
        <v>0</v>
      </c>
      <c r="Q312"/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6">
        <v>0</v>
      </c>
      <c r="AB312" s="12">
        <v>0</v>
      </c>
      <c r="AC312" s="12">
        <v>0</v>
      </c>
      <c r="AD312" s="12">
        <v>0</v>
      </c>
      <c r="AE312" s="13">
        <f t="shared" si="13"/>
        <v>0</v>
      </c>
      <c r="AF312">
        <f t="shared" si="14"/>
        <v>0</v>
      </c>
    </row>
    <row r="313" spans="1:32" ht="17.100000000000001" customHeight="1">
      <c r="A313" s="3">
        <v>304</v>
      </c>
      <c r="B313" s="6" t="s">
        <v>131</v>
      </c>
      <c r="C313" s="12">
        <v>68.515000000000001</v>
      </c>
      <c r="D313" s="12">
        <v>74.575000000000003</v>
      </c>
      <c r="E313" s="12">
        <v>71.295000000000002</v>
      </c>
      <c r="F313" s="12">
        <v>72.180000000000007</v>
      </c>
      <c r="G313" s="12">
        <v>75.33</v>
      </c>
      <c r="H313" s="12">
        <v>73.19</v>
      </c>
      <c r="I313" s="12">
        <v>64.199999999999989</v>
      </c>
      <c r="J313" s="12">
        <v>63.219999999999992</v>
      </c>
      <c r="K313" s="12">
        <v>63.169999999999995</v>
      </c>
      <c r="L313" s="12">
        <v>71.75</v>
      </c>
      <c r="M313" s="12">
        <v>90.930000000000021</v>
      </c>
      <c r="N313" s="12">
        <v>136.07000000000002</v>
      </c>
      <c r="O313" s="12">
        <v>135.32999999999998</v>
      </c>
      <c r="P313" s="13">
        <f t="shared" si="12"/>
        <v>125.64000000000003</v>
      </c>
      <c r="Q313"/>
      <c r="R313" s="12">
        <v>231.86500000000001</v>
      </c>
      <c r="S313" s="12">
        <v>245.13</v>
      </c>
      <c r="T313" s="12">
        <v>247.46</v>
      </c>
      <c r="U313" s="12">
        <v>223.82</v>
      </c>
      <c r="V313" s="12">
        <v>202.67</v>
      </c>
      <c r="W313" s="12">
        <v>213.36</v>
      </c>
      <c r="X313" s="12">
        <v>197.35999999999999</v>
      </c>
      <c r="Y313" s="12">
        <v>175.63</v>
      </c>
      <c r="Z313" s="12">
        <v>178.92</v>
      </c>
      <c r="AA313" s="16">
        <v>180.79999999999998</v>
      </c>
      <c r="AB313" s="12">
        <v>196.93000000000006</v>
      </c>
      <c r="AC313" s="12">
        <v>178.47000000000003</v>
      </c>
      <c r="AD313" s="12">
        <v>190.68000000000004</v>
      </c>
      <c r="AE313" s="13">
        <f t="shared" si="13"/>
        <v>189.64</v>
      </c>
      <c r="AF313">
        <f t="shared" si="14"/>
        <v>1</v>
      </c>
    </row>
    <row r="314" spans="1:32" ht="17.100000000000001" customHeight="1">
      <c r="A314" s="3">
        <v>305</v>
      </c>
      <c r="B314" s="6" t="s">
        <v>132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3">
        <f t="shared" si="12"/>
        <v>0</v>
      </c>
      <c r="Q314"/>
      <c r="R314" s="12">
        <v>0</v>
      </c>
      <c r="S314" s="12">
        <v>0</v>
      </c>
      <c r="T314" s="12">
        <v>1</v>
      </c>
      <c r="U314" s="12">
        <v>1.79</v>
      </c>
      <c r="V314" s="12">
        <v>3</v>
      </c>
      <c r="W314" s="12">
        <v>2</v>
      </c>
      <c r="X314" s="12">
        <v>1</v>
      </c>
      <c r="Y314" s="12">
        <v>2.69</v>
      </c>
      <c r="Z314" s="12">
        <v>1</v>
      </c>
      <c r="AA314" s="16">
        <v>3.1799999999999997</v>
      </c>
      <c r="AB314" s="12">
        <v>3.75</v>
      </c>
      <c r="AC314" s="12">
        <v>12.450000000000003</v>
      </c>
      <c r="AD314" s="12">
        <v>10.36</v>
      </c>
      <c r="AE314" s="13">
        <f t="shared" si="13"/>
        <v>4</v>
      </c>
      <c r="AF314">
        <f t="shared" si="14"/>
        <v>1</v>
      </c>
    </row>
    <row r="315" spans="1:32" ht="17.100000000000001" customHeight="1">
      <c r="A315" s="3">
        <v>306</v>
      </c>
      <c r="B315" s="6" t="s">
        <v>133</v>
      </c>
      <c r="C315" s="12">
        <v>1.52</v>
      </c>
      <c r="D315" s="12">
        <v>2.46</v>
      </c>
      <c r="E315" s="12">
        <v>1.61</v>
      </c>
      <c r="F315" s="12">
        <v>7.21</v>
      </c>
      <c r="G315" s="12">
        <v>4.1900000000000004</v>
      </c>
      <c r="H315" s="12">
        <v>4</v>
      </c>
      <c r="I315" s="12">
        <v>3</v>
      </c>
      <c r="J315" s="12">
        <v>6.88</v>
      </c>
      <c r="K315" s="12">
        <v>7.5599999999999987</v>
      </c>
      <c r="L315" s="12">
        <v>10.879999999999999</v>
      </c>
      <c r="M315" s="12">
        <v>10.219999999999999</v>
      </c>
      <c r="N315" s="12">
        <v>6.17</v>
      </c>
      <c r="O315" s="12">
        <v>8</v>
      </c>
      <c r="P315" s="13">
        <f t="shared" si="12"/>
        <v>10.43</v>
      </c>
      <c r="Q315"/>
      <c r="R315" s="12">
        <v>1</v>
      </c>
      <c r="S315" s="12">
        <v>2.17</v>
      </c>
      <c r="T315" s="12">
        <v>0.9</v>
      </c>
      <c r="U315" s="12">
        <v>2.5</v>
      </c>
      <c r="V315" s="12">
        <v>3.5</v>
      </c>
      <c r="W315" s="12">
        <v>3</v>
      </c>
      <c r="X315" s="12">
        <v>5</v>
      </c>
      <c r="Y315" s="12">
        <v>9.64</v>
      </c>
      <c r="Z315" s="12">
        <v>6.5</v>
      </c>
      <c r="AA315" s="16">
        <v>8</v>
      </c>
      <c r="AB315" s="12">
        <v>15</v>
      </c>
      <c r="AC315" s="12">
        <v>14</v>
      </c>
      <c r="AD315" s="12">
        <v>11.69</v>
      </c>
      <c r="AE315" s="13">
        <f t="shared" si="13"/>
        <v>14.26</v>
      </c>
      <c r="AF315">
        <f t="shared" si="14"/>
        <v>1</v>
      </c>
    </row>
    <row r="316" spans="1:32" ht="17.100000000000001" customHeight="1">
      <c r="A316" s="3">
        <v>307</v>
      </c>
      <c r="B316" s="6" t="s">
        <v>134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3">
        <f t="shared" si="12"/>
        <v>0</v>
      </c>
      <c r="Q316"/>
      <c r="R316" s="12">
        <v>3</v>
      </c>
      <c r="S316" s="12">
        <v>4</v>
      </c>
      <c r="T316" s="12">
        <v>4.3600000000000003</v>
      </c>
      <c r="U316" s="12">
        <v>4</v>
      </c>
      <c r="V316" s="12">
        <v>4</v>
      </c>
      <c r="W316" s="12">
        <v>7</v>
      </c>
      <c r="X316" s="12">
        <v>7.5</v>
      </c>
      <c r="Y316" s="12">
        <v>9.7000000000000011</v>
      </c>
      <c r="Z316" s="12">
        <v>4</v>
      </c>
      <c r="AA316" s="16">
        <v>3.39</v>
      </c>
      <c r="AB316" s="12">
        <v>8.6999999999999993</v>
      </c>
      <c r="AC316" s="12">
        <v>9.879999999999999</v>
      </c>
      <c r="AD316" s="12">
        <v>14.720000000000002</v>
      </c>
      <c r="AE316" s="13">
        <f t="shared" si="13"/>
        <v>19.39</v>
      </c>
      <c r="AF316">
        <f t="shared" si="14"/>
        <v>1</v>
      </c>
    </row>
    <row r="317" spans="1:32" ht="17.100000000000001" customHeight="1">
      <c r="A317" s="3">
        <v>308</v>
      </c>
      <c r="B317" s="6" t="s">
        <v>135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3">
        <f t="shared" si="12"/>
        <v>0</v>
      </c>
      <c r="Q317"/>
      <c r="R317" s="12">
        <v>4</v>
      </c>
      <c r="S317" s="12">
        <v>7</v>
      </c>
      <c r="T317" s="12">
        <v>5.34</v>
      </c>
      <c r="U317" s="12">
        <v>2</v>
      </c>
      <c r="V317" s="12">
        <v>1.91</v>
      </c>
      <c r="W317" s="12">
        <v>0</v>
      </c>
      <c r="X317" s="12">
        <v>0</v>
      </c>
      <c r="Y317" s="12">
        <v>1.3499999999999999</v>
      </c>
      <c r="Z317" s="12">
        <v>4.04</v>
      </c>
      <c r="AA317" s="16">
        <v>5</v>
      </c>
      <c r="AB317" s="12">
        <v>4.4799999999999995</v>
      </c>
      <c r="AC317" s="12">
        <v>8.33</v>
      </c>
      <c r="AD317" s="12">
        <v>14.54</v>
      </c>
      <c r="AE317" s="13">
        <f t="shared" si="13"/>
        <v>12.43</v>
      </c>
      <c r="AF317">
        <f t="shared" si="14"/>
        <v>1</v>
      </c>
    </row>
    <row r="318" spans="1:32" ht="17.100000000000001" customHeight="1">
      <c r="A318" s="3">
        <v>309</v>
      </c>
      <c r="B318" s="6" t="s">
        <v>136</v>
      </c>
      <c r="C318" s="12">
        <v>31.14</v>
      </c>
      <c r="D318" s="12">
        <v>31.01</v>
      </c>
      <c r="E318" s="12">
        <v>32.96</v>
      </c>
      <c r="F318" s="12">
        <v>28.86</v>
      </c>
      <c r="G318" s="12">
        <v>23.56</v>
      </c>
      <c r="H318" s="12">
        <v>39.119999999999997</v>
      </c>
      <c r="I318" s="12">
        <v>38.680000000000007</v>
      </c>
      <c r="J318" s="12">
        <v>38.06</v>
      </c>
      <c r="K318" s="12">
        <v>23.3</v>
      </c>
      <c r="L318" s="12">
        <v>33.11</v>
      </c>
      <c r="M318" s="12">
        <v>36.72</v>
      </c>
      <c r="N318" s="12">
        <v>49.810000000000009</v>
      </c>
      <c r="O318" s="12">
        <v>45.76</v>
      </c>
      <c r="P318" s="13">
        <f t="shared" si="12"/>
        <v>40.229999999999997</v>
      </c>
      <c r="Q318"/>
      <c r="R318" s="12">
        <v>142.06</v>
      </c>
      <c r="S318" s="12">
        <v>144.34</v>
      </c>
      <c r="T318" s="12">
        <v>154.71</v>
      </c>
      <c r="U318" s="12">
        <v>166.39</v>
      </c>
      <c r="V318" s="12">
        <v>156.1</v>
      </c>
      <c r="W318" s="12">
        <v>152.77000000000001</v>
      </c>
      <c r="X318" s="12">
        <v>163.24</v>
      </c>
      <c r="Y318" s="12">
        <v>150.80000000000004</v>
      </c>
      <c r="Z318" s="12">
        <v>144.37000000000003</v>
      </c>
      <c r="AA318" s="16">
        <v>156.91</v>
      </c>
      <c r="AB318" s="12">
        <v>179.71</v>
      </c>
      <c r="AC318" s="12">
        <v>183.72</v>
      </c>
      <c r="AD318" s="12">
        <v>165.29</v>
      </c>
      <c r="AE318" s="13">
        <f t="shared" si="13"/>
        <v>174.75000000000003</v>
      </c>
      <c r="AF318">
        <f t="shared" si="14"/>
        <v>1</v>
      </c>
    </row>
    <row r="319" spans="1:32" ht="17.100000000000001" customHeight="1">
      <c r="A319" s="3">
        <v>310</v>
      </c>
      <c r="B319" s="6" t="s">
        <v>137</v>
      </c>
      <c r="C319" s="12">
        <v>1</v>
      </c>
      <c r="D319" s="12">
        <v>11</v>
      </c>
      <c r="E319" s="12">
        <v>16.25</v>
      </c>
      <c r="F319" s="12">
        <v>28.02</v>
      </c>
      <c r="G319" s="12">
        <v>39.33</v>
      </c>
      <c r="H319" s="12">
        <v>38.24</v>
      </c>
      <c r="I319" s="12">
        <v>47.695</v>
      </c>
      <c r="J319" s="12">
        <v>33.92</v>
      </c>
      <c r="K319" s="12">
        <v>39.359999999999978</v>
      </c>
      <c r="L319" s="12">
        <v>35.139999999999993</v>
      </c>
      <c r="M319" s="12">
        <v>36.499999999999986</v>
      </c>
      <c r="N319" s="12">
        <v>26.95</v>
      </c>
      <c r="O319" s="12">
        <v>41.640000000000008</v>
      </c>
      <c r="P319" s="13">
        <f t="shared" si="12"/>
        <v>48.9</v>
      </c>
      <c r="Q319"/>
      <c r="R319" s="12">
        <v>6.3</v>
      </c>
      <c r="S319" s="12">
        <v>8.07</v>
      </c>
      <c r="T319" s="12">
        <v>7.12</v>
      </c>
      <c r="U319" s="12">
        <v>14.69</v>
      </c>
      <c r="V319" s="12">
        <v>14.37</v>
      </c>
      <c r="W319" s="12">
        <v>21.81</v>
      </c>
      <c r="X319" s="12">
        <v>31.57</v>
      </c>
      <c r="Y319" s="12">
        <v>43.45</v>
      </c>
      <c r="Z319" s="12">
        <v>61.7</v>
      </c>
      <c r="AA319" s="16">
        <v>117.62999999999998</v>
      </c>
      <c r="AB319" s="12">
        <v>159.79</v>
      </c>
      <c r="AC319" s="12">
        <v>185.13000000000002</v>
      </c>
      <c r="AD319" s="12">
        <v>193.04000000000002</v>
      </c>
      <c r="AE319" s="13">
        <f t="shared" si="13"/>
        <v>213.69</v>
      </c>
      <c r="AF319">
        <f t="shared" si="14"/>
        <v>1</v>
      </c>
    </row>
    <row r="320" spans="1:32" ht="17.100000000000001" customHeight="1">
      <c r="A320" s="3">
        <v>311</v>
      </c>
      <c r="B320" s="6" t="s">
        <v>138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3">
        <f t="shared" si="12"/>
        <v>0</v>
      </c>
      <c r="Q320"/>
      <c r="R320" s="12">
        <v>0.99</v>
      </c>
      <c r="S320" s="12">
        <v>1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6">
        <v>0</v>
      </c>
      <c r="AB320" s="12">
        <v>0</v>
      </c>
      <c r="AC320" s="12">
        <v>0</v>
      </c>
      <c r="AD320" s="12">
        <v>0</v>
      </c>
      <c r="AE320" s="13">
        <f t="shared" si="13"/>
        <v>0</v>
      </c>
      <c r="AF320">
        <f t="shared" si="14"/>
        <v>1</v>
      </c>
    </row>
    <row r="321" spans="1:32" ht="17.100000000000001" customHeight="1">
      <c r="A321" s="3">
        <v>312</v>
      </c>
      <c r="B321" s="6" t="s">
        <v>139</v>
      </c>
      <c r="C321" s="12">
        <v>0</v>
      </c>
      <c r="D321" s="12">
        <v>0</v>
      </c>
      <c r="E321" s="12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13">
        <f t="shared" si="12"/>
        <v>0</v>
      </c>
      <c r="Q321"/>
      <c r="R321" s="12">
        <v>0</v>
      </c>
      <c r="S321" s="12">
        <v>0</v>
      </c>
      <c r="T321" s="12">
        <v>0</v>
      </c>
      <c r="U321" s="12">
        <v>0</v>
      </c>
      <c r="V321" s="12">
        <v>0</v>
      </c>
      <c r="W321" s="12">
        <v>0</v>
      </c>
      <c r="X321" s="12">
        <v>0</v>
      </c>
      <c r="Y321" s="12">
        <v>0</v>
      </c>
      <c r="Z321" s="12">
        <v>0</v>
      </c>
      <c r="AA321" s="16">
        <v>0</v>
      </c>
      <c r="AB321" s="12">
        <v>0</v>
      </c>
      <c r="AC321" s="12">
        <v>0</v>
      </c>
      <c r="AD321" s="12">
        <v>0</v>
      </c>
      <c r="AE321" s="13">
        <f t="shared" si="13"/>
        <v>0</v>
      </c>
      <c r="AF321">
        <f t="shared" si="14"/>
        <v>0</v>
      </c>
    </row>
    <row r="322" spans="1:32" ht="17.100000000000001" customHeight="1">
      <c r="A322" s="3">
        <v>313</v>
      </c>
      <c r="B322" s="6" t="s">
        <v>140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3">
        <f t="shared" si="12"/>
        <v>0</v>
      </c>
      <c r="Q322"/>
      <c r="R322" s="12">
        <v>0</v>
      </c>
      <c r="S322" s="12">
        <v>0</v>
      </c>
      <c r="T322" s="12">
        <v>1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6">
        <v>0</v>
      </c>
      <c r="AB322" s="12">
        <v>0</v>
      </c>
      <c r="AC322" s="12">
        <v>0</v>
      </c>
      <c r="AD322" s="12">
        <v>0</v>
      </c>
      <c r="AE322" s="13">
        <f t="shared" si="13"/>
        <v>0</v>
      </c>
      <c r="AF322">
        <f t="shared" si="14"/>
        <v>1</v>
      </c>
    </row>
    <row r="323" spans="1:32" ht="17.100000000000001" customHeight="1">
      <c r="A323" s="3">
        <v>314</v>
      </c>
      <c r="B323" s="6" t="s">
        <v>141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3">
        <f t="shared" si="12"/>
        <v>0</v>
      </c>
      <c r="Q323"/>
      <c r="R323" s="12">
        <v>4</v>
      </c>
      <c r="S323" s="12">
        <v>3</v>
      </c>
      <c r="T323" s="12">
        <v>1</v>
      </c>
      <c r="U323" s="12">
        <v>0</v>
      </c>
      <c r="V323" s="12">
        <v>0</v>
      </c>
      <c r="W323" s="12">
        <v>0</v>
      </c>
      <c r="X323" s="12">
        <v>0</v>
      </c>
      <c r="Y323" s="12">
        <v>1</v>
      </c>
      <c r="Z323" s="12">
        <v>0</v>
      </c>
      <c r="AA323" s="16">
        <v>0.76</v>
      </c>
      <c r="AB323" s="12">
        <v>4.51</v>
      </c>
      <c r="AC323" s="12">
        <v>8.32</v>
      </c>
      <c r="AD323" s="12">
        <v>8.3800000000000008</v>
      </c>
      <c r="AE323" s="13">
        <f t="shared" si="13"/>
        <v>10.5</v>
      </c>
      <c r="AF323">
        <f t="shared" si="14"/>
        <v>1</v>
      </c>
    </row>
    <row r="324" spans="1:32" ht="17.100000000000001" customHeight="1">
      <c r="A324" s="3">
        <v>315</v>
      </c>
      <c r="B324" s="6" t="s">
        <v>142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3">
        <f t="shared" si="12"/>
        <v>0</v>
      </c>
      <c r="Q324"/>
      <c r="R324" s="12">
        <v>0</v>
      </c>
      <c r="S324" s="12">
        <v>1</v>
      </c>
      <c r="T324" s="12">
        <v>2</v>
      </c>
      <c r="U324" s="12">
        <v>2.88</v>
      </c>
      <c r="V324" s="12">
        <v>0</v>
      </c>
      <c r="W324" s="12">
        <v>1</v>
      </c>
      <c r="X324" s="12">
        <v>1</v>
      </c>
      <c r="Y324" s="12">
        <v>0.55000000000000004</v>
      </c>
      <c r="Z324" s="12">
        <v>2</v>
      </c>
      <c r="AA324" s="16">
        <v>2.79</v>
      </c>
      <c r="AB324" s="12">
        <v>1</v>
      </c>
      <c r="AC324" s="12">
        <v>3.95</v>
      </c>
      <c r="AD324" s="12">
        <v>3.38</v>
      </c>
      <c r="AE324" s="13">
        <f t="shared" si="13"/>
        <v>4.0999999999999996</v>
      </c>
      <c r="AF324">
        <f t="shared" si="14"/>
        <v>1</v>
      </c>
    </row>
    <row r="325" spans="1:32" ht="17.100000000000001" customHeight="1">
      <c r="A325" s="3">
        <v>316</v>
      </c>
      <c r="B325" s="6" t="s">
        <v>143</v>
      </c>
      <c r="C325" s="12">
        <v>3.41</v>
      </c>
      <c r="D325" s="12">
        <v>14.54</v>
      </c>
      <c r="E325" s="12">
        <v>16.739999999999998</v>
      </c>
      <c r="F325" s="12">
        <v>15.86</v>
      </c>
      <c r="G325" s="12">
        <v>19.309999999999999</v>
      </c>
      <c r="H325" s="12">
        <v>25.99</v>
      </c>
      <c r="I325" s="12">
        <v>26.700000000000003</v>
      </c>
      <c r="J325" s="12">
        <v>23.98</v>
      </c>
      <c r="K325" s="12">
        <v>28.599999999999998</v>
      </c>
      <c r="L325" s="12">
        <v>28.32</v>
      </c>
      <c r="M325" s="12">
        <v>28.019999999999996</v>
      </c>
      <c r="N325" s="12">
        <v>28.67</v>
      </c>
      <c r="O325" s="12">
        <v>24.23</v>
      </c>
      <c r="P325" s="13">
        <f t="shared" si="12"/>
        <v>26.220000000000002</v>
      </c>
      <c r="Q325"/>
      <c r="R325" s="12">
        <v>48.75</v>
      </c>
      <c r="S325" s="12">
        <v>41.9</v>
      </c>
      <c r="T325" s="12">
        <v>45.33</v>
      </c>
      <c r="U325" s="12">
        <v>51.01</v>
      </c>
      <c r="V325" s="12">
        <v>57.89</v>
      </c>
      <c r="W325" s="12">
        <v>62.46</v>
      </c>
      <c r="X325" s="12">
        <v>76.300000000000011</v>
      </c>
      <c r="Y325" s="12">
        <v>91.75</v>
      </c>
      <c r="Z325" s="12">
        <v>114.95000000000002</v>
      </c>
      <c r="AA325" s="16">
        <v>129.43</v>
      </c>
      <c r="AB325" s="12">
        <v>119.86000000000001</v>
      </c>
      <c r="AC325" s="12">
        <v>113.26</v>
      </c>
      <c r="AD325" s="12">
        <v>132.41999999999996</v>
      </c>
      <c r="AE325" s="13">
        <f t="shared" si="13"/>
        <v>139.41999999999999</v>
      </c>
      <c r="AF325">
        <f t="shared" si="14"/>
        <v>1</v>
      </c>
    </row>
    <row r="326" spans="1:32" ht="17.100000000000001" customHeight="1">
      <c r="A326" s="3">
        <v>317</v>
      </c>
      <c r="B326" s="6" t="s">
        <v>144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3">
        <f t="shared" si="12"/>
        <v>0</v>
      </c>
      <c r="Q326"/>
      <c r="R326" s="12">
        <v>1</v>
      </c>
      <c r="S326" s="12">
        <v>0</v>
      </c>
      <c r="T326" s="12">
        <v>0</v>
      </c>
      <c r="U326" s="12">
        <v>0.28000000000000003</v>
      </c>
      <c r="V326" s="12">
        <v>0</v>
      </c>
      <c r="W326" s="12">
        <v>0</v>
      </c>
      <c r="X326" s="12">
        <v>0.59000000000000008</v>
      </c>
      <c r="Y326" s="12">
        <v>0</v>
      </c>
      <c r="Z326" s="12">
        <v>1.8</v>
      </c>
      <c r="AA326" s="16">
        <v>1.54</v>
      </c>
      <c r="AB326" s="12">
        <v>1</v>
      </c>
      <c r="AC326" s="12">
        <v>0.11</v>
      </c>
      <c r="AD326" s="12">
        <v>2.06</v>
      </c>
      <c r="AE326" s="13">
        <f t="shared" si="13"/>
        <v>1.96</v>
      </c>
      <c r="AF326">
        <f t="shared" si="14"/>
        <v>1</v>
      </c>
    </row>
    <row r="327" spans="1:32" ht="17.100000000000001" customHeight="1">
      <c r="A327" s="3">
        <v>318</v>
      </c>
      <c r="B327" s="6" t="s">
        <v>145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3">
        <f t="shared" si="12"/>
        <v>0</v>
      </c>
      <c r="Q327"/>
      <c r="R327" s="12">
        <v>5.36</v>
      </c>
      <c r="S327" s="12">
        <v>5</v>
      </c>
      <c r="T327" s="12">
        <v>2.75</v>
      </c>
      <c r="U327" s="12">
        <v>8.59</v>
      </c>
      <c r="V327" s="12">
        <v>14.92</v>
      </c>
      <c r="W327" s="12">
        <v>12.33</v>
      </c>
      <c r="X327" s="12">
        <v>10.15</v>
      </c>
      <c r="Y327" s="12">
        <v>10.54</v>
      </c>
      <c r="Z327" s="12">
        <v>7.53</v>
      </c>
      <c r="AA327" s="16">
        <v>10.53</v>
      </c>
      <c r="AB327" s="12">
        <v>12.99</v>
      </c>
      <c r="AC327" s="12">
        <v>10.02</v>
      </c>
      <c r="AD327" s="12">
        <v>7.98</v>
      </c>
      <c r="AE327" s="13">
        <f t="shared" si="13"/>
        <v>14.53</v>
      </c>
      <c r="AF327">
        <f t="shared" si="14"/>
        <v>1</v>
      </c>
    </row>
    <row r="328" spans="1:32" ht="17.100000000000001" customHeight="1">
      <c r="A328" s="3">
        <v>319</v>
      </c>
      <c r="B328" s="6" t="s">
        <v>146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3">
        <f t="shared" si="12"/>
        <v>0</v>
      </c>
      <c r="Q328"/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6">
        <v>0</v>
      </c>
      <c r="AB328" s="12">
        <v>0</v>
      </c>
      <c r="AC328" s="12">
        <v>0</v>
      </c>
      <c r="AD328" s="12">
        <v>0</v>
      </c>
      <c r="AE328" s="13">
        <f t="shared" si="13"/>
        <v>0</v>
      </c>
      <c r="AF328">
        <f t="shared" si="14"/>
        <v>0</v>
      </c>
    </row>
    <row r="329" spans="1:32" ht="17.100000000000001" customHeight="1">
      <c r="A329" s="3">
        <v>320</v>
      </c>
      <c r="B329" s="6" t="s">
        <v>147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3">
        <f t="shared" si="12"/>
        <v>0</v>
      </c>
      <c r="Q329"/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6">
        <v>0</v>
      </c>
      <c r="AB329" s="12">
        <v>0</v>
      </c>
      <c r="AC329" s="12">
        <v>0</v>
      </c>
      <c r="AD329" s="12">
        <v>0</v>
      </c>
      <c r="AE329" s="13">
        <f t="shared" si="13"/>
        <v>0</v>
      </c>
      <c r="AF329">
        <f t="shared" si="14"/>
        <v>0</v>
      </c>
    </row>
    <row r="330" spans="1:32" ht="17.100000000000001" customHeight="1">
      <c r="A330" s="3">
        <v>321</v>
      </c>
      <c r="B330" s="6" t="s">
        <v>148</v>
      </c>
      <c r="C330" s="12">
        <v>0</v>
      </c>
      <c r="D330" s="12">
        <v>0</v>
      </c>
      <c r="E330" s="12">
        <v>13.52</v>
      </c>
      <c r="F330" s="12">
        <v>14.5</v>
      </c>
      <c r="G330" s="12">
        <v>20.5</v>
      </c>
      <c r="H330" s="12">
        <v>16.61</v>
      </c>
      <c r="I330" s="12">
        <v>27.5</v>
      </c>
      <c r="J330" s="12">
        <v>26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3">
        <f t="shared" ref="P330:P393" si="15">IF(ISNA(VLOOKUP($A330,ftes,3,FALSE)), 0, VLOOKUP($A330,ftes,3,FALSE))</f>
        <v>0</v>
      </c>
      <c r="Q330"/>
      <c r="R330" s="12">
        <v>0.55000000000000004</v>
      </c>
      <c r="S330" s="12">
        <v>4.93</v>
      </c>
      <c r="T330" s="12">
        <v>3.24</v>
      </c>
      <c r="U330" s="12">
        <v>2.4550000000000001</v>
      </c>
      <c r="V330" s="12">
        <v>5.59</v>
      </c>
      <c r="W330" s="12">
        <v>3</v>
      </c>
      <c r="X330" s="12">
        <v>2</v>
      </c>
      <c r="Y330" s="12">
        <v>10.56</v>
      </c>
      <c r="Z330" s="12">
        <v>10.62</v>
      </c>
      <c r="AA330" s="16">
        <v>11.440000000000001</v>
      </c>
      <c r="AB330" s="12">
        <v>12.22</v>
      </c>
      <c r="AC330" s="12">
        <v>6.52</v>
      </c>
      <c r="AD330" s="12">
        <v>12.09</v>
      </c>
      <c r="AE330" s="13">
        <f t="shared" ref="AE330:AE393" si="16">IF(ISNA(VLOOKUP($A330,ftes,5,FALSE)), 0, VLOOKUP($A330,ftes,5,FALSE))</f>
        <v>17.100000000000001</v>
      </c>
      <c r="AF330">
        <f t="shared" si="14"/>
        <v>1</v>
      </c>
    </row>
    <row r="331" spans="1:32" ht="17.100000000000001" customHeight="1">
      <c r="A331" s="3">
        <v>322</v>
      </c>
      <c r="B331" s="6" t="s">
        <v>149</v>
      </c>
      <c r="C331" s="12">
        <v>97.69</v>
      </c>
      <c r="D331" s="12">
        <v>98.704999999999998</v>
      </c>
      <c r="E331" s="12">
        <v>93.64</v>
      </c>
      <c r="F331" s="12">
        <v>86.93</v>
      </c>
      <c r="G331" s="12">
        <v>94</v>
      </c>
      <c r="H331" s="12">
        <v>85.49</v>
      </c>
      <c r="I331" s="12">
        <v>95.44</v>
      </c>
      <c r="J331" s="12">
        <v>119.44</v>
      </c>
      <c r="K331" s="12">
        <v>114</v>
      </c>
      <c r="L331" s="12">
        <v>158.11000000000001</v>
      </c>
      <c r="M331" s="12">
        <v>152.79000000000002</v>
      </c>
      <c r="N331" s="12">
        <v>161.24</v>
      </c>
      <c r="O331" s="12">
        <v>166.31</v>
      </c>
      <c r="P331" s="13">
        <f t="shared" si="15"/>
        <v>138.98000000000002</v>
      </c>
      <c r="Q331"/>
      <c r="R331" s="12">
        <v>6.5</v>
      </c>
      <c r="S331" s="12">
        <v>5.5</v>
      </c>
      <c r="T331" s="12">
        <v>11.37</v>
      </c>
      <c r="U331" s="12">
        <v>15.25</v>
      </c>
      <c r="V331" s="12">
        <v>18.34</v>
      </c>
      <c r="W331" s="12">
        <v>25</v>
      </c>
      <c r="X331" s="12">
        <v>25.97</v>
      </c>
      <c r="Y331" s="12">
        <v>26.68</v>
      </c>
      <c r="Z331" s="12">
        <v>40.81</v>
      </c>
      <c r="AA331" s="16">
        <v>42.839999999999996</v>
      </c>
      <c r="AB331" s="12">
        <v>36.96</v>
      </c>
      <c r="AC331" s="12">
        <v>31.95</v>
      </c>
      <c r="AD331" s="12">
        <v>32.22</v>
      </c>
      <c r="AE331" s="13">
        <f t="shared" si="16"/>
        <v>28.95</v>
      </c>
      <c r="AF331">
        <f t="shared" ref="AF331:AF394" si="17">IF(SUM(C331:O331)+SUM(R331:AD331)&gt;0,1,0)</f>
        <v>1</v>
      </c>
    </row>
    <row r="332" spans="1:32" ht="17.100000000000001" customHeight="1">
      <c r="A332" s="3">
        <v>323</v>
      </c>
      <c r="B332" s="6" t="s">
        <v>150</v>
      </c>
      <c r="C332" s="12">
        <v>91.9</v>
      </c>
      <c r="D332" s="12">
        <v>133.91999999999999</v>
      </c>
      <c r="E332" s="12">
        <v>155.52000000000001</v>
      </c>
      <c r="F332" s="12">
        <v>169.38</v>
      </c>
      <c r="G332" s="12">
        <v>169.78</v>
      </c>
      <c r="H332" s="12">
        <v>173.13499999999999</v>
      </c>
      <c r="I332" s="12">
        <v>173.44</v>
      </c>
      <c r="J332" s="12">
        <v>189.35</v>
      </c>
      <c r="K332" s="12">
        <v>223.51000000000002</v>
      </c>
      <c r="L332" s="12">
        <v>215.39000000000004</v>
      </c>
      <c r="M332" s="12">
        <v>229.93000000000006</v>
      </c>
      <c r="N332" s="12">
        <v>246.23</v>
      </c>
      <c r="O332" s="12">
        <v>220.66000000000003</v>
      </c>
      <c r="P332" s="13">
        <f t="shared" si="15"/>
        <v>228</v>
      </c>
      <c r="Q332"/>
      <c r="R332" s="12">
        <v>1.44</v>
      </c>
      <c r="S332" s="12">
        <v>1</v>
      </c>
      <c r="T332" s="12">
        <v>3</v>
      </c>
      <c r="U332" s="12">
        <v>7.29</v>
      </c>
      <c r="V332" s="12">
        <v>5.18</v>
      </c>
      <c r="W332" s="12">
        <v>5</v>
      </c>
      <c r="X332" s="12">
        <v>4.9399999999999995</v>
      </c>
      <c r="Y332" s="12">
        <v>5.73</v>
      </c>
      <c r="Z332" s="12">
        <v>4</v>
      </c>
      <c r="AA332" s="16">
        <v>4.75</v>
      </c>
      <c r="AB332" s="12">
        <v>9.1199999999999992</v>
      </c>
      <c r="AC332" s="12">
        <v>7.44</v>
      </c>
      <c r="AD332" s="12">
        <v>13.959999999999999</v>
      </c>
      <c r="AE332" s="13">
        <f t="shared" si="16"/>
        <v>14.44</v>
      </c>
      <c r="AF332">
        <f t="shared" si="17"/>
        <v>1</v>
      </c>
    </row>
    <row r="333" spans="1:32" ht="17.100000000000001" customHeight="1">
      <c r="A333" s="3">
        <v>324</v>
      </c>
      <c r="B333" s="6" t="s">
        <v>151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3">
        <f t="shared" si="15"/>
        <v>0</v>
      </c>
      <c r="Q333"/>
      <c r="R333" s="12">
        <v>2.74</v>
      </c>
      <c r="S333" s="12">
        <v>4</v>
      </c>
      <c r="T333" s="12">
        <v>2</v>
      </c>
      <c r="U333" s="12">
        <v>3.91</v>
      </c>
      <c r="V333" s="12">
        <v>3</v>
      </c>
      <c r="W333" s="12">
        <v>4</v>
      </c>
      <c r="X333" s="12">
        <v>3</v>
      </c>
      <c r="Y333" s="12">
        <v>3</v>
      </c>
      <c r="Z333" s="12">
        <v>4.9600000000000009</v>
      </c>
      <c r="AA333" s="16">
        <v>3.52</v>
      </c>
      <c r="AB333" s="12">
        <v>8.33</v>
      </c>
      <c r="AC333" s="12">
        <v>11.049999999999999</v>
      </c>
      <c r="AD333" s="12">
        <v>12</v>
      </c>
      <c r="AE333" s="13">
        <f t="shared" si="16"/>
        <v>16</v>
      </c>
      <c r="AF333">
        <f t="shared" si="17"/>
        <v>1</v>
      </c>
    </row>
    <row r="334" spans="1:32" ht="17.100000000000001" customHeight="1">
      <c r="A334" s="3">
        <v>325</v>
      </c>
      <c r="B334" s="6" t="s">
        <v>152</v>
      </c>
      <c r="C334" s="12">
        <v>41.93</v>
      </c>
      <c r="D334" s="12">
        <v>40.229999999999997</v>
      </c>
      <c r="E334" s="12">
        <v>39.04</v>
      </c>
      <c r="F334" s="12">
        <v>50.44</v>
      </c>
      <c r="G334" s="12">
        <v>64.650000000000006</v>
      </c>
      <c r="H334" s="12">
        <v>55.43</v>
      </c>
      <c r="I334" s="12">
        <v>77.59999999999998</v>
      </c>
      <c r="J334" s="12">
        <v>91.250000000000014</v>
      </c>
      <c r="K334" s="12">
        <v>106.00999999999999</v>
      </c>
      <c r="L334" s="12">
        <v>122.03999999999999</v>
      </c>
      <c r="M334" s="12">
        <v>136.07</v>
      </c>
      <c r="N334" s="12">
        <v>129.81</v>
      </c>
      <c r="O334" s="12">
        <v>139.39999999999998</v>
      </c>
      <c r="P334" s="13">
        <f t="shared" si="15"/>
        <v>134.69</v>
      </c>
      <c r="Q334"/>
      <c r="R334" s="12">
        <v>69.88</v>
      </c>
      <c r="S334" s="12">
        <v>78.45</v>
      </c>
      <c r="T334" s="12">
        <v>72.650000000000006</v>
      </c>
      <c r="U334" s="12">
        <v>59.17</v>
      </c>
      <c r="V334" s="12">
        <v>53.49</v>
      </c>
      <c r="W334" s="12">
        <v>55.78</v>
      </c>
      <c r="X334" s="12">
        <v>59.81</v>
      </c>
      <c r="Y334" s="12">
        <v>81</v>
      </c>
      <c r="Z334" s="12">
        <v>80.660000000000025</v>
      </c>
      <c r="AA334" s="16">
        <v>90.62</v>
      </c>
      <c r="AB334" s="12">
        <v>97.839999999999989</v>
      </c>
      <c r="AC334" s="12">
        <v>133.95999999999995</v>
      </c>
      <c r="AD334" s="12">
        <v>145.50000000000003</v>
      </c>
      <c r="AE334" s="13">
        <f t="shared" si="16"/>
        <v>166.62999999999997</v>
      </c>
      <c r="AF334">
        <f t="shared" si="17"/>
        <v>1</v>
      </c>
    </row>
    <row r="335" spans="1:32" ht="17.100000000000001" customHeight="1">
      <c r="A335" s="3">
        <v>326</v>
      </c>
      <c r="B335" s="6" t="s">
        <v>153</v>
      </c>
      <c r="C335" s="12">
        <v>11.25</v>
      </c>
      <c r="D335" s="12">
        <v>8</v>
      </c>
      <c r="E335" s="12">
        <v>7</v>
      </c>
      <c r="F335" s="12">
        <v>10</v>
      </c>
      <c r="G335" s="12">
        <v>12</v>
      </c>
      <c r="H335" s="12">
        <v>24.64</v>
      </c>
      <c r="I335" s="12">
        <v>35</v>
      </c>
      <c r="J335" s="12">
        <v>52</v>
      </c>
      <c r="K335" s="12">
        <v>63.71</v>
      </c>
      <c r="L335" s="12">
        <v>70.319999999999993</v>
      </c>
      <c r="M335" s="12">
        <v>64.44</v>
      </c>
      <c r="N335" s="12">
        <v>68.490000000000009</v>
      </c>
      <c r="O335" s="12">
        <v>77</v>
      </c>
      <c r="P335" s="13">
        <f t="shared" si="15"/>
        <v>72</v>
      </c>
      <c r="Q335"/>
      <c r="R335" s="12">
        <v>4.82</v>
      </c>
      <c r="S335" s="12">
        <v>2</v>
      </c>
      <c r="T335" s="12">
        <v>2</v>
      </c>
      <c r="U335" s="12">
        <v>4</v>
      </c>
      <c r="V335" s="12">
        <v>3</v>
      </c>
      <c r="W335" s="12">
        <v>4.58</v>
      </c>
      <c r="X335" s="12">
        <v>5</v>
      </c>
      <c r="Y335" s="12">
        <v>4</v>
      </c>
      <c r="Z335" s="12">
        <v>6.3900000000000006</v>
      </c>
      <c r="AA335" s="16">
        <v>5.66</v>
      </c>
      <c r="AB335" s="12">
        <v>5</v>
      </c>
      <c r="AC335" s="12">
        <v>12.51</v>
      </c>
      <c r="AD335" s="12">
        <v>9.2100000000000009</v>
      </c>
      <c r="AE335" s="13">
        <f t="shared" si="16"/>
        <v>11.03</v>
      </c>
      <c r="AF335">
        <f t="shared" si="17"/>
        <v>1</v>
      </c>
    </row>
    <row r="336" spans="1:32" ht="17.100000000000001" customHeight="1">
      <c r="A336" s="3">
        <v>327</v>
      </c>
      <c r="B336" s="6" t="s">
        <v>154</v>
      </c>
      <c r="C336" s="12">
        <v>0</v>
      </c>
      <c r="D336" s="12">
        <v>0</v>
      </c>
      <c r="E336" s="12">
        <v>0</v>
      </c>
      <c r="F336" s="12">
        <v>0</v>
      </c>
      <c r="G336" s="12">
        <v>3</v>
      </c>
      <c r="H336" s="12">
        <v>5</v>
      </c>
      <c r="I336" s="12">
        <v>4.1400000000000006</v>
      </c>
      <c r="J336" s="12">
        <v>5</v>
      </c>
      <c r="K336" s="12">
        <v>12.09</v>
      </c>
      <c r="L336" s="12">
        <v>13</v>
      </c>
      <c r="M336" s="12">
        <v>16</v>
      </c>
      <c r="N336" s="12">
        <v>18.600000000000001</v>
      </c>
      <c r="O336" s="12">
        <v>20.47</v>
      </c>
      <c r="P336" s="13">
        <f t="shared" si="15"/>
        <v>15</v>
      </c>
      <c r="Q336"/>
      <c r="R336" s="12">
        <v>3</v>
      </c>
      <c r="S336" s="12">
        <v>3</v>
      </c>
      <c r="T336" s="12">
        <v>5</v>
      </c>
      <c r="U336" s="12">
        <v>5</v>
      </c>
      <c r="V336" s="12">
        <v>9</v>
      </c>
      <c r="W336" s="12">
        <v>7.03</v>
      </c>
      <c r="X336" s="12">
        <v>3</v>
      </c>
      <c r="Y336" s="12">
        <v>3</v>
      </c>
      <c r="Z336" s="12">
        <v>2</v>
      </c>
      <c r="AA336" s="16">
        <v>3</v>
      </c>
      <c r="AB336" s="12">
        <v>5</v>
      </c>
      <c r="AC336" s="12">
        <v>7</v>
      </c>
      <c r="AD336" s="12">
        <v>7.84</v>
      </c>
      <c r="AE336" s="13">
        <f t="shared" si="16"/>
        <v>7.11</v>
      </c>
      <c r="AF336">
        <f t="shared" si="17"/>
        <v>1</v>
      </c>
    </row>
    <row r="337" spans="1:32" ht="17.100000000000001" customHeight="1">
      <c r="A337" s="3">
        <v>328</v>
      </c>
      <c r="B337" s="6" t="s">
        <v>155</v>
      </c>
      <c r="C337" s="12">
        <v>0</v>
      </c>
      <c r="D337" s="12">
        <v>0</v>
      </c>
      <c r="E337" s="12">
        <v>0</v>
      </c>
      <c r="F337" s="12">
        <v>0</v>
      </c>
      <c r="G337" s="12">
        <v>0</v>
      </c>
      <c r="H337" s="12">
        <v>0</v>
      </c>
      <c r="I337" s="12">
        <v>0</v>
      </c>
      <c r="J337" s="12">
        <v>0</v>
      </c>
      <c r="K337" s="12">
        <v>0</v>
      </c>
      <c r="L337" s="12">
        <v>0</v>
      </c>
      <c r="M337" s="12">
        <v>0</v>
      </c>
      <c r="N337" s="12">
        <v>0</v>
      </c>
      <c r="O337" s="12">
        <v>0</v>
      </c>
      <c r="P337" s="13">
        <f t="shared" si="15"/>
        <v>0</v>
      </c>
      <c r="Q337"/>
      <c r="R337" s="12">
        <v>0</v>
      </c>
      <c r="S337" s="12">
        <v>0</v>
      </c>
      <c r="T337" s="12">
        <v>0</v>
      </c>
      <c r="U337" s="12">
        <v>0</v>
      </c>
      <c r="V337" s="12">
        <v>0</v>
      </c>
      <c r="W337" s="12">
        <v>0</v>
      </c>
      <c r="X337" s="12">
        <v>0</v>
      </c>
      <c r="Y337" s="12">
        <v>0</v>
      </c>
      <c r="Z337" s="12">
        <v>0</v>
      </c>
      <c r="AA337" s="16">
        <v>0</v>
      </c>
      <c r="AB337" s="12">
        <v>0</v>
      </c>
      <c r="AC337" s="12">
        <v>0</v>
      </c>
      <c r="AD337" s="12">
        <v>0</v>
      </c>
      <c r="AE337" s="13">
        <f t="shared" si="16"/>
        <v>0</v>
      </c>
      <c r="AF337">
        <f t="shared" si="17"/>
        <v>0</v>
      </c>
    </row>
    <row r="338" spans="1:32" ht="17.100000000000001" customHeight="1">
      <c r="A338" s="3">
        <v>329</v>
      </c>
      <c r="B338" s="6" t="s">
        <v>156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3">
        <f t="shared" si="15"/>
        <v>0</v>
      </c>
      <c r="Q338"/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6">
        <v>0</v>
      </c>
      <c r="AB338" s="12">
        <v>0</v>
      </c>
      <c r="AC338" s="12">
        <v>0</v>
      </c>
      <c r="AD338" s="12">
        <v>0</v>
      </c>
      <c r="AE338" s="13">
        <f t="shared" si="16"/>
        <v>0</v>
      </c>
      <c r="AF338">
        <f t="shared" si="17"/>
        <v>0</v>
      </c>
    </row>
    <row r="339" spans="1:32" ht="17.100000000000001" customHeight="1">
      <c r="A339" s="3">
        <v>330</v>
      </c>
      <c r="B339" s="6" t="s">
        <v>157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3">
        <f t="shared" si="15"/>
        <v>0</v>
      </c>
      <c r="Q339"/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0.68</v>
      </c>
      <c r="Z339" s="12">
        <v>0</v>
      </c>
      <c r="AA339" s="16">
        <v>0</v>
      </c>
      <c r="AB339" s="12">
        <v>0</v>
      </c>
      <c r="AC339" s="12">
        <v>3</v>
      </c>
      <c r="AD339" s="12">
        <v>3.53</v>
      </c>
      <c r="AE339" s="13">
        <f t="shared" si="16"/>
        <v>4</v>
      </c>
      <c r="AF339">
        <f t="shared" si="17"/>
        <v>1</v>
      </c>
    </row>
    <row r="340" spans="1:32" ht="17.100000000000001" customHeight="1">
      <c r="A340" s="3">
        <v>331</v>
      </c>
      <c r="B340" s="6" t="s">
        <v>158</v>
      </c>
      <c r="C340" s="12">
        <v>18.71</v>
      </c>
      <c r="D340" s="12">
        <v>15</v>
      </c>
      <c r="E340" s="12">
        <v>19.8</v>
      </c>
      <c r="F340" s="12">
        <v>20</v>
      </c>
      <c r="G340" s="12">
        <v>11.81</v>
      </c>
      <c r="H340" s="12">
        <v>6</v>
      </c>
      <c r="I340" s="12">
        <v>3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3">
        <f t="shared" si="15"/>
        <v>1</v>
      </c>
      <c r="Q340"/>
      <c r="R340" s="12">
        <v>0.79</v>
      </c>
      <c r="S340" s="12">
        <v>1.08</v>
      </c>
      <c r="T340" s="12">
        <v>2</v>
      </c>
      <c r="U340" s="12">
        <v>2</v>
      </c>
      <c r="V340" s="12">
        <v>0</v>
      </c>
      <c r="W340" s="12">
        <v>3.32</v>
      </c>
      <c r="X340" s="12">
        <v>6.07</v>
      </c>
      <c r="Y340" s="12">
        <v>2.37</v>
      </c>
      <c r="Z340" s="12">
        <v>10.870000000000001</v>
      </c>
      <c r="AA340" s="16">
        <v>8</v>
      </c>
      <c r="AB340" s="12">
        <v>9.2000000000000011</v>
      </c>
      <c r="AC340" s="12">
        <v>14.01</v>
      </c>
      <c r="AD340" s="12">
        <v>43.24</v>
      </c>
      <c r="AE340" s="13">
        <f t="shared" si="16"/>
        <v>53.010000000000005</v>
      </c>
      <c r="AF340">
        <f t="shared" si="17"/>
        <v>1</v>
      </c>
    </row>
    <row r="341" spans="1:32" ht="17.100000000000001" customHeight="1">
      <c r="A341" s="3">
        <v>332</v>
      </c>
      <c r="B341" s="6" t="s">
        <v>159</v>
      </c>
      <c r="C341" s="12">
        <v>1</v>
      </c>
      <c r="D341" s="12">
        <v>45.1</v>
      </c>
      <c r="E341" s="12">
        <v>73.349999999999994</v>
      </c>
      <c r="F341" s="12">
        <v>100.75</v>
      </c>
      <c r="G341" s="12">
        <v>108.8</v>
      </c>
      <c r="H341" s="12">
        <v>119.52500000000001</v>
      </c>
      <c r="I341" s="12">
        <v>123.05000000000003</v>
      </c>
      <c r="J341" s="12">
        <v>122.88</v>
      </c>
      <c r="K341" s="12">
        <v>108.31</v>
      </c>
      <c r="L341" s="12">
        <v>106.52000000000001</v>
      </c>
      <c r="M341" s="12">
        <v>112.25999999999999</v>
      </c>
      <c r="N341" s="12">
        <v>108.1</v>
      </c>
      <c r="O341" s="12">
        <v>97.5</v>
      </c>
      <c r="P341" s="13">
        <f t="shared" si="15"/>
        <v>96.82</v>
      </c>
      <c r="Q341"/>
      <c r="R341" s="12">
        <v>33.18</v>
      </c>
      <c r="S341" s="12">
        <v>24.45</v>
      </c>
      <c r="T341" s="12">
        <v>26.83</v>
      </c>
      <c r="U341" s="12">
        <v>15.79</v>
      </c>
      <c r="V341" s="12">
        <v>18.23</v>
      </c>
      <c r="W341" s="12">
        <v>19.89</v>
      </c>
      <c r="X341" s="12">
        <v>21.68</v>
      </c>
      <c r="Y341" s="12">
        <v>34.690000000000005</v>
      </c>
      <c r="Z341" s="12">
        <v>24.380000000000003</v>
      </c>
      <c r="AA341" s="16">
        <v>28.09</v>
      </c>
      <c r="AB341" s="12">
        <v>37.25</v>
      </c>
      <c r="AC341" s="12">
        <v>42.06</v>
      </c>
      <c r="AD341" s="12">
        <v>43.109999999999992</v>
      </c>
      <c r="AE341" s="13">
        <f t="shared" si="16"/>
        <v>45.91</v>
      </c>
      <c r="AF341">
        <f t="shared" si="17"/>
        <v>1</v>
      </c>
    </row>
    <row r="342" spans="1:32" ht="17.100000000000001" customHeight="1">
      <c r="A342" s="3">
        <v>333</v>
      </c>
      <c r="B342" s="6" t="s">
        <v>160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3">
        <f t="shared" si="15"/>
        <v>0</v>
      </c>
      <c r="Q342"/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6">
        <v>0</v>
      </c>
      <c r="AB342" s="12">
        <v>0</v>
      </c>
      <c r="AC342" s="12">
        <v>0</v>
      </c>
      <c r="AD342" s="12">
        <v>0</v>
      </c>
      <c r="AE342" s="13">
        <f t="shared" si="16"/>
        <v>0</v>
      </c>
      <c r="AF342">
        <f t="shared" si="17"/>
        <v>0</v>
      </c>
    </row>
    <row r="343" spans="1:32" ht="17.100000000000001" customHeight="1">
      <c r="A343" s="3">
        <v>334</v>
      </c>
      <c r="B343" s="6" t="s">
        <v>161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3">
        <f t="shared" si="15"/>
        <v>0</v>
      </c>
      <c r="Q343"/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6">
        <v>0</v>
      </c>
      <c r="AB343" s="12">
        <v>0</v>
      </c>
      <c r="AC343" s="12">
        <v>0</v>
      </c>
      <c r="AD343" s="12">
        <v>0</v>
      </c>
      <c r="AE343" s="13">
        <f t="shared" si="16"/>
        <v>0</v>
      </c>
      <c r="AF343">
        <f t="shared" si="17"/>
        <v>0</v>
      </c>
    </row>
    <row r="344" spans="1:32" ht="17.100000000000001" customHeight="1">
      <c r="A344" s="3">
        <v>335</v>
      </c>
      <c r="B344" s="6" t="s">
        <v>162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3">
        <f t="shared" si="15"/>
        <v>0</v>
      </c>
      <c r="Q344"/>
      <c r="R344" s="12">
        <v>0</v>
      </c>
      <c r="S344" s="12">
        <v>0</v>
      </c>
      <c r="T344" s="12">
        <v>1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6">
        <v>0</v>
      </c>
      <c r="AB344" s="12">
        <v>0.19</v>
      </c>
      <c r="AC344" s="12">
        <v>0</v>
      </c>
      <c r="AD344" s="12">
        <v>1.32</v>
      </c>
      <c r="AE344" s="13">
        <f t="shared" si="16"/>
        <v>1</v>
      </c>
      <c r="AF344">
        <f t="shared" si="17"/>
        <v>1</v>
      </c>
    </row>
    <row r="345" spans="1:32" ht="17.100000000000001" customHeight="1">
      <c r="A345" s="3">
        <v>336</v>
      </c>
      <c r="B345" s="6" t="s">
        <v>163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3">
        <f t="shared" si="15"/>
        <v>0</v>
      </c>
      <c r="Q345"/>
      <c r="R345" s="12">
        <v>1</v>
      </c>
      <c r="S345" s="12">
        <v>1</v>
      </c>
      <c r="T345" s="12">
        <v>1.52</v>
      </c>
      <c r="U345" s="12">
        <v>0.48</v>
      </c>
      <c r="V345" s="12">
        <v>1</v>
      </c>
      <c r="W345" s="12">
        <v>0</v>
      </c>
      <c r="X345" s="12">
        <v>1</v>
      </c>
      <c r="Y345" s="12">
        <v>4.4800000000000004</v>
      </c>
      <c r="Z345" s="12">
        <v>3.86</v>
      </c>
      <c r="AA345" s="16">
        <v>5.99</v>
      </c>
      <c r="AB345" s="12">
        <v>13.94</v>
      </c>
      <c r="AC345" s="12">
        <v>19.21</v>
      </c>
      <c r="AD345" s="12">
        <v>26.450000000000003</v>
      </c>
      <c r="AE345" s="13">
        <f t="shared" si="16"/>
        <v>42.379999999999995</v>
      </c>
      <c r="AF345">
        <f t="shared" si="17"/>
        <v>1</v>
      </c>
    </row>
    <row r="346" spans="1:32" ht="17.100000000000001" customHeight="1">
      <c r="A346" s="3">
        <v>337</v>
      </c>
      <c r="B346" s="6" t="s">
        <v>164</v>
      </c>
      <c r="C346" s="12">
        <v>9.92</v>
      </c>
      <c r="D346" s="12">
        <v>14</v>
      </c>
      <c r="E346" s="12">
        <v>17.27</v>
      </c>
      <c r="F346" s="12">
        <v>29.76</v>
      </c>
      <c r="G346" s="12">
        <v>42.74</v>
      </c>
      <c r="H346" s="12">
        <v>46</v>
      </c>
      <c r="I346" s="12">
        <v>48.900000000000006</v>
      </c>
      <c r="J346" s="12">
        <v>47.18</v>
      </c>
      <c r="K346" s="12">
        <v>51.330000000000013</v>
      </c>
      <c r="L346" s="12">
        <v>50.68</v>
      </c>
      <c r="M346" s="12">
        <v>48.91</v>
      </c>
      <c r="N346" s="12">
        <v>44.86</v>
      </c>
      <c r="O346" s="12">
        <v>38.58</v>
      </c>
      <c r="P346" s="13">
        <f t="shared" si="15"/>
        <v>42.19</v>
      </c>
      <c r="Q346"/>
      <c r="R346" s="12">
        <v>10.199999999999999</v>
      </c>
      <c r="S346" s="12">
        <v>11.15</v>
      </c>
      <c r="T346" s="12">
        <v>9.51</v>
      </c>
      <c r="U346" s="12">
        <v>10</v>
      </c>
      <c r="V346" s="12">
        <v>12.6</v>
      </c>
      <c r="W346" s="12">
        <v>14.12</v>
      </c>
      <c r="X346" s="12">
        <v>9</v>
      </c>
      <c r="Y346" s="12">
        <v>14.559999999999999</v>
      </c>
      <c r="Z346" s="12">
        <v>12.469999999999997</v>
      </c>
      <c r="AA346" s="16">
        <v>12.79</v>
      </c>
      <c r="AB346" s="12">
        <v>11.32</v>
      </c>
      <c r="AC346" s="12">
        <v>5</v>
      </c>
      <c r="AD346" s="12">
        <v>7.77</v>
      </c>
      <c r="AE346" s="13">
        <f t="shared" si="16"/>
        <v>11.809999999999999</v>
      </c>
      <c r="AF346">
        <f t="shared" si="17"/>
        <v>1</v>
      </c>
    </row>
    <row r="347" spans="1:32" ht="17.100000000000001" customHeight="1">
      <c r="A347" s="3">
        <v>338</v>
      </c>
      <c r="B347" s="6" t="s">
        <v>165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3">
        <f t="shared" si="15"/>
        <v>0</v>
      </c>
      <c r="Q347"/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6">
        <v>0</v>
      </c>
      <c r="AB347" s="12">
        <v>0</v>
      </c>
      <c r="AC347" s="12">
        <v>0</v>
      </c>
      <c r="AD347" s="12">
        <v>0</v>
      </c>
      <c r="AE347" s="13">
        <f t="shared" si="16"/>
        <v>0</v>
      </c>
      <c r="AF347">
        <f t="shared" si="17"/>
        <v>0</v>
      </c>
    </row>
    <row r="348" spans="1:32" ht="17.100000000000001" customHeight="1">
      <c r="A348" s="3">
        <v>339</v>
      </c>
      <c r="B348" s="6" t="s">
        <v>166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3">
        <f t="shared" si="15"/>
        <v>0</v>
      </c>
      <c r="Q348"/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6">
        <v>0</v>
      </c>
      <c r="AB348" s="12">
        <v>0</v>
      </c>
      <c r="AC348" s="12">
        <v>0</v>
      </c>
      <c r="AD348" s="12">
        <v>0</v>
      </c>
      <c r="AE348" s="13">
        <f t="shared" si="16"/>
        <v>0</v>
      </c>
      <c r="AF348">
        <f t="shared" si="17"/>
        <v>0</v>
      </c>
    </row>
    <row r="349" spans="1:32" ht="17.100000000000001" customHeight="1">
      <c r="A349" s="3">
        <v>340</v>
      </c>
      <c r="B349" s="6" t="s">
        <v>167</v>
      </c>
      <c r="C349" s="12">
        <v>42.05</v>
      </c>
      <c r="D349" s="12">
        <v>42.52</v>
      </c>
      <c r="E349" s="12">
        <v>28.3</v>
      </c>
      <c r="F349" s="12">
        <v>19.309999999999999</v>
      </c>
      <c r="G349" s="12">
        <v>21</v>
      </c>
      <c r="H349" s="12">
        <v>13.16</v>
      </c>
      <c r="I349" s="12">
        <v>11.89</v>
      </c>
      <c r="J349" s="12">
        <v>11</v>
      </c>
      <c r="K349" s="12">
        <v>4</v>
      </c>
      <c r="L349" s="12">
        <v>2</v>
      </c>
      <c r="M349" s="12">
        <v>11.85</v>
      </c>
      <c r="N349" s="12">
        <v>18.41</v>
      </c>
      <c r="O349" s="12">
        <v>19.18</v>
      </c>
      <c r="P349" s="13">
        <f t="shared" si="15"/>
        <v>22</v>
      </c>
      <c r="Q349"/>
      <c r="R349" s="12">
        <v>7</v>
      </c>
      <c r="S349" s="12">
        <v>11.79</v>
      </c>
      <c r="T349" s="12">
        <v>11.05</v>
      </c>
      <c r="U349" s="12">
        <v>10.56</v>
      </c>
      <c r="V349" s="12">
        <v>10.52</v>
      </c>
      <c r="W349" s="12">
        <v>12</v>
      </c>
      <c r="X349" s="12">
        <v>17</v>
      </c>
      <c r="Y349" s="12">
        <v>18</v>
      </c>
      <c r="Z349" s="12">
        <v>26.29</v>
      </c>
      <c r="AA349" s="16">
        <v>22.1</v>
      </c>
      <c r="AB349" s="12">
        <v>20.69</v>
      </c>
      <c r="AC349" s="12">
        <v>17.189999999999998</v>
      </c>
      <c r="AD349" s="12">
        <v>18.329999999999998</v>
      </c>
      <c r="AE349" s="13">
        <f t="shared" si="16"/>
        <v>15</v>
      </c>
      <c r="AF349">
        <f t="shared" si="17"/>
        <v>1</v>
      </c>
    </row>
    <row r="350" spans="1:32" ht="17.100000000000001" customHeight="1">
      <c r="A350" s="3">
        <v>341</v>
      </c>
      <c r="B350" s="6" t="s">
        <v>168</v>
      </c>
      <c r="C350" s="12">
        <v>71.3</v>
      </c>
      <c r="D350" s="12">
        <v>58.76</v>
      </c>
      <c r="E350" s="12">
        <v>51.16</v>
      </c>
      <c r="F350" s="12">
        <v>50.32</v>
      </c>
      <c r="G350" s="12">
        <v>55</v>
      </c>
      <c r="H350" s="12">
        <v>41.72</v>
      </c>
      <c r="I350" s="12">
        <v>35</v>
      </c>
      <c r="J350" s="12">
        <v>33.56</v>
      </c>
      <c r="K350" s="12">
        <v>41</v>
      </c>
      <c r="L350" s="12">
        <v>38.879999999999995</v>
      </c>
      <c r="M350" s="12">
        <v>42.1</v>
      </c>
      <c r="N350" s="12">
        <v>31.92</v>
      </c>
      <c r="O350" s="12">
        <v>35.08</v>
      </c>
      <c r="P350" s="13">
        <f t="shared" si="15"/>
        <v>35</v>
      </c>
      <c r="Q350"/>
      <c r="R350" s="12">
        <v>1.29</v>
      </c>
      <c r="S350" s="12">
        <v>1</v>
      </c>
      <c r="T350" s="12">
        <v>3.19</v>
      </c>
      <c r="U350" s="12">
        <v>3</v>
      </c>
      <c r="V350" s="12">
        <v>2.68</v>
      </c>
      <c r="W350" s="12">
        <v>5.9</v>
      </c>
      <c r="X350" s="12">
        <v>2.93</v>
      </c>
      <c r="Y350" s="12">
        <v>4.04</v>
      </c>
      <c r="Z350" s="12">
        <v>4.33</v>
      </c>
      <c r="AA350" s="16">
        <v>4.76</v>
      </c>
      <c r="AB350" s="12">
        <v>4.53</v>
      </c>
      <c r="AC350" s="12">
        <v>2</v>
      </c>
      <c r="AD350" s="12">
        <v>3.7600000000000002</v>
      </c>
      <c r="AE350" s="13">
        <f t="shared" si="16"/>
        <v>6.08</v>
      </c>
      <c r="AF350">
        <f t="shared" si="17"/>
        <v>1</v>
      </c>
    </row>
    <row r="351" spans="1:32" ht="17.100000000000001" customHeight="1">
      <c r="A351" s="3">
        <v>342</v>
      </c>
      <c r="B351" s="6" t="s">
        <v>169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3">
        <f t="shared" si="15"/>
        <v>0</v>
      </c>
      <c r="Q351"/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0.74</v>
      </c>
      <c r="Y351" s="12">
        <v>1</v>
      </c>
      <c r="Z351" s="12">
        <v>3</v>
      </c>
      <c r="AA351" s="16">
        <v>2</v>
      </c>
      <c r="AB351" s="12">
        <v>1.9</v>
      </c>
      <c r="AC351" s="12">
        <v>1.08</v>
      </c>
      <c r="AD351" s="12">
        <v>2.78</v>
      </c>
      <c r="AE351" s="13">
        <f t="shared" si="16"/>
        <v>3.6700000000000004</v>
      </c>
      <c r="AF351">
        <f t="shared" si="17"/>
        <v>1</v>
      </c>
    </row>
    <row r="352" spans="1:32" ht="17.100000000000001" customHeight="1">
      <c r="A352" s="3">
        <v>343</v>
      </c>
      <c r="B352" s="6" t="s">
        <v>170</v>
      </c>
      <c r="C352" s="12">
        <v>21.38</v>
      </c>
      <c r="D352" s="12">
        <v>18.670000000000002</v>
      </c>
      <c r="E352" s="12">
        <v>21.25</v>
      </c>
      <c r="F352" s="12">
        <v>18.559999999999999</v>
      </c>
      <c r="G352" s="12">
        <v>17.03</v>
      </c>
      <c r="H352" s="12">
        <v>18.68</v>
      </c>
      <c r="I352" s="12">
        <v>24.64</v>
      </c>
      <c r="J352" s="12">
        <v>30.799999999999994</v>
      </c>
      <c r="K352" s="12">
        <v>29.22</v>
      </c>
      <c r="L352" s="12">
        <v>26.830000000000002</v>
      </c>
      <c r="M352" s="12">
        <v>39.42</v>
      </c>
      <c r="N352" s="12">
        <v>29</v>
      </c>
      <c r="O352" s="12">
        <v>47.13</v>
      </c>
      <c r="P352" s="13">
        <f t="shared" si="15"/>
        <v>54.88</v>
      </c>
      <c r="Q352"/>
      <c r="R352" s="12">
        <v>106.59</v>
      </c>
      <c r="S352" s="12">
        <v>120.535</v>
      </c>
      <c r="T352" s="12">
        <v>128.94</v>
      </c>
      <c r="U352" s="12">
        <v>134.565</v>
      </c>
      <c r="V352" s="12">
        <v>112.57</v>
      </c>
      <c r="W352" s="12">
        <v>130.93</v>
      </c>
      <c r="X352" s="12">
        <v>132.94</v>
      </c>
      <c r="Y352" s="12">
        <v>142.17000000000004</v>
      </c>
      <c r="Z352" s="12">
        <v>146.72999999999996</v>
      </c>
      <c r="AA352" s="16">
        <v>127.66</v>
      </c>
      <c r="AB352" s="12">
        <v>127.05999999999996</v>
      </c>
      <c r="AC352" s="12">
        <v>140.28000000000006</v>
      </c>
      <c r="AD352" s="12">
        <v>147.41999999999999</v>
      </c>
      <c r="AE352" s="13">
        <f t="shared" si="16"/>
        <v>151.97999999999999</v>
      </c>
      <c r="AF352">
        <f t="shared" si="17"/>
        <v>1</v>
      </c>
    </row>
    <row r="353" spans="1:32" ht="17.100000000000001" customHeight="1">
      <c r="A353" s="3">
        <v>344</v>
      </c>
      <c r="B353" s="6" t="s">
        <v>171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3">
        <f t="shared" si="15"/>
        <v>0</v>
      </c>
      <c r="Q353"/>
      <c r="R353" s="12">
        <v>0</v>
      </c>
      <c r="S353" s="12">
        <v>1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4.09</v>
      </c>
      <c r="Z353" s="12">
        <v>3.19</v>
      </c>
      <c r="AA353" s="16">
        <v>3</v>
      </c>
      <c r="AB353" s="12">
        <v>3</v>
      </c>
      <c r="AC353" s="12">
        <v>3.8</v>
      </c>
      <c r="AD353" s="12">
        <v>3.73</v>
      </c>
      <c r="AE353" s="13">
        <f t="shared" si="16"/>
        <v>0</v>
      </c>
      <c r="AF353">
        <f t="shared" si="17"/>
        <v>1</v>
      </c>
    </row>
    <row r="354" spans="1:32" ht="17.100000000000001" customHeight="1">
      <c r="A354" s="3">
        <v>345</v>
      </c>
      <c r="B354" s="6" t="s">
        <v>172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3">
        <f t="shared" si="15"/>
        <v>0</v>
      </c>
      <c r="Q354"/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6">
        <v>0</v>
      </c>
      <c r="AB354" s="12">
        <v>0</v>
      </c>
      <c r="AC354" s="12">
        <v>0</v>
      </c>
      <c r="AD354" s="12">
        <v>0</v>
      </c>
      <c r="AE354" s="13">
        <f t="shared" si="16"/>
        <v>0</v>
      </c>
      <c r="AF354">
        <f t="shared" si="17"/>
        <v>0</v>
      </c>
    </row>
    <row r="355" spans="1:32" ht="17.100000000000001" customHeight="1">
      <c r="A355" s="3">
        <v>346</v>
      </c>
      <c r="B355" s="6" t="s">
        <v>173</v>
      </c>
      <c r="C355" s="12">
        <v>48.74</v>
      </c>
      <c r="D355" s="12">
        <v>35.65</v>
      </c>
      <c r="E355" s="12">
        <v>31.82</v>
      </c>
      <c r="F355" s="12">
        <v>33.4</v>
      </c>
      <c r="G355" s="12">
        <v>32.020000000000003</v>
      </c>
      <c r="H355" s="12">
        <v>31.53</v>
      </c>
      <c r="I355" s="12">
        <v>28.97</v>
      </c>
      <c r="J355" s="12">
        <v>30</v>
      </c>
      <c r="K355" s="12">
        <v>25.04</v>
      </c>
      <c r="L355" s="12">
        <v>24.3</v>
      </c>
      <c r="M355" s="12">
        <v>12</v>
      </c>
      <c r="N355" s="12">
        <v>16</v>
      </c>
      <c r="O355" s="12">
        <v>12</v>
      </c>
      <c r="P355" s="13">
        <f t="shared" si="15"/>
        <v>4</v>
      </c>
      <c r="Q355"/>
      <c r="R355" s="12">
        <v>0</v>
      </c>
      <c r="S355" s="12">
        <v>0</v>
      </c>
      <c r="T355" s="12">
        <v>0</v>
      </c>
      <c r="U355" s="12">
        <v>0</v>
      </c>
      <c r="V355" s="12">
        <v>1</v>
      </c>
      <c r="W355" s="12">
        <v>0</v>
      </c>
      <c r="X355" s="12">
        <v>1</v>
      </c>
      <c r="Y355" s="12">
        <v>4.01</v>
      </c>
      <c r="Z355" s="12">
        <v>2</v>
      </c>
      <c r="AA355" s="16">
        <v>2.63</v>
      </c>
      <c r="AB355" s="12">
        <v>1.71</v>
      </c>
      <c r="AC355" s="12">
        <v>3.8499999999999996</v>
      </c>
      <c r="AD355" s="12">
        <v>3.43</v>
      </c>
      <c r="AE355" s="13">
        <f t="shared" si="16"/>
        <v>6.03</v>
      </c>
      <c r="AF355">
        <f t="shared" si="17"/>
        <v>1</v>
      </c>
    </row>
    <row r="356" spans="1:32" ht="17.100000000000001" customHeight="1">
      <c r="A356" s="3">
        <v>347</v>
      </c>
      <c r="B356" s="6" t="s">
        <v>749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3">
        <f t="shared" si="15"/>
        <v>0</v>
      </c>
      <c r="Q356"/>
      <c r="R356" s="12">
        <v>0.95</v>
      </c>
      <c r="S356" s="12">
        <v>0</v>
      </c>
      <c r="T356" s="12">
        <v>1</v>
      </c>
      <c r="U356" s="12">
        <v>1</v>
      </c>
      <c r="V356" s="12">
        <v>1</v>
      </c>
      <c r="W356" s="12">
        <v>0</v>
      </c>
      <c r="X356" s="12">
        <v>3.7199999999999998</v>
      </c>
      <c r="Y356" s="12">
        <v>9.0300000000000011</v>
      </c>
      <c r="Z356" s="12">
        <v>9</v>
      </c>
      <c r="AA356" s="16">
        <v>8.11</v>
      </c>
      <c r="AB356" s="12">
        <v>12.18</v>
      </c>
      <c r="AC356" s="12">
        <v>16.020000000000003</v>
      </c>
      <c r="AD356" s="12">
        <v>25.2</v>
      </c>
      <c r="AE356" s="13">
        <f t="shared" si="16"/>
        <v>18.11</v>
      </c>
      <c r="AF356">
        <f t="shared" si="17"/>
        <v>1</v>
      </c>
    </row>
    <row r="357" spans="1:32" ht="17.100000000000001" customHeight="1">
      <c r="A357" s="3">
        <v>348</v>
      </c>
      <c r="B357" s="6" t="s">
        <v>174</v>
      </c>
      <c r="C357" s="12">
        <v>0</v>
      </c>
      <c r="D357" s="12">
        <v>0</v>
      </c>
      <c r="E357" s="12">
        <v>0</v>
      </c>
      <c r="F357" s="12">
        <v>17.23</v>
      </c>
      <c r="G357" s="12">
        <v>66.53</v>
      </c>
      <c r="H357" s="12">
        <v>75.290000000000006</v>
      </c>
      <c r="I357" s="12">
        <v>64.170000000000016</v>
      </c>
      <c r="J357" s="12">
        <v>86.39</v>
      </c>
      <c r="K357" s="12">
        <v>140.22</v>
      </c>
      <c r="L357" s="12">
        <v>85.160000000000011</v>
      </c>
      <c r="M357" s="12">
        <v>66.81</v>
      </c>
      <c r="N357" s="12">
        <v>69.150000000000006</v>
      </c>
      <c r="O357" s="12">
        <v>85.110000000000014</v>
      </c>
      <c r="P357" s="13">
        <f t="shared" si="15"/>
        <v>95.889999999999986</v>
      </c>
      <c r="Q357"/>
      <c r="R357" s="12">
        <v>209.03</v>
      </c>
      <c r="S357" s="12">
        <v>240.75</v>
      </c>
      <c r="T357" s="12">
        <v>262.7</v>
      </c>
      <c r="U357" s="12">
        <v>295.8</v>
      </c>
      <c r="V357" s="12">
        <v>341.2</v>
      </c>
      <c r="W357" s="12">
        <v>342.58</v>
      </c>
      <c r="X357" s="12">
        <v>355.22</v>
      </c>
      <c r="Y357" s="12">
        <v>406.83</v>
      </c>
      <c r="Z357" s="12">
        <v>418.14999999999992</v>
      </c>
      <c r="AA357" s="16">
        <v>483.92999999999995</v>
      </c>
      <c r="AB357" s="12">
        <v>465.13000000000011</v>
      </c>
      <c r="AC357" s="12">
        <v>473.96000000000009</v>
      </c>
      <c r="AD357" s="12">
        <v>501.90000000000043</v>
      </c>
      <c r="AE357" s="13">
        <f t="shared" si="16"/>
        <v>491.42000000000019</v>
      </c>
      <c r="AF357">
        <f t="shared" si="17"/>
        <v>1</v>
      </c>
    </row>
    <row r="358" spans="1:32" ht="17.100000000000001" customHeight="1">
      <c r="A358" s="3">
        <v>349</v>
      </c>
      <c r="B358" s="6" t="s">
        <v>175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5.37</v>
      </c>
      <c r="O358" s="12">
        <v>14.76</v>
      </c>
      <c r="P358" s="13">
        <f t="shared" si="15"/>
        <v>15</v>
      </c>
      <c r="Q358"/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6">
        <v>0</v>
      </c>
      <c r="AB358" s="12">
        <v>0</v>
      </c>
      <c r="AC358" s="12">
        <v>54.339999999999996</v>
      </c>
      <c r="AD358" s="12">
        <v>40.81</v>
      </c>
      <c r="AE358" s="13">
        <f t="shared" si="16"/>
        <v>40</v>
      </c>
      <c r="AF358">
        <f t="shared" si="17"/>
        <v>1</v>
      </c>
    </row>
    <row r="359" spans="1:32" ht="17.100000000000001" customHeight="1">
      <c r="A359" s="3">
        <v>350</v>
      </c>
      <c r="B359" s="6" t="s">
        <v>176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3">
        <f t="shared" si="15"/>
        <v>0</v>
      </c>
      <c r="Q359"/>
      <c r="R359" s="12">
        <v>2.17</v>
      </c>
      <c r="S359" s="12">
        <v>3</v>
      </c>
      <c r="T359" s="12">
        <v>2</v>
      </c>
      <c r="U359" s="12">
        <v>4</v>
      </c>
      <c r="V359" s="12">
        <v>4</v>
      </c>
      <c r="W359" s="12">
        <v>3.5</v>
      </c>
      <c r="X359" s="12">
        <v>2</v>
      </c>
      <c r="Y359" s="12">
        <v>2.5</v>
      </c>
      <c r="Z359" s="12">
        <v>3.49</v>
      </c>
      <c r="AA359" s="16">
        <v>5.0600000000000005</v>
      </c>
      <c r="AB359" s="12">
        <v>4</v>
      </c>
      <c r="AC359" s="12">
        <v>4.17</v>
      </c>
      <c r="AD359" s="12">
        <v>4.3600000000000003</v>
      </c>
      <c r="AE359" s="13">
        <f t="shared" si="16"/>
        <v>1.5</v>
      </c>
      <c r="AF359">
        <f t="shared" si="17"/>
        <v>1</v>
      </c>
    </row>
    <row r="360" spans="1:32" ht="17.100000000000001" customHeight="1">
      <c r="A360" s="3">
        <v>351</v>
      </c>
      <c r="B360" s="6" t="s">
        <v>177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3">
        <f t="shared" si="15"/>
        <v>0</v>
      </c>
      <c r="Q360"/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6">
        <v>0</v>
      </c>
      <c r="AB360" s="12">
        <v>0</v>
      </c>
      <c r="AC360" s="12">
        <v>0</v>
      </c>
      <c r="AD360" s="12">
        <v>0</v>
      </c>
      <c r="AE360" s="13">
        <f t="shared" si="16"/>
        <v>0</v>
      </c>
      <c r="AF360">
        <f t="shared" si="17"/>
        <v>0</v>
      </c>
    </row>
    <row r="361" spans="1:32" ht="17.100000000000001" customHeight="1">
      <c r="A361" s="3">
        <v>352</v>
      </c>
      <c r="B361" s="6" t="s">
        <v>58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3">
        <f t="shared" si="15"/>
        <v>0</v>
      </c>
      <c r="Q361"/>
      <c r="R361" s="12">
        <v>9.32</v>
      </c>
      <c r="S361" s="12">
        <v>11.73</v>
      </c>
      <c r="T361" s="12">
        <v>18.2</v>
      </c>
      <c r="U361" s="12">
        <v>11.55</v>
      </c>
      <c r="V361" s="12">
        <v>11.89</v>
      </c>
      <c r="W361" s="12">
        <v>9.61</v>
      </c>
      <c r="X361" s="12">
        <v>4.2100000000000009</v>
      </c>
      <c r="Y361" s="12">
        <v>3.1</v>
      </c>
      <c r="Z361" s="12">
        <v>2</v>
      </c>
      <c r="AA361" s="16">
        <v>2</v>
      </c>
      <c r="AB361" s="12">
        <v>4.8</v>
      </c>
      <c r="AC361" s="12">
        <v>5</v>
      </c>
      <c r="AD361" s="12">
        <v>6</v>
      </c>
      <c r="AE361" s="13">
        <f t="shared" si="16"/>
        <v>0</v>
      </c>
      <c r="AF361">
        <f t="shared" si="17"/>
        <v>1</v>
      </c>
    </row>
    <row r="362" spans="1:32" ht="17.100000000000001" customHeight="1">
      <c r="A362" s="3">
        <v>406</v>
      </c>
      <c r="B362" s="6" t="s">
        <v>178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3">
        <f t="shared" si="15"/>
        <v>0</v>
      </c>
      <c r="Q362"/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6">
        <v>0</v>
      </c>
      <c r="AB362" s="12">
        <v>0</v>
      </c>
      <c r="AC362" s="12">
        <v>0</v>
      </c>
      <c r="AD362" s="12">
        <v>0</v>
      </c>
      <c r="AE362" s="13">
        <f t="shared" si="16"/>
        <v>0</v>
      </c>
      <c r="AF362">
        <f t="shared" si="17"/>
        <v>0</v>
      </c>
    </row>
    <row r="363" spans="1:32" ht="17.100000000000001" customHeight="1">
      <c r="A363" s="3">
        <v>600</v>
      </c>
      <c r="B363" s="6" t="s">
        <v>179</v>
      </c>
      <c r="C363" s="12">
        <v>3</v>
      </c>
      <c r="D363" s="12">
        <v>53.5</v>
      </c>
      <c r="E363" s="12">
        <v>70.69</v>
      </c>
      <c r="F363" s="12">
        <v>70</v>
      </c>
      <c r="G363" s="12">
        <v>63.66</v>
      </c>
      <c r="H363" s="12">
        <v>44.78</v>
      </c>
      <c r="I363" s="12">
        <v>36</v>
      </c>
      <c r="J363" s="12">
        <v>33.35</v>
      </c>
      <c r="K363" s="12">
        <v>39</v>
      </c>
      <c r="L363" s="12">
        <v>38.299999999999997</v>
      </c>
      <c r="M363" s="12">
        <v>42.5</v>
      </c>
      <c r="N363" s="12">
        <v>39</v>
      </c>
      <c r="O363" s="12">
        <v>33.5</v>
      </c>
      <c r="P363" s="13">
        <f t="shared" si="15"/>
        <v>27.5</v>
      </c>
      <c r="Q363"/>
      <c r="R363" s="12">
        <v>8.82</v>
      </c>
      <c r="S363" s="12">
        <v>6.01</v>
      </c>
      <c r="T363" s="12">
        <v>3.72</v>
      </c>
      <c r="U363" s="12">
        <v>4.4000000000000004</v>
      </c>
      <c r="V363" s="12">
        <v>3.9</v>
      </c>
      <c r="W363" s="12">
        <v>0.31</v>
      </c>
      <c r="X363" s="12">
        <v>0.34</v>
      </c>
      <c r="Y363" s="12">
        <v>3.12</v>
      </c>
      <c r="Z363" s="12">
        <v>9.3800000000000008</v>
      </c>
      <c r="AA363" s="16">
        <v>6</v>
      </c>
      <c r="AB363" s="12">
        <v>14.290000000000001</v>
      </c>
      <c r="AC363" s="12">
        <v>14.27</v>
      </c>
      <c r="AD363" s="12">
        <v>16.61</v>
      </c>
      <c r="AE363" s="13">
        <f t="shared" si="16"/>
        <v>14.42</v>
      </c>
      <c r="AF363">
        <f t="shared" si="17"/>
        <v>1</v>
      </c>
    </row>
    <row r="364" spans="1:32" ht="17.100000000000001" customHeight="1">
      <c r="A364" s="3">
        <v>603</v>
      </c>
      <c r="B364" s="6" t="s">
        <v>180</v>
      </c>
      <c r="C364" s="12">
        <v>45.08</v>
      </c>
      <c r="D364" s="12">
        <v>53.86</v>
      </c>
      <c r="E364" s="12">
        <v>53.58</v>
      </c>
      <c r="F364" s="12">
        <v>59.92</v>
      </c>
      <c r="G364" s="12">
        <v>83.72</v>
      </c>
      <c r="H364" s="12">
        <v>77.81</v>
      </c>
      <c r="I364" s="12">
        <v>65.859999999999985</v>
      </c>
      <c r="J364" s="12">
        <v>58.320000000000007</v>
      </c>
      <c r="K364" s="12">
        <v>59.72</v>
      </c>
      <c r="L364" s="12">
        <v>66.48</v>
      </c>
      <c r="M364" s="12">
        <v>58.20000000000001</v>
      </c>
      <c r="N364" s="12">
        <v>54.550000000000004</v>
      </c>
      <c r="O364" s="12">
        <v>44.73</v>
      </c>
      <c r="P364" s="13">
        <f t="shared" si="15"/>
        <v>38.589999999999996</v>
      </c>
      <c r="Q364"/>
      <c r="R364" s="12">
        <v>28.61</v>
      </c>
      <c r="S364" s="12">
        <v>32.200000000000003</v>
      </c>
      <c r="T364" s="12">
        <v>41.52</v>
      </c>
      <c r="U364" s="12">
        <v>34.49</v>
      </c>
      <c r="V364" s="12">
        <v>38.58</v>
      </c>
      <c r="W364" s="12">
        <v>39.11</v>
      </c>
      <c r="X364" s="12">
        <v>53.12</v>
      </c>
      <c r="Y364" s="12">
        <v>58.589999999999996</v>
      </c>
      <c r="Z364" s="12">
        <v>56.920000000000009</v>
      </c>
      <c r="AA364" s="16">
        <v>69.13000000000001</v>
      </c>
      <c r="AB364" s="12">
        <v>79.36999999999999</v>
      </c>
      <c r="AC364" s="12">
        <v>79.16</v>
      </c>
      <c r="AD364" s="12">
        <v>73.16</v>
      </c>
      <c r="AE364" s="13">
        <f t="shared" si="16"/>
        <v>119.99</v>
      </c>
      <c r="AF364">
        <f t="shared" si="17"/>
        <v>1</v>
      </c>
    </row>
    <row r="365" spans="1:32" ht="17.100000000000001" customHeight="1">
      <c r="A365" s="3">
        <v>605</v>
      </c>
      <c r="B365" s="6" t="s">
        <v>181</v>
      </c>
      <c r="C365" s="12">
        <v>100.41</v>
      </c>
      <c r="D365" s="12">
        <v>100.41</v>
      </c>
      <c r="E365" s="12">
        <v>108.4</v>
      </c>
      <c r="F365" s="12">
        <v>93.3</v>
      </c>
      <c r="G365" s="12">
        <v>71.13</v>
      </c>
      <c r="H365" s="12">
        <v>72.36</v>
      </c>
      <c r="I365" s="12">
        <v>68.13</v>
      </c>
      <c r="J365" s="12">
        <v>78</v>
      </c>
      <c r="K365" s="12">
        <v>92.29</v>
      </c>
      <c r="L365" s="12">
        <v>104.46</v>
      </c>
      <c r="M365" s="12">
        <v>88.46</v>
      </c>
      <c r="N365" s="12">
        <v>69.400000000000006</v>
      </c>
      <c r="O365" s="12">
        <v>70.58</v>
      </c>
      <c r="P365" s="13">
        <f t="shared" si="15"/>
        <v>86</v>
      </c>
      <c r="Q365"/>
      <c r="R365" s="12">
        <v>18.260000000000002</v>
      </c>
      <c r="S365" s="12">
        <v>17.809999999999999</v>
      </c>
      <c r="T365" s="12">
        <v>12.73</v>
      </c>
      <c r="U365" s="12">
        <v>15.41</v>
      </c>
      <c r="V365" s="12">
        <v>12.04</v>
      </c>
      <c r="W365" s="12">
        <v>16.27</v>
      </c>
      <c r="X365" s="12">
        <v>19.799999999999997</v>
      </c>
      <c r="Y365" s="12">
        <v>18.78</v>
      </c>
      <c r="Z365" s="12">
        <v>21.1</v>
      </c>
      <c r="AA365" s="16">
        <v>23.91</v>
      </c>
      <c r="AB365" s="12">
        <v>35.239999999999995</v>
      </c>
      <c r="AC365" s="12">
        <v>34.470000000000006</v>
      </c>
      <c r="AD365" s="12">
        <v>29.7</v>
      </c>
      <c r="AE365" s="13">
        <f t="shared" si="16"/>
        <v>25.540000000000003</v>
      </c>
      <c r="AF365">
        <f t="shared" si="17"/>
        <v>1</v>
      </c>
    </row>
    <row r="366" spans="1:32" ht="17.100000000000001" customHeight="1">
      <c r="A366" s="3">
        <v>610</v>
      </c>
      <c r="B366" s="6" t="s">
        <v>182</v>
      </c>
      <c r="C366" s="12">
        <v>53.33</v>
      </c>
      <c r="D366" s="12">
        <v>57.965000000000003</v>
      </c>
      <c r="E366" s="12">
        <v>61.36</v>
      </c>
      <c r="F366" s="12">
        <v>74.150000000000006</v>
      </c>
      <c r="G366" s="12">
        <v>61.49</v>
      </c>
      <c r="H366" s="12">
        <v>58.46</v>
      </c>
      <c r="I366" s="12">
        <v>46.14</v>
      </c>
      <c r="J366" s="12">
        <v>51.910000000000004</v>
      </c>
      <c r="K366" s="12">
        <v>88.25</v>
      </c>
      <c r="L366" s="12">
        <v>119.43</v>
      </c>
      <c r="M366" s="12">
        <v>147.49</v>
      </c>
      <c r="N366" s="12">
        <v>200.22</v>
      </c>
      <c r="O366" s="12">
        <v>185.76999999999998</v>
      </c>
      <c r="P366" s="13">
        <f t="shared" si="15"/>
        <v>165.6</v>
      </c>
      <c r="Q366"/>
      <c r="R366" s="12">
        <v>44.06</v>
      </c>
      <c r="S366" s="12">
        <v>36.770000000000003</v>
      </c>
      <c r="T366" s="12">
        <v>37.229999999999997</v>
      </c>
      <c r="U366" s="12">
        <v>33.54</v>
      </c>
      <c r="V366" s="12">
        <v>31.3</v>
      </c>
      <c r="W366" s="12">
        <v>52.71</v>
      </c>
      <c r="X366" s="12">
        <v>50.709999999999987</v>
      </c>
      <c r="Y366" s="12">
        <v>56.830000000000005</v>
      </c>
      <c r="Z366" s="12">
        <v>42.86</v>
      </c>
      <c r="AA366" s="16">
        <v>54.57</v>
      </c>
      <c r="AB366" s="12">
        <v>54.170000000000016</v>
      </c>
      <c r="AC366" s="12">
        <v>60.95</v>
      </c>
      <c r="AD366" s="12">
        <v>67.339999999999989</v>
      </c>
      <c r="AE366" s="13">
        <f t="shared" si="16"/>
        <v>60.639999999999993</v>
      </c>
      <c r="AF366">
        <f t="shared" si="17"/>
        <v>1</v>
      </c>
    </row>
    <row r="367" spans="1:32" ht="17.100000000000001" customHeight="1">
      <c r="A367" s="3">
        <v>615</v>
      </c>
      <c r="B367" s="6" t="s">
        <v>183</v>
      </c>
      <c r="C367" s="12">
        <v>17.93</v>
      </c>
      <c r="D367" s="12">
        <v>25.29</v>
      </c>
      <c r="E367" s="12">
        <v>38.729999999999997</v>
      </c>
      <c r="F367" s="12">
        <v>39.729999999999997</v>
      </c>
      <c r="G367" s="12">
        <v>38.950000000000003</v>
      </c>
      <c r="H367" s="12">
        <v>57.24</v>
      </c>
      <c r="I367" s="12">
        <v>43.84</v>
      </c>
      <c r="J367" s="12">
        <v>42.239999999999995</v>
      </c>
      <c r="K367" s="12">
        <v>45.73</v>
      </c>
      <c r="L367" s="12">
        <v>39.100000000000009</v>
      </c>
      <c r="M367" s="12">
        <v>58.019999999999996</v>
      </c>
      <c r="N367" s="12">
        <v>66.070000000000007</v>
      </c>
      <c r="O367" s="12">
        <v>73.03</v>
      </c>
      <c r="P367" s="13">
        <f t="shared" si="15"/>
        <v>65.510000000000005</v>
      </c>
      <c r="Q367"/>
      <c r="R367" s="12">
        <v>130.14500000000001</v>
      </c>
      <c r="S367" s="12">
        <v>186.3</v>
      </c>
      <c r="T367" s="12">
        <v>248.28</v>
      </c>
      <c r="U367" s="12">
        <v>286.5</v>
      </c>
      <c r="V367" s="12">
        <v>281.17</v>
      </c>
      <c r="W367" s="12">
        <v>308.41500000000002</v>
      </c>
      <c r="X367" s="12">
        <v>338.45</v>
      </c>
      <c r="Y367" s="12">
        <v>327.76</v>
      </c>
      <c r="Z367" s="12">
        <v>300.45999999999998</v>
      </c>
      <c r="AA367" s="16">
        <v>335.29000000000008</v>
      </c>
      <c r="AB367" s="12">
        <v>359.92000000000007</v>
      </c>
      <c r="AC367" s="12">
        <v>364.54000000000008</v>
      </c>
      <c r="AD367" s="12">
        <v>358.80999999999995</v>
      </c>
      <c r="AE367" s="13">
        <f t="shared" si="16"/>
        <v>353.06999999999994</v>
      </c>
      <c r="AF367">
        <f t="shared" si="17"/>
        <v>1</v>
      </c>
    </row>
    <row r="368" spans="1:32" ht="17.100000000000001" customHeight="1">
      <c r="A368" s="3">
        <v>616</v>
      </c>
      <c r="B368" s="6" t="s">
        <v>879</v>
      </c>
      <c r="C368" s="12"/>
      <c r="D368" s="12"/>
      <c r="E368" s="12"/>
      <c r="F368" s="12"/>
      <c r="G368" s="12"/>
      <c r="H368" s="12"/>
      <c r="I368" s="12">
        <v>0</v>
      </c>
      <c r="J368" s="12">
        <v>141.07999999999998</v>
      </c>
      <c r="K368" s="12">
        <v>122.05000000000001</v>
      </c>
      <c r="L368" s="12">
        <v>109.87999999999997</v>
      </c>
      <c r="M368" s="12">
        <v>119.33999999999997</v>
      </c>
      <c r="N368" s="12">
        <v>135.34</v>
      </c>
      <c r="O368" s="12">
        <v>126.39000000000001</v>
      </c>
      <c r="P368" s="13">
        <f t="shared" si="15"/>
        <v>126.47000000000001</v>
      </c>
      <c r="Q368"/>
      <c r="R368" s="12"/>
      <c r="S368" s="12"/>
      <c r="T368" s="12"/>
      <c r="U368" s="12"/>
      <c r="V368" s="12"/>
      <c r="W368" s="12"/>
      <c r="X368" s="12">
        <v>0</v>
      </c>
      <c r="Y368" s="12">
        <v>142.45999999999998</v>
      </c>
      <c r="Z368" s="12">
        <v>127.47</v>
      </c>
      <c r="AA368" s="16">
        <v>139.68999999999997</v>
      </c>
      <c r="AB368" s="12">
        <v>124.83999999999999</v>
      </c>
      <c r="AC368" s="12">
        <v>127.73999999999998</v>
      </c>
      <c r="AD368" s="12">
        <v>115.58999999999997</v>
      </c>
      <c r="AE368" s="13">
        <f t="shared" si="16"/>
        <v>119.75999999999999</v>
      </c>
      <c r="AF368">
        <f t="shared" si="17"/>
        <v>1</v>
      </c>
    </row>
    <row r="369" spans="1:32" ht="17.100000000000001" customHeight="1">
      <c r="A369" s="3">
        <v>618</v>
      </c>
      <c r="B369" s="6" t="s">
        <v>184</v>
      </c>
      <c r="C369" s="12">
        <v>204.8</v>
      </c>
      <c r="D369" s="12">
        <v>250.27</v>
      </c>
      <c r="E369" s="12">
        <v>288.31</v>
      </c>
      <c r="F369" s="12">
        <v>279.02999999999997</v>
      </c>
      <c r="G369" s="12">
        <v>262.3</v>
      </c>
      <c r="H369" s="12">
        <v>275.12</v>
      </c>
      <c r="I369" s="12">
        <v>269.12</v>
      </c>
      <c r="J369" s="12">
        <v>275.52</v>
      </c>
      <c r="K369" s="12">
        <v>287.59000000000003</v>
      </c>
      <c r="L369" s="12">
        <v>288.22000000000003</v>
      </c>
      <c r="M369" s="12">
        <v>241.93999999999997</v>
      </c>
      <c r="N369" s="12">
        <v>225.2</v>
      </c>
      <c r="O369" s="12">
        <v>211</v>
      </c>
      <c r="P369" s="13">
        <f t="shared" si="15"/>
        <v>201.48</v>
      </c>
      <c r="Q369"/>
      <c r="R369" s="12">
        <v>129.65</v>
      </c>
      <c r="S369" s="12">
        <v>103.36</v>
      </c>
      <c r="T369" s="12">
        <v>100.27</v>
      </c>
      <c r="U369" s="12">
        <v>104.64</v>
      </c>
      <c r="V369" s="12">
        <v>125.35</v>
      </c>
      <c r="W369" s="12">
        <v>126.5</v>
      </c>
      <c r="X369" s="12">
        <v>120.50999999999999</v>
      </c>
      <c r="Y369" s="12">
        <v>110.47</v>
      </c>
      <c r="Z369" s="12">
        <v>99.14</v>
      </c>
      <c r="AA369" s="16">
        <v>99.960000000000008</v>
      </c>
      <c r="AB369" s="12">
        <v>102.88</v>
      </c>
      <c r="AC369" s="12">
        <v>103.19</v>
      </c>
      <c r="AD369" s="12">
        <v>112.58</v>
      </c>
      <c r="AE369" s="13">
        <f t="shared" si="16"/>
        <v>106.27000000000004</v>
      </c>
      <c r="AF369">
        <f t="shared" si="17"/>
        <v>1</v>
      </c>
    </row>
    <row r="370" spans="1:32" ht="17.100000000000001" customHeight="1">
      <c r="A370" s="3">
        <v>620</v>
      </c>
      <c r="B370" s="6" t="s">
        <v>185</v>
      </c>
      <c r="C370" s="12">
        <v>84.35</v>
      </c>
      <c r="D370" s="12">
        <v>90.45</v>
      </c>
      <c r="E370" s="12">
        <v>97.58</v>
      </c>
      <c r="F370" s="12">
        <v>86.95</v>
      </c>
      <c r="G370" s="12">
        <v>93.31</v>
      </c>
      <c r="H370" s="12">
        <v>78.760000000000005</v>
      </c>
      <c r="I370" s="12">
        <v>72.83</v>
      </c>
      <c r="J370" s="12">
        <v>83.12</v>
      </c>
      <c r="K370" s="12">
        <v>85.12</v>
      </c>
      <c r="L370" s="12">
        <v>110.71000000000001</v>
      </c>
      <c r="M370" s="12">
        <v>93.44</v>
      </c>
      <c r="N370" s="12">
        <v>90</v>
      </c>
      <c r="O370" s="12">
        <v>93.33</v>
      </c>
      <c r="P370" s="13">
        <f t="shared" si="15"/>
        <v>78.430000000000007</v>
      </c>
      <c r="Q370"/>
      <c r="R370" s="12">
        <v>17.64</v>
      </c>
      <c r="S370" s="12">
        <v>18.18</v>
      </c>
      <c r="T370" s="12">
        <v>18.39</v>
      </c>
      <c r="U370" s="12">
        <v>21.77</v>
      </c>
      <c r="V370" s="12">
        <v>28.27</v>
      </c>
      <c r="W370" s="12">
        <v>28.05</v>
      </c>
      <c r="X370" s="12">
        <v>31.319999999999997</v>
      </c>
      <c r="Y370" s="12">
        <v>35.44</v>
      </c>
      <c r="Z370" s="12">
        <v>36</v>
      </c>
      <c r="AA370" s="16">
        <v>37.44</v>
      </c>
      <c r="AB370" s="12">
        <v>31.99</v>
      </c>
      <c r="AC370" s="12">
        <v>27.689999999999998</v>
      </c>
      <c r="AD370" s="12">
        <v>22.78</v>
      </c>
      <c r="AE370" s="13">
        <f t="shared" si="16"/>
        <v>16.02</v>
      </c>
      <c r="AF370">
        <f t="shared" si="17"/>
        <v>1</v>
      </c>
    </row>
    <row r="371" spans="1:32" ht="17.100000000000001" customHeight="1">
      <c r="A371" s="3">
        <v>622</v>
      </c>
      <c r="B371" s="6" t="s">
        <v>186</v>
      </c>
      <c r="C371" s="12">
        <v>28.035</v>
      </c>
      <c r="D371" s="12">
        <v>34.020000000000003</v>
      </c>
      <c r="E371" s="12">
        <v>32.479999999999997</v>
      </c>
      <c r="F371" s="12">
        <v>36.18</v>
      </c>
      <c r="G371" s="12">
        <v>38.435000000000002</v>
      </c>
      <c r="H371" s="12">
        <v>32.08</v>
      </c>
      <c r="I371" s="12">
        <v>32.970000000000006</v>
      </c>
      <c r="J371" s="12">
        <v>22.41</v>
      </c>
      <c r="K371" s="12">
        <v>20.759999999999998</v>
      </c>
      <c r="L371" s="12">
        <v>29.5</v>
      </c>
      <c r="M371" s="12">
        <v>39.47</v>
      </c>
      <c r="N371" s="12">
        <v>45.800000000000011</v>
      </c>
      <c r="O371" s="12">
        <v>56.02</v>
      </c>
      <c r="P371" s="13">
        <f t="shared" si="15"/>
        <v>56.819999999999993</v>
      </c>
      <c r="Q371"/>
      <c r="R371" s="12">
        <v>25.65</v>
      </c>
      <c r="S371" s="12">
        <v>27.79</v>
      </c>
      <c r="T371" s="12">
        <v>28.64</v>
      </c>
      <c r="U371" s="12">
        <v>46.33</v>
      </c>
      <c r="V371" s="12">
        <v>43.01</v>
      </c>
      <c r="W371" s="12">
        <v>39.19</v>
      </c>
      <c r="X371" s="12">
        <v>44.83</v>
      </c>
      <c r="Y371" s="12">
        <v>51.639999999999993</v>
      </c>
      <c r="Z371" s="12">
        <v>73.410000000000011</v>
      </c>
      <c r="AA371" s="16">
        <v>78.12</v>
      </c>
      <c r="AB371" s="12">
        <v>79.809999999999988</v>
      </c>
      <c r="AC371" s="12">
        <v>90.539999999999992</v>
      </c>
      <c r="AD371" s="12">
        <v>108.72000000000001</v>
      </c>
      <c r="AE371" s="13">
        <f t="shared" si="16"/>
        <v>100.61999999999999</v>
      </c>
      <c r="AF371">
        <f t="shared" si="17"/>
        <v>1</v>
      </c>
    </row>
    <row r="372" spans="1:32" ht="17.100000000000001" customHeight="1">
      <c r="A372" s="3">
        <v>625</v>
      </c>
      <c r="B372" s="6" t="s">
        <v>187</v>
      </c>
      <c r="C372" s="12">
        <v>0</v>
      </c>
      <c r="D372" s="12">
        <v>0</v>
      </c>
      <c r="E372" s="12">
        <v>27.92</v>
      </c>
      <c r="F372" s="12">
        <v>64.7</v>
      </c>
      <c r="G372" s="12">
        <v>77.37</v>
      </c>
      <c r="H372" s="12">
        <v>52.24</v>
      </c>
      <c r="I372" s="12">
        <v>57.52</v>
      </c>
      <c r="J372" s="12">
        <v>55.49</v>
      </c>
      <c r="K372" s="12">
        <v>45.16</v>
      </c>
      <c r="L372" s="12">
        <v>40</v>
      </c>
      <c r="M372" s="12">
        <v>28.82</v>
      </c>
      <c r="N372" s="12">
        <v>28.09</v>
      </c>
      <c r="O372" s="12">
        <v>29.490000000000002</v>
      </c>
      <c r="P372" s="13">
        <f t="shared" si="15"/>
        <v>36.799999999999997</v>
      </c>
      <c r="Q372"/>
      <c r="R372" s="12">
        <v>55.09</v>
      </c>
      <c r="S372" s="12">
        <v>89.25</v>
      </c>
      <c r="T372" s="12">
        <v>115.91</v>
      </c>
      <c r="U372" s="12">
        <v>103.8</v>
      </c>
      <c r="V372" s="12">
        <v>112.16</v>
      </c>
      <c r="W372" s="12">
        <v>108.755</v>
      </c>
      <c r="X372" s="12">
        <v>105.96</v>
      </c>
      <c r="Y372" s="12">
        <v>119.46000000000001</v>
      </c>
      <c r="Z372" s="12">
        <v>147.11000000000001</v>
      </c>
      <c r="AA372" s="16">
        <v>148.31000000000003</v>
      </c>
      <c r="AB372" s="12">
        <v>162.88</v>
      </c>
      <c r="AC372" s="12">
        <v>155.88</v>
      </c>
      <c r="AD372" s="12">
        <v>136.96</v>
      </c>
      <c r="AE372" s="13">
        <f t="shared" si="16"/>
        <v>129.48000000000002</v>
      </c>
      <c r="AF372">
        <f t="shared" si="17"/>
        <v>1</v>
      </c>
    </row>
    <row r="373" spans="1:32" ht="17.100000000000001" customHeight="1">
      <c r="A373" s="3">
        <v>632</v>
      </c>
      <c r="B373" s="6" t="s">
        <v>305</v>
      </c>
      <c r="C373" s="12">
        <v>19.420000000000002</v>
      </c>
      <c r="D373" s="12">
        <v>12.48</v>
      </c>
      <c r="E373" s="12">
        <v>17.32</v>
      </c>
      <c r="F373" s="12">
        <v>18.91</v>
      </c>
      <c r="G373" s="12">
        <v>19</v>
      </c>
      <c r="H373" s="12">
        <v>20.47</v>
      </c>
      <c r="I373" s="12">
        <v>15.14</v>
      </c>
      <c r="J373" s="12">
        <v>15.24</v>
      </c>
      <c r="K373" s="12">
        <v>13.36</v>
      </c>
      <c r="L373" s="12">
        <v>13.9</v>
      </c>
      <c r="M373" s="12">
        <v>20.22</v>
      </c>
      <c r="N373" s="12">
        <v>23.58</v>
      </c>
      <c r="O373" s="12">
        <v>22.28</v>
      </c>
      <c r="P373" s="13">
        <f t="shared" si="15"/>
        <v>20</v>
      </c>
      <c r="Q373"/>
      <c r="R373" s="12">
        <v>20.14</v>
      </c>
      <c r="S373" s="12">
        <v>27.23</v>
      </c>
      <c r="T373" s="12">
        <v>14.34</v>
      </c>
      <c r="U373" s="12">
        <v>9.93</v>
      </c>
      <c r="V373" s="12">
        <v>9.81</v>
      </c>
      <c r="W373" s="12">
        <v>6</v>
      </c>
      <c r="X373" s="12">
        <v>9.16</v>
      </c>
      <c r="Y373" s="12">
        <v>9.42</v>
      </c>
      <c r="Z373" s="12">
        <v>8</v>
      </c>
      <c r="AA373" s="16">
        <v>5.3900000000000006</v>
      </c>
      <c r="AB373" s="12">
        <v>9.26</v>
      </c>
      <c r="AC373" s="12">
        <v>11</v>
      </c>
      <c r="AD373" s="12">
        <v>14.099999999999998</v>
      </c>
      <c r="AE373" s="13">
        <f t="shared" si="16"/>
        <v>15.22</v>
      </c>
      <c r="AF373">
        <f t="shared" si="17"/>
        <v>1</v>
      </c>
    </row>
    <row r="374" spans="1:32" ht="17.100000000000001" customHeight="1">
      <c r="A374" s="3">
        <v>635</v>
      </c>
      <c r="B374" s="6" t="s">
        <v>188</v>
      </c>
      <c r="C374" s="12">
        <v>101.79</v>
      </c>
      <c r="D374" s="12">
        <v>86.8</v>
      </c>
      <c r="E374" s="12">
        <v>85.89</v>
      </c>
      <c r="F374" s="12">
        <v>77.03</v>
      </c>
      <c r="G374" s="12">
        <v>84.23</v>
      </c>
      <c r="H374" s="12">
        <v>102.01</v>
      </c>
      <c r="I374" s="12">
        <v>105.28999999999999</v>
      </c>
      <c r="J374" s="12">
        <v>123.77999999999999</v>
      </c>
      <c r="K374" s="12">
        <v>129.11000000000001</v>
      </c>
      <c r="L374" s="12">
        <v>130.20999999999998</v>
      </c>
      <c r="M374" s="12">
        <v>152.82000000000002</v>
      </c>
      <c r="N374" s="12">
        <v>162.89000000000001</v>
      </c>
      <c r="O374" s="12">
        <v>167.75000000000006</v>
      </c>
      <c r="P374" s="13">
        <f t="shared" si="15"/>
        <v>182.59</v>
      </c>
      <c r="Q374"/>
      <c r="R374" s="12">
        <v>110.29</v>
      </c>
      <c r="S374" s="12">
        <v>128.85</v>
      </c>
      <c r="T374" s="12">
        <v>135.26</v>
      </c>
      <c r="U374" s="12">
        <v>146.5</v>
      </c>
      <c r="V374" s="12">
        <v>157.04</v>
      </c>
      <c r="W374" s="12">
        <v>132.91999999999999</v>
      </c>
      <c r="X374" s="12">
        <v>139.73000000000002</v>
      </c>
      <c r="Y374" s="12">
        <v>140.81</v>
      </c>
      <c r="Z374" s="12">
        <v>134.62</v>
      </c>
      <c r="AA374" s="16">
        <v>133.24</v>
      </c>
      <c r="AB374" s="12">
        <v>147.78999999999996</v>
      </c>
      <c r="AC374" s="12">
        <v>167.41999999999996</v>
      </c>
      <c r="AD374" s="12">
        <v>184.07</v>
      </c>
      <c r="AE374" s="13">
        <f t="shared" si="16"/>
        <v>180.98999999999995</v>
      </c>
      <c r="AF374">
        <f t="shared" si="17"/>
        <v>1</v>
      </c>
    </row>
    <row r="375" spans="1:32" ht="17.100000000000001" customHeight="1">
      <c r="A375" s="3">
        <v>640</v>
      </c>
      <c r="B375" s="6" t="s">
        <v>189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3">
        <f t="shared" si="15"/>
        <v>0</v>
      </c>
      <c r="Q375"/>
      <c r="R375" s="12">
        <v>0</v>
      </c>
      <c r="S375" s="12">
        <v>1</v>
      </c>
      <c r="T375" s="12">
        <v>0</v>
      </c>
      <c r="U375" s="12">
        <v>0</v>
      </c>
      <c r="V375" s="12">
        <v>1.82</v>
      </c>
      <c r="W375" s="12">
        <v>1</v>
      </c>
      <c r="X375" s="12">
        <v>2</v>
      </c>
      <c r="Y375" s="12">
        <v>1</v>
      </c>
      <c r="Z375" s="12">
        <v>2.68</v>
      </c>
      <c r="AA375" s="16">
        <v>2.36</v>
      </c>
      <c r="AB375" s="12">
        <v>0</v>
      </c>
      <c r="AC375" s="12">
        <v>1.88</v>
      </c>
      <c r="AD375" s="12">
        <v>4.53</v>
      </c>
      <c r="AE375" s="13">
        <f t="shared" si="16"/>
        <v>7.1300000000000008</v>
      </c>
      <c r="AF375">
        <f t="shared" si="17"/>
        <v>1</v>
      </c>
    </row>
    <row r="376" spans="1:32" ht="17.100000000000001" customHeight="1">
      <c r="A376" s="3">
        <v>645</v>
      </c>
      <c r="B376" s="6" t="s">
        <v>190</v>
      </c>
      <c r="C376" s="12">
        <v>87.32</v>
      </c>
      <c r="D376" s="12">
        <v>94.655000000000001</v>
      </c>
      <c r="E376" s="12">
        <v>70.8</v>
      </c>
      <c r="F376" s="12">
        <v>84.54</v>
      </c>
      <c r="G376" s="12">
        <v>77.23</v>
      </c>
      <c r="H376" s="12">
        <v>80.19</v>
      </c>
      <c r="I376" s="12">
        <v>79.639999999999986</v>
      </c>
      <c r="J376" s="12">
        <v>96.669999999999973</v>
      </c>
      <c r="K376" s="12">
        <v>99.13000000000001</v>
      </c>
      <c r="L376" s="12">
        <v>84.689999999999984</v>
      </c>
      <c r="M376" s="12">
        <v>102.25</v>
      </c>
      <c r="N376" s="12">
        <v>121.98</v>
      </c>
      <c r="O376" s="12">
        <v>132.85000000000002</v>
      </c>
      <c r="P376" s="13">
        <f t="shared" si="15"/>
        <v>146.88</v>
      </c>
      <c r="Q376"/>
      <c r="R376" s="12">
        <v>85.61</v>
      </c>
      <c r="S376" s="12">
        <v>119.63</v>
      </c>
      <c r="T376" s="12">
        <v>140.88</v>
      </c>
      <c r="U376" s="12">
        <v>170.56</v>
      </c>
      <c r="V376" s="12">
        <v>221.94</v>
      </c>
      <c r="W376" s="12">
        <v>257.26</v>
      </c>
      <c r="X376" s="12">
        <v>305.65999999999997</v>
      </c>
      <c r="Y376" s="12">
        <v>321.18999999999988</v>
      </c>
      <c r="Z376" s="12">
        <v>335.54</v>
      </c>
      <c r="AA376" s="16">
        <v>345.80999999999995</v>
      </c>
      <c r="AB376" s="12">
        <v>356.41000000000008</v>
      </c>
      <c r="AC376" s="12">
        <v>352.82000000000022</v>
      </c>
      <c r="AD376" s="12">
        <v>368.31999999999994</v>
      </c>
      <c r="AE376" s="13">
        <f t="shared" si="16"/>
        <v>371.21999999999991</v>
      </c>
      <c r="AF376">
        <f t="shared" si="17"/>
        <v>1</v>
      </c>
    </row>
    <row r="377" spans="1:32" ht="17.100000000000001" customHeight="1">
      <c r="A377" s="3">
        <v>650</v>
      </c>
      <c r="B377" s="6" t="s">
        <v>191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10</v>
      </c>
      <c r="O377" s="12">
        <v>17.97</v>
      </c>
      <c r="P377" s="13">
        <f t="shared" si="15"/>
        <v>17</v>
      </c>
      <c r="Q377"/>
      <c r="R377" s="12">
        <v>5.22</v>
      </c>
      <c r="S377" s="12">
        <v>5.57</v>
      </c>
      <c r="T377" s="12">
        <v>6.59</v>
      </c>
      <c r="U377" s="12">
        <v>3.37</v>
      </c>
      <c r="V377" s="12">
        <v>3.48</v>
      </c>
      <c r="W377" s="12">
        <v>9.61</v>
      </c>
      <c r="X377" s="12">
        <v>5.38</v>
      </c>
      <c r="Y377" s="12">
        <v>5.62</v>
      </c>
      <c r="Z377" s="12">
        <v>13.49</v>
      </c>
      <c r="AA377" s="16">
        <v>9.8600000000000012</v>
      </c>
      <c r="AB377" s="12">
        <v>17.720000000000002</v>
      </c>
      <c r="AC377" s="12">
        <v>24.790000000000003</v>
      </c>
      <c r="AD377" s="12">
        <v>31.17</v>
      </c>
      <c r="AE377" s="13">
        <f t="shared" si="16"/>
        <v>28.180000000000003</v>
      </c>
      <c r="AF377">
        <f t="shared" si="17"/>
        <v>1</v>
      </c>
    </row>
    <row r="378" spans="1:32" ht="17.100000000000001" customHeight="1">
      <c r="A378" s="3">
        <v>655</v>
      </c>
      <c r="B378" s="6" t="s">
        <v>192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3">
        <f t="shared" si="15"/>
        <v>0</v>
      </c>
      <c r="Q378"/>
      <c r="R378" s="12">
        <v>2</v>
      </c>
      <c r="S378" s="12">
        <v>0</v>
      </c>
      <c r="T378" s="12">
        <v>0</v>
      </c>
      <c r="U378" s="12">
        <v>1</v>
      </c>
      <c r="V378" s="12">
        <v>2</v>
      </c>
      <c r="W378" s="12">
        <v>2</v>
      </c>
      <c r="X378" s="12">
        <v>3.5</v>
      </c>
      <c r="Y378" s="12">
        <v>3</v>
      </c>
      <c r="Z378" s="12">
        <v>2.76</v>
      </c>
      <c r="AA378" s="16">
        <v>2</v>
      </c>
      <c r="AB378" s="12">
        <v>4.3100000000000005</v>
      </c>
      <c r="AC378" s="12">
        <v>5.43</v>
      </c>
      <c r="AD378" s="12">
        <v>3.19</v>
      </c>
      <c r="AE378" s="13">
        <f t="shared" si="16"/>
        <v>4.4000000000000004</v>
      </c>
      <c r="AF378">
        <f t="shared" si="17"/>
        <v>1</v>
      </c>
    </row>
    <row r="379" spans="1:32" ht="17.100000000000001" customHeight="1">
      <c r="A379" s="3">
        <v>658</v>
      </c>
      <c r="B379" s="6" t="s">
        <v>193</v>
      </c>
      <c r="C379" s="12">
        <v>4</v>
      </c>
      <c r="D379" s="12">
        <v>8.34</v>
      </c>
      <c r="E379" s="12">
        <v>4.2</v>
      </c>
      <c r="F379" s="12">
        <v>38.21</v>
      </c>
      <c r="G379" s="12">
        <v>55.4</v>
      </c>
      <c r="H379" s="12">
        <v>69.2</v>
      </c>
      <c r="I379" s="12">
        <v>101.99000000000001</v>
      </c>
      <c r="J379" s="12">
        <v>109.46</v>
      </c>
      <c r="K379" s="12">
        <v>118.28999999999999</v>
      </c>
      <c r="L379" s="12">
        <v>141.80000000000001</v>
      </c>
      <c r="M379" s="12">
        <v>136.45000000000002</v>
      </c>
      <c r="N379" s="12">
        <v>144.54000000000002</v>
      </c>
      <c r="O379" s="12">
        <v>154.54</v>
      </c>
      <c r="P379" s="13">
        <f t="shared" si="15"/>
        <v>166.32999999999998</v>
      </c>
      <c r="Q379"/>
      <c r="R379" s="12">
        <v>5.99</v>
      </c>
      <c r="S379" s="12">
        <v>14.41</v>
      </c>
      <c r="T379" s="12">
        <v>14.33</v>
      </c>
      <c r="U379" s="12">
        <v>19.309999999999999</v>
      </c>
      <c r="V379" s="12">
        <v>22.09</v>
      </c>
      <c r="W379" s="12">
        <v>30</v>
      </c>
      <c r="X379" s="12">
        <v>36.47</v>
      </c>
      <c r="Y379" s="12">
        <v>37.22</v>
      </c>
      <c r="Z379" s="12">
        <v>43.529999999999994</v>
      </c>
      <c r="AA379" s="16">
        <v>42.14</v>
      </c>
      <c r="AB379" s="12">
        <v>40.949999999999989</v>
      </c>
      <c r="AC379" s="12">
        <v>56.080000000000005</v>
      </c>
      <c r="AD379" s="12">
        <v>47.580000000000005</v>
      </c>
      <c r="AE379" s="13">
        <f t="shared" si="16"/>
        <v>53.819999999999993</v>
      </c>
      <c r="AF379">
        <f t="shared" si="17"/>
        <v>1</v>
      </c>
    </row>
    <row r="380" spans="1:32" ht="17.100000000000001" customHeight="1">
      <c r="A380" s="3">
        <v>660</v>
      </c>
      <c r="B380" s="6" t="s">
        <v>194</v>
      </c>
      <c r="C380" s="12">
        <v>70.7</v>
      </c>
      <c r="D380" s="12">
        <v>101.01</v>
      </c>
      <c r="E380" s="12">
        <v>119.57</v>
      </c>
      <c r="F380" s="12">
        <v>151.52000000000001</v>
      </c>
      <c r="G380" s="12">
        <v>182.53</v>
      </c>
      <c r="H380" s="12">
        <v>202.27</v>
      </c>
      <c r="I380" s="12">
        <v>241.02999999999997</v>
      </c>
      <c r="J380" s="12">
        <v>252.16</v>
      </c>
      <c r="K380" s="12">
        <v>274.36</v>
      </c>
      <c r="L380" s="12">
        <v>286.58</v>
      </c>
      <c r="M380" s="12">
        <v>266.25999999999993</v>
      </c>
      <c r="N380" s="12">
        <v>279.53999999999996</v>
      </c>
      <c r="O380" s="12">
        <v>300.17000000000007</v>
      </c>
      <c r="P380" s="13">
        <f t="shared" si="15"/>
        <v>348.92</v>
      </c>
      <c r="Q380"/>
      <c r="R380" s="12">
        <v>64.14</v>
      </c>
      <c r="S380" s="12">
        <v>58.19</v>
      </c>
      <c r="T380" s="12">
        <v>56.38</v>
      </c>
      <c r="U380" s="12">
        <v>52.68</v>
      </c>
      <c r="V380" s="12">
        <v>49.35</v>
      </c>
      <c r="W380" s="12">
        <v>47.59</v>
      </c>
      <c r="X380" s="12">
        <v>35.51</v>
      </c>
      <c r="Y380" s="12">
        <v>31.769999999999996</v>
      </c>
      <c r="Z380" s="12">
        <v>35.970000000000006</v>
      </c>
      <c r="AA380" s="16">
        <v>25.89</v>
      </c>
      <c r="AB380" s="12">
        <v>35.700000000000003</v>
      </c>
      <c r="AC380" s="12">
        <v>32.26</v>
      </c>
      <c r="AD380" s="12">
        <v>27.38</v>
      </c>
      <c r="AE380" s="13">
        <f t="shared" si="16"/>
        <v>37.669999999999995</v>
      </c>
      <c r="AF380">
        <f t="shared" si="17"/>
        <v>1</v>
      </c>
    </row>
    <row r="381" spans="1:32" ht="17.100000000000001" customHeight="1">
      <c r="A381" s="3">
        <v>662</v>
      </c>
      <c r="B381" s="6" t="s">
        <v>775</v>
      </c>
      <c r="C381" s="12">
        <v>42.19</v>
      </c>
      <c r="D381" s="12">
        <v>36.54</v>
      </c>
      <c r="E381" s="12">
        <v>33.090000000000003</v>
      </c>
      <c r="F381" s="12">
        <v>31.38</v>
      </c>
      <c r="G381" s="12">
        <v>25.38</v>
      </c>
      <c r="H381" s="12">
        <v>19</v>
      </c>
      <c r="I381" s="12">
        <v>17.64</v>
      </c>
      <c r="J381" s="12">
        <v>15.5</v>
      </c>
      <c r="K381" s="12">
        <v>19.36</v>
      </c>
      <c r="L381" s="12">
        <v>19.62</v>
      </c>
      <c r="M381" s="12">
        <v>16</v>
      </c>
      <c r="N381" s="12">
        <v>15</v>
      </c>
      <c r="O381" s="12">
        <v>17</v>
      </c>
      <c r="P381" s="13">
        <f t="shared" si="15"/>
        <v>20.5</v>
      </c>
      <c r="Q381"/>
      <c r="R381" s="12">
        <v>38.619999999999997</v>
      </c>
      <c r="S381" s="12">
        <v>43.98</v>
      </c>
      <c r="T381" s="12">
        <v>45.04</v>
      </c>
      <c r="U381" s="12">
        <v>40.44</v>
      </c>
      <c r="V381" s="12">
        <v>44.34</v>
      </c>
      <c r="W381" s="12">
        <v>45.43</v>
      </c>
      <c r="X381" s="12">
        <v>50.510000000000005</v>
      </c>
      <c r="Y381" s="12">
        <v>50.47</v>
      </c>
      <c r="Z381" s="12">
        <v>53.91</v>
      </c>
      <c r="AA381" s="16">
        <v>49.67</v>
      </c>
      <c r="AB381" s="12">
        <v>52.989999999999995</v>
      </c>
      <c r="AC381" s="12">
        <v>44.91</v>
      </c>
      <c r="AD381" s="12">
        <v>47.04</v>
      </c>
      <c r="AE381" s="13">
        <f t="shared" si="16"/>
        <v>44.49</v>
      </c>
      <c r="AF381">
        <f t="shared" si="17"/>
        <v>1</v>
      </c>
    </row>
    <row r="382" spans="1:32" ht="17.100000000000001" customHeight="1">
      <c r="A382" s="3">
        <v>665</v>
      </c>
      <c r="B382" s="6" t="s">
        <v>195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1</v>
      </c>
      <c r="K382" s="12">
        <v>22.139999999999997</v>
      </c>
      <c r="L382" s="12">
        <v>22.139999999999997</v>
      </c>
      <c r="M382" s="12">
        <v>21.28</v>
      </c>
      <c r="N382" s="12">
        <v>40.97</v>
      </c>
      <c r="O382" s="12">
        <v>45.370000000000005</v>
      </c>
      <c r="P382" s="13">
        <f t="shared" si="15"/>
        <v>54.099999999999994</v>
      </c>
      <c r="Q382"/>
      <c r="R382" s="12">
        <v>8.4</v>
      </c>
      <c r="S382" s="12">
        <v>4.41</v>
      </c>
      <c r="T382" s="12">
        <v>5.82</v>
      </c>
      <c r="U382" s="12">
        <v>3</v>
      </c>
      <c r="V382" s="12">
        <v>3</v>
      </c>
      <c r="W382" s="12">
        <v>6.82</v>
      </c>
      <c r="X382" s="12">
        <v>4.57</v>
      </c>
      <c r="Y382" s="12">
        <v>8.620000000000001</v>
      </c>
      <c r="Z382" s="12">
        <v>13.26</v>
      </c>
      <c r="AA382" s="16">
        <v>15.41</v>
      </c>
      <c r="AB382" s="12">
        <v>27.98</v>
      </c>
      <c r="AC382" s="12">
        <v>27.250000000000004</v>
      </c>
      <c r="AD382" s="12">
        <v>42.310000000000009</v>
      </c>
      <c r="AE382" s="13">
        <f t="shared" si="16"/>
        <v>39.479999999999997</v>
      </c>
      <c r="AF382">
        <f t="shared" si="17"/>
        <v>1</v>
      </c>
    </row>
    <row r="383" spans="1:32" ht="17.100000000000001" customHeight="1">
      <c r="A383" s="3">
        <v>670</v>
      </c>
      <c r="B383" s="6" t="s">
        <v>196</v>
      </c>
      <c r="C383" s="12">
        <v>74.62</v>
      </c>
      <c r="D383" s="12">
        <v>76.42</v>
      </c>
      <c r="E383" s="12">
        <v>71.67</v>
      </c>
      <c r="F383" s="12">
        <v>84.5</v>
      </c>
      <c r="G383" s="12">
        <v>104.25</v>
      </c>
      <c r="H383" s="12">
        <v>124.92</v>
      </c>
      <c r="I383" s="12">
        <v>124.37000000000002</v>
      </c>
      <c r="J383" s="12">
        <v>115.50999999999999</v>
      </c>
      <c r="K383" s="12">
        <v>125.85000000000001</v>
      </c>
      <c r="L383" s="12">
        <v>128.44</v>
      </c>
      <c r="M383" s="12">
        <v>120.59000000000002</v>
      </c>
      <c r="N383" s="12">
        <v>129.17000000000002</v>
      </c>
      <c r="O383" s="12">
        <v>149.66</v>
      </c>
      <c r="P383" s="13">
        <f t="shared" si="15"/>
        <v>165.12</v>
      </c>
      <c r="Q383"/>
      <c r="R383" s="12">
        <v>36.06</v>
      </c>
      <c r="S383" s="12">
        <v>30.19</v>
      </c>
      <c r="T383" s="12">
        <v>20.64</v>
      </c>
      <c r="U383" s="12">
        <v>26.61</v>
      </c>
      <c r="V383" s="12">
        <v>23.94</v>
      </c>
      <c r="W383" s="12">
        <v>22.08</v>
      </c>
      <c r="X383" s="12">
        <v>27.229999999999997</v>
      </c>
      <c r="Y383" s="12">
        <v>31.799999999999997</v>
      </c>
      <c r="Z383" s="12">
        <v>38.269999999999996</v>
      </c>
      <c r="AA383" s="16">
        <v>48.03</v>
      </c>
      <c r="AB383" s="12">
        <v>46.620000000000005</v>
      </c>
      <c r="AC383" s="12">
        <v>55.09</v>
      </c>
      <c r="AD383" s="12">
        <v>40.620000000000005</v>
      </c>
      <c r="AE383" s="13">
        <f t="shared" si="16"/>
        <v>41.960000000000008</v>
      </c>
      <c r="AF383">
        <f t="shared" si="17"/>
        <v>1</v>
      </c>
    </row>
    <row r="384" spans="1:32" ht="17.100000000000001" customHeight="1">
      <c r="A384" s="3">
        <v>672</v>
      </c>
      <c r="B384" s="6" t="s">
        <v>197</v>
      </c>
      <c r="C384" s="12">
        <v>38.42</v>
      </c>
      <c r="D384" s="12">
        <v>50.83</v>
      </c>
      <c r="E384" s="12">
        <v>47.68</v>
      </c>
      <c r="F384" s="12">
        <v>53.45</v>
      </c>
      <c r="G384" s="12">
        <v>36.86</v>
      </c>
      <c r="H384" s="12">
        <v>37.49</v>
      </c>
      <c r="I384" s="12">
        <v>26.56</v>
      </c>
      <c r="J384" s="12">
        <v>26.53</v>
      </c>
      <c r="K384" s="12">
        <v>28.800000000000004</v>
      </c>
      <c r="L384" s="12">
        <v>27.939999999999998</v>
      </c>
      <c r="M384" s="12">
        <v>26</v>
      </c>
      <c r="N384" s="12">
        <v>45.8</v>
      </c>
      <c r="O384" s="12">
        <v>48.720000000000006</v>
      </c>
      <c r="P384" s="13">
        <f t="shared" si="15"/>
        <v>45.059999999999995</v>
      </c>
      <c r="Q384"/>
      <c r="R384" s="12">
        <v>99.784999999999997</v>
      </c>
      <c r="S384" s="12">
        <v>86.69</v>
      </c>
      <c r="T384" s="12">
        <v>81.64</v>
      </c>
      <c r="U384" s="12">
        <v>81.86</v>
      </c>
      <c r="V384" s="12">
        <v>81.14</v>
      </c>
      <c r="W384" s="12">
        <v>79.69</v>
      </c>
      <c r="X384" s="12">
        <v>79.390000000000015</v>
      </c>
      <c r="Y384" s="12">
        <v>88.710000000000008</v>
      </c>
      <c r="Z384" s="12">
        <v>95.32</v>
      </c>
      <c r="AA384" s="16">
        <v>106.99</v>
      </c>
      <c r="AB384" s="12">
        <v>123.27999999999999</v>
      </c>
      <c r="AC384" s="12">
        <v>73.02</v>
      </c>
      <c r="AD384" s="12">
        <v>96.92</v>
      </c>
      <c r="AE384" s="13">
        <f t="shared" si="16"/>
        <v>94.249999999999986</v>
      </c>
      <c r="AF384">
        <f t="shared" si="17"/>
        <v>1</v>
      </c>
    </row>
    <row r="385" spans="1:32" ht="17.100000000000001" customHeight="1">
      <c r="A385" s="3">
        <v>673</v>
      </c>
      <c r="B385" s="6" t="s">
        <v>198</v>
      </c>
      <c r="C385" s="12">
        <v>31.43</v>
      </c>
      <c r="D385" s="12">
        <v>24.8</v>
      </c>
      <c r="E385" s="12">
        <v>35.299999999999997</v>
      </c>
      <c r="F385" s="12">
        <v>31.15</v>
      </c>
      <c r="G385" s="12">
        <v>40</v>
      </c>
      <c r="H385" s="12">
        <v>35.869999999999997</v>
      </c>
      <c r="I385" s="12">
        <v>36.49</v>
      </c>
      <c r="J385" s="12">
        <v>37</v>
      </c>
      <c r="K385" s="12">
        <v>36.56</v>
      </c>
      <c r="L385" s="12">
        <v>55.94</v>
      </c>
      <c r="M385" s="12">
        <v>55</v>
      </c>
      <c r="N385" s="12">
        <v>44.87</v>
      </c>
      <c r="O385" s="12">
        <v>30.689999999999998</v>
      </c>
      <c r="P385" s="13">
        <f t="shared" si="15"/>
        <v>23</v>
      </c>
      <c r="Q385"/>
      <c r="R385" s="12">
        <v>18.73</v>
      </c>
      <c r="S385" s="12">
        <v>18.64</v>
      </c>
      <c r="T385" s="12">
        <v>19.63</v>
      </c>
      <c r="U385" s="12">
        <v>15.87</v>
      </c>
      <c r="V385" s="12">
        <v>16.45</v>
      </c>
      <c r="W385" s="12">
        <v>18.2</v>
      </c>
      <c r="X385" s="12">
        <v>22.66</v>
      </c>
      <c r="Y385" s="12">
        <v>13.51</v>
      </c>
      <c r="Z385" s="12">
        <v>12.809999999999999</v>
      </c>
      <c r="AA385" s="16">
        <v>13.28</v>
      </c>
      <c r="AB385" s="12">
        <v>15.4</v>
      </c>
      <c r="AC385" s="12">
        <v>23.98</v>
      </c>
      <c r="AD385" s="12">
        <v>25.540000000000003</v>
      </c>
      <c r="AE385" s="13">
        <f t="shared" si="16"/>
        <v>26.179999999999996</v>
      </c>
      <c r="AF385">
        <f t="shared" si="17"/>
        <v>1</v>
      </c>
    </row>
    <row r="386" spans="1:32" ht="17.100000000000001" customHeight="1">
      <c r="A386" s="3">
        <v>674</v>
      </c>
      <c r="B386" s="6" t="s">
        <v>199</v>
      </c>
      <c r="C386" s="12">
        <v>66.849999999999994</v>
      </c>
      <c r="D386" s="12">
        <v>66.97</v>
      </c>
      <c r="E386" s="12">
        <v>74.45</v>
      </c>
      <c r="F386" s="12">
        <v>64.66</v>
      </c>
      <c r="G386" s="12">
        <v>88.49</v>
      </c>
      <c r="H386" s="12">
        <v>99.4</v>
      </c>
      <c r="I386" s="12">
        <v>103.64999999999999</v>
      </c>
      <c r="J386" s="12">
        <v>88.81</v>
      </c>
      <c r="K386" s="12">
        <v>96.149999999999991</v>
      </c>
      <c r="L386" s="12">
        <v>97.43</v>
      </c>
      <c r="M386" s="12">
        <v>106.04</v>
      </c>
      <c r="N386" s="12">
        <v>94.81</v>
      </c>
      <c r="O386" s="12">
        <v>103.92</v>
      </c>
      <c r="P386" s="13">
        <f t="shared" si="15"/>
        <v>109.06</v>
      </c>
      <c r="Q386"/>
      <c r="R386" s="12">
        <v>109.46</v>
      </c>
      <c r="S386" s="12">
        <v>135.44</v>
      </c>
      <c r="T386" s="12">
        <v>150.12</v>
      </c>
      <c r="U386" s="12">
        <v>157.69</v>
      </c>
      <c r="V386" s="12">
        <v>172.59</v>
      </c>
      <c r="W386" s="12">
        <v>189.35</v>
      </c>
      <c r="X386" s="12">
        <v>187.86</v>
      </c>
      <c r="Y386" s="12">
        <v>177</v>
      </c>
      <c r="Z386" s="12">
        <v>191.19999999999996</v>
      </c>
      <c r="AA386" s="16">
        <v>194.99000000000004</v>
      </c>
      <c r="AB386" s="12">
        <v>225.35</v>
      </c>
      <c r="AC386" s="12">
        <v>239.12000000000003</v>
      </c>
      <c r="AD386" s="12">
        <v>221.12000000000003</v>
      </c>
      <c r="AE386" s="13">
        <f t="shared" si="16"/>
        <v>234.01000000000005</v>
      </c>
      <c r="AF386">
        <f t="shared" si="17"/>
        <v>1</v>
      </c>
    </row>
    <row r="387" spans="1:32" ht="17.100000000000001" customHeight="1">
      <c r="A387" s="3">
        <v>675</v>
      </c>
      <c r="B387" s="6" t="s">
        <v>200</v>
      </c>
      <c r="C387" s="12">
        <v>100</v>
      </c>
      <c r="D387" s="12">
        <v>109.31</v>
      </c>
      <c r="E387" s="12">
        <v>101</v>
      </c>
      <c r="F387" s="12">
        <v>116.57</v>
      </c>
      <c r="G387" s="12">
        <v>117.93</v>
      </c>
      <c r="H387" s="12">
        <v>101</v>
      </c>
      <c r="I387" s="12">
        <v>106.25999999999999</v>
      </c>
      <c r="J387" s="12">
        <v>96.37</v>
      </c>
      <c r="K387" s="12">
        <v>109.27000000000001</v>
      </c>
      <c r="L387" s="12">
        <v>110.72</v>
      </c>
      <c r="M387" s="12">
        <v>97.95</v>
      </c>
      <c r="N387" s="12">
        <v>90</v>
      </c>
      <c r="O387" s="12">
        <v>70.039999999999992</v>
      </c>
      <c r="P387" s="13">
        <f t="shared" si="15"/>
        <v>46.280000000000008</v>
      </c>
      <c r="Q387"/>
      <c r="R387" s="12">
        <v>8.1</v>
      </c>
      <c r="S387" s="12">
        <v>6.7</v>
      </c>
      <c r="T387" s="12">
        <v>10.35</v>
      </c>
      <c r="U387" s="12">
        <v>6.335</v>
      </c>
      <c r="V387" s="12">
        <v>2.2200000000000002</v>
      </c>
      <c r="W387" s="12">
        <v>4</v>
      </c>
      <c r="X387" s="12">
        <v>2.5900000000000003</v>
      </c>
      <c r="Y387" s="12">
        <v>4.8600000000000003</v>
      </c>
      <c r="Z387" s="12">
        <v>4.93</v>
      </c>
      <c r="AA387" s="16">
        <v>3</v>
      </c>
      <c r="AB387" s="12">
        <v>6.32</v>
      </c>
      <c r="AC387" s="12">
        <v>9.0299999999999994</v>
      </c>
      <c r="AD387" s="12">
        <v>16.189999999999998</v>
      </c>
      <c r="AE387" s="13">
        <f t="shared" si="16"/>
        <v>14.200000000000001</v>
      </c>
      <c r="AF387">
        <f t="shared" si="17"/>
        <v>1</v>
      </c>
    </row>
    <row r="388" spans="1:32" ht="17.100000000000001" customHeight="1">
      <c r="A388" s="3">
        <v>680</v>
      </c>
      <c r="B388" s="6" t="s">
        <v>201</v>
      </c>
      <c r="C388" s="12">
        <v>67</v>
      </c>
      <c r="D388" s="12">
        <v>64.959999999999994</v>
      </c>
      <c r="E388" s="12">
        <v>81.400000000000006</v>
      </c>
      <c r="F388" s="12">
        <v>92.09</v>
      </c>
      <c r="G388" s="12">
        <v>96.85</v>
      </c>
      <c r="H388" s="12">
        <v>108.36</v>
      </c>
      <c r="I388" s="12">
        <v>119</v>
      </c>
      <c r="J388" s="12">
        <v>124.45</v>
      </c>
      <c r="K388" s="12">
        <v>120.83</v>
      </c>
      <c r="L388" s="12">
        <v>121.91</v>
      </c>
      <c r="M388" s="12">
        <v>119.47</v>
      </c>
      <c r="N388" s="12">
        <v>111.35</v>
      </c>
      <c r="O388" s="12">
        <v>116.62</v>
      </c>
      <c r="P388" s="13">
        <f t="shared" si="15"/>
        <v>108.53999999999999</v>
      </c>
      <c r="Q388"/>
      <c r="R388" s="12">
        <v>7.12</v>
      </c>
      <c r="S388" s="12">
        <v>4.84</v>
      </c>
      <c r="T388" s="12">
        <v>7.02</v>
      </c>
      <c r="U388" s="12">
        <v>7.12</v>
      </c>
      <c r="V388" s="12">
        <v>11.03</v>
      </c>
      <c r="W388" s="12">
        <v>12.93</v>
      </c>
      <c r="X388" s="12">
        <v>12.38</v>
      </c>
      <c r="Y388" s="12">
        <v>9.92</v>
      </c>
      <c r="Z388" s="12">
        <v>4.82</v>
      </c>
      <c r="AA388" s="16">
        <v>7.6400000000000006</v>
      </c>
      <c r="AB388" s="12">
        <v>11.040000000000001</v>
      </c>
      <c r="AC388" s="12">
        <v>11.53</v>
      </c>
      <c r="AD388" s="12">
        <v>21.81</v>
      </c>
      <c r="AE388" s="13">
        <f t="shared" si="16"/>
        <v>31.540000000000003</v>
      </c>
      <c r="AF388">
        <f t="shared" si="17"/>
        <v>1</v>
      </c>
    </row>
    <row r="389" spans="1:32" ht="17.100000000000001" customHeight="1">
      <c r="A389" s="3">
        <v>683</v>
      </c>
      <c r="B389" s="6" t="s">
        <v>202</v>
      </c>
      <c r="C389" s="12">
        <v>109.65</v>
      </c>
      <c r="D389" s="12">
        <v>117.19</v>
      </c>
      <c r="E389" s="12">
        <v>106.66</v>
      </c>
      <c r="F389" s="12">
        <v>102.23</v>
      </c>
      <c r="G389" s="12">
        <v>105.11</v>
      </c>
      <c r="H389" s="12">
        <v>114.63</v>
      </c>
      <c r="I389" s="12">
        <v>117.21000000000001</v>
      </c>
      <c r="J389" s="12">
        <v>112.85</v>
      </c>
      <c r="K389" s="12">
        <v>104.25000000000001</v>
      </c>
      <c r="L389" s="12">
        <v>119.23000000000002</v>
      </c>
      <c r="M389" s="12">
        <v>107.78999999999998</v>
      </c>
      <c r="N389" s="12">
        <v>97.35</v>
      </c>
      <c r="O389" s="12">
        <v>102.56999999999998</v>
      </c>
      <c r="P389" s="13">
        <f t="shared" si="15"/>
        <v>103.79</v>
      </c>
      <c r="Q389"/>
      <c r="R389" s="12">
        <v>69.69</v>
      </c>
      <c r="S389" s="12">
        <v>75.209999999999994</v>
      </c>
      <c r="T389" s="12">
        <v>79.25</v>
      </c>
      <c r="U389" s="12">
        <v>70.8</v>
      </c>
      <c r="V389" s="12">
        <v>66.55</v>
      </c>
      <c r="W389" s="12">
        <v>61.72</v>
      </c>
      <c r="X389" s="12">
        <v>56.03</v>
      </c>
      <c r="Y389" s="12">
        <v>50.24</v>
      </c>
      <c r="Z389" s="12">
        <v>50.65</v>
      </c>
      <c r="AA389" s="16">
        <v>65.900000000000006</v>
      </c>
      <c r="AB389" s="12">
        <v>63.44</v>
      </c>
      <c r="AC389" s="12">
        <v>63.040000000000006</v>
      </c>
      <c r="AD389" s="12">
        <v>72.769999999999968</v>
      </c>
      <c r="AE389" s="13">
        <f t="shared" si="16"/>
        <v>69.249999999999986</v>
      </c>
      <c r="AF389">
        <f t="shared" si="17"/>
        <v>1</v>
      </c>
    </row>
    <row r="390" spans="1:32" ht="17.100000000000001" customHeight="1">
      <c r="A390" s="3">
        <v>685</v>
      </c>
      <c r="B390" s="6" t="s">
        <v>203</v>
      </c>
      <c r="C390" s="12">
        <v>10.130000000000001</v>
      </c>
      <c r="D390" s="12">
        <v>10.35</v>
      </c>
      <c r="E390" s="12">
        <v>12.64</v>
      </c>
      <c r="F390" s="12">
        <v>11.99</v>
      </c>
      <c r="G390" s="12">
        <v>13.72</v>
      </c>
      <c r="H390" s="12">
        <v>10.67</v>
      </c>
      <c r="I390" s="12">
        <v>8.75</v>
      </c>
      <c r="J390" s="12">
        <v>9.26</v>
      </c>
      <c r="K390" s="12">
        <v>6.3699999999999992</v>
      </c>
      <c r="L390" s="12">
        <v>8.6699999999999982</v>
      </c>
      <c r="M390" s="12">
        <v>13.790000000000001</v>
      </c>
      <c r="N390" s="12">
        <v>15.75</v>
      </c>
      <c r="O390" s="12">
        <v>33.44</v>
      </c>
      <c r="P390" s="13">
        <f t="shared" si="15"/>
        <v>27.5</v>
      </c>
      <c r="Q390"/>
      <c r="R390" s="12">
        <v>23.32</v>
      </c>
      <c r="S390" s="12">
        <v>25.58</v>
      </c>
      <c r="T390" s="12">
        <v>17.079999999999998</v>
      </c>
      <c r="U390" s="12">
        <v>10.98</v>
      </c>
      <c r="V390" s="12">
        <v>13.01</v>
      </c>
      <c r="W390" s="12">
        <v>15.18</v>
      </c>
      <c r="X390" s="12">
        <v>14.69</v>
      </c>
      <c r="Y390" s="12">
        <v>16.34</v>
      </c>
      <c r="Z390" s="12">
        <v>18.729999999999997</v>
      </c>
      <c r="AA390" s="16">
        <v>15.5</v>
      </c>
      <c r="AB390" s="12">
        <v>20.509999999999998</v>
      </c>
      <c r="AC390" s="12">
        <v>24.91</v>
      </c>
      <c r="AD390" s="12">
        <v>30.13</v>
      </c>
      <c r="AE390" s="13">
        <f t="shared" si="16"/>
        <v>20.59</v>
      </c>
      <c r="AF390">
        <f t="shared" si="17"/>
        <v>1</v>
      </c>
    </row>
    <row r="391" spans="1:32" ht="17.100000000000001" customHeight="1">
      <c r="A391" s="3">
        <v>690</v>
      </c>
      <c r="B391" s="6" t="s">
        <v>204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3">
        <f t="shared" si="15"/>
        <v>0</v>
      </c>
      <c r="Q391"/>
      <c r="R391" s="12">
        <v>11.35</v>
      </c>
      <c r="S391" s="12">
        <v>8.64</v>
      </c>
      <c r="T391" s="12">
        <v>9.44</v>
      </c>
      <c r="U391" s="12">
        <v>12.87</v>
      </c>
      <c r="V391" s="12">
        <v>11.41</v>
      </c>
      <c r="W391" s="12">
        <v>11.68</v>
      </c>
      <c r="X391" s="12">
        <v>9</v>
      </c>
      <c r="Y391" s="12">
        <v>9.58</v>
      </c>
      <c r="Z391" s="12">
        <v>11.219999999999999</v>
      </c>
      <c r="AA391" s="16">
        <v>9</v>
      </c>
      <c r="AB391" s="12">
        <v>12.14</v>
      </c>
      <c r="AC391" s="12">
        <v>16.709999999999997</v>
      </c>
      <c r="AD391" s="12">
        <v>16.04</v>
      </c>
      <c r="AE391" s="13">
        <f t="shared" si="16"/>
        <v>22.06</v>
      </c>
      <c r="AF391">
        <f t="shared" si="17"/>
        <v>1</v>
      </c>
    </row>
    <row r="392" spans="1:32" ht="17.100000000000001" customHeight="1">
      <c r="A392" s="3">
        <v>695</v>
      </c>
      <c r="B392" s="6" t="s">
        <v>205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3">
        <f t="shared" si="15"/>
        <v>0</v>
      </c>
      <c r="Q392"/>
      <c r="R392" s="12">
        <v>1</v>
      </c>
      <c r="S392" s="12">
        <v>1</v>
      </c>
      <c r="T392" s="12">
        <v>0</v>
      </c>
      <c r="U392" s="12">
        <v>0</v>
      </c>
      <c r="V392" s="12">
        <v>3</v>
      </c>
      <c r="W392" s="12">
        <v>4</v>
      </c>
      <c r="X392" s="12">
        <v>1</v>
      </c>
      <c r="Y392" s="12">
        <v>1</v>
      </c>
      <c r="Z392" s="12">
        <v>3</v>
      </c>
      <c r="AA392" s="16">
        <v>0</v>
      </c>
      <c r="AB392" s="12">
        <v>0</v>
      </c>
      <c r="AC392" s="12">
        <v>2.14</v>
      </c>
      <c r="AD392" s="12">
        <v>3.54</v>
      </c>
      <c r="AE392" s="13">
        <f t="shared" si="16"/>
        <v>2.4900000000000002</v>
      </c>
      <c r="AF392">
        <f t="shared" si="17"/>
        <v>1</v>
      </c>
    </row>
    <row r="393" spans="1:32" ht="17.100000000000001" customHeight="1">
      <c r="A393" s="3">
        <v>698</v>
      </c>
      <c r="B393" s="6" t="s">
        <v>55</v>
      </c>
      <c r="C393" s="12">
        <v>149.72</v>
      </c>
      <c r="D393" s="12">
        <v>144.05000000000001</v>
      </c>
      <c r="E393" s="12">
        <v>143.87</v>
      </c>
      <c r="F393" s="12">
        <v>147</v>
      </c>
      <c r="G393" s="12">
        <v>138.71</v>
      </c>
      <c r="H393" s="12">
        <v>121</v>
      </c>
      <c r="I393" s="12">
        <v>119</v>
      </c>
      <c r="J393" s="12">
        <v>109</v>
      </c>
      <c r="K393" s="12">
        <v>96</v>
      </c>
      <c r="L393" s="12">
        <v>79</v>
      </c>
      <c r="M393" s="12">
        <v>71</v>
      </c>
      <c r="N393" s="12">
        <v>71</v>
      </c>
      <c r="O393" s="12">
        <v>65.67</v>
      </c>
      <c r="P393" s="13">
        <f t="shared" si="15"/>
        <v>59</v>
      </c>
      <c r="Q393"/>
      <c r="R393" s="12">
        <v>36</v>
      </c>
      <c r="S393" s="12">
        <v>29.3</v>
      </c>
      <c r="T393" s="12">
        <v>30.33</v>
      </c>
      <c r="U393" s="12">
        <v>22.074999999999999</v>
      </c>
      <c r="V393" s="12">
        <v>13.52</v>
      </c>
      <c r="W393" s="12">
        <v>13.2</v>
      </c>
      <c r="X393" s="12">
        <v>10</v>
      </c>
      <c r="Y393" s="12">
        <v>7.5900000000000007</v>
      </c>
      <c r="Z393" s="12">
        <v>9.18</v>
      </c>
      <c r="AA393" s="16">
        <v>11.46</v>
      </c>
      <c r="AB393" s="12">
        <v>10.4</v>
      </c>
      <c r="AC393" s="12">
        <v>9.6400000000000023</v>
      </c>
      <c r="AD393" s="12">
        <v>8.67</v>
      </c>
      <c r="AE393" s="13">
        <f t="shared" si="16"/>
        <v>9.9500000000000011</v>
      </c>
      <c r="AF393">
        <f t="shared" si="17"/>
        <v>1</v>
      </c>
    </row>
    <row r="394" spans="1:32" ht="17.100000000000001" customHeight="1">
      <c r="A394" s="3">
        <v>700</v>
      </c>
      <c r="B394" s="6" t="s">
        <v>206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3">
        <f t="shared" ref="P394:P450" si="18">IF(ISNA(VLOOKUP($A394,ftes,3,FALSE)), 0, VLOOKUP($A394,ftes,3,FALSE))</f>
        <v>0</v>
      </c>
      <c r="Q394"/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6">
        <v>0</v>
      </c>
      <c r="AB394" s="12">
        <v>0.04</v>
      </c>
      <c r="AC394" s="12">
        <v>2.48</v>
      </c>
      <c r="AD394" s="12">
        <v>2.2999999999999998</v>
      </c>
      <c r="AE394" s="13">
        <f t="shared" ref="AE394:AE450" si="19">IF(ISNA(VLOOKUP($A394,ftes,5,FALSE)), 0, VLOOKUP($A394,ftes,5,FALSE))</f>
        <v>3.24</v>
      </c>
      <c r="AF394">
        <f t="shared" si="17"/>
        <v>1</v>
      </c>
    </row>
    <row r="395" spans="1:32" ht="17.100000000000001" customHeight="1">
      <c r="A395" s="3">
        <v>705</v>
      </c>
      <c r="B395" s="6" t="s">
        <v>207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3">
        <f t="shared" si="18"/>
        <v>0</v>
      </c>
      <c r="Q395"/>
      <c r="R395" s="12">
        <v>7</v>
      </c>
      <c r="S395" s="12">
        <v>8</v>
      </c>
      <c r="T395" s="12">
        <v>5</v>
      </c>
      <c r="U395" s="12">
        <v>3.44</v>
      </c>
      <c r="V395" s="12">
        <v>4.37</v>
      </c>
      <c r="W395" s="12">
        <v>3.62</v>
      </c>
      <c r="X395" s="12">
        <v>3</v>
      </c>
      <c r="Y395" s="12">
        <v>2</v>
      </c>
      <c r="Z395" s="12">
        <v>3.89</v>
      </c>
      <c r="AA395" s="16">
        <v>2.5499999999999998</v>
      </c>
      <c r="AB395" s="12">
        <v>0</v>
      </c>
      <c r="AC395" s="12">
        <v>3</v>
      </c>
      <c r="AD395" s="12">
        <v>6.51</v>
      </c>
      <c r="AE395" s="13">
        <f t="shared" si="19"/>
        <v>6.96</v>
      </c>
      <c r="AF395">
        <f t="shared" ref="AF395:AF450" si="20">IF(SUM(C395:O395)+SUM(R395:AD395)&gt;0,1,0)</f>
        <v>1</v>
      </c>
    </row>
    <row r="396" spans="1:32" ht="17.100000000000001" customHeight="1">
      <c r="A396" s="3">
        <v>710</v>
      </c>
      <c r="B396" s="6" t="s">
        <v>208</v>
      </c>
      <c r="C396" s="12">
        <v>171.78</v>
      </c>
      <c r="D396" s="12">
        <v>174.79</v>
      </c>
      <c r="E396" s="12">
        <v>152.32499999999999</v>
      </c>
      <c r="F396" s="12">
        <v>145.36500000000001</v>
      </c>
      <c r="G396" s="12">
        <v>137.68</v>
      </c>
      <c r="H396" s="12">
        <v>142.56</v>
      </c>
      <c r="I396" s="12">
        <v>127.77499999999999</v>
      </c>
      <c r="J396" s="12">
        <v>115.80999999999999</v>
      </c>
      <c r="K396" s="12">
        <v>119.17000000000002</v>
      </c>
      <c r="L396" s="12">
        <v>138.13</v>
      </c>
      <c r="M396" s="12">
        <v>139.26000000000002</v>
      </c>
      <c r="N396" s="12">
        <v>143.26</v>
      </c>
      <c r="O396" s="12">
        <v>158.73000000000002</v>
      </c>
      <c r="P396" s="13">
        <f t="shared" si="18"/>
        <v>155.82999999999998</v>
      </c>
      <c r="Q396"/>
      <c r="R396" s="12">
        <v>38.534999999999997</v>
      </c>
      <c r="S396" s="12">
        <v>42.5</v>
      </c>
      <c r="T396" s="12">
        <v>42.045000000000002</v>
      </c>
      <c r="U396" s="12">
        <v>32.299999999999997</v>
      </c>
      <c r="V396" s="12">
        <v>29.2</v>
      </c>
      <c r="W396" s="12">
        <v>34.86</v>
      </c>
      <c r="X396" s="12">
        <v>54.455000000000005</v>
      </c>
      <c r="Y396" s="12">
        <v>60.599999999999994</v>
      </c>
      <c r="Z396" s="12">
        <v>59.970000000000006</v>
      </c>
      <c r="AA396" s="16">
        <v>70.61</v>
      </c>
      <c r="AB396" s="12">
        <v>59.089999999999989</v>
      </c>
      <c r="AC396" s="12">
        <v>54.35</v>
      </c>
      <c r="AD396" s="12">
        <v>60.26</v>
      </c>
      <c r="AE396" s="13">
        <f t="shared" si="19"/>
        <v>56.430000000000007</v>
      </c>
      <c r="AF396">
        <f t="shared" si="20"/>
        <v>1</v>
      </c>
    </row>
    <row r="397" spans="1:32" ht="17.100000000000001" customHeight="1">
      <c r="A397" s="3">
        <v>712</v>
      </c>
      <c r="B397" s="6" t="s">
        <v>883</v>
      </c>
      <c r="C397" s="12"/>
      <c r="D397" s="12"/>
      <c r="E397" s="12"/>
      <c r="F397" s="12"/>
      <c r="G397" s="12"/>
      <c r="H397" s="12"/>
      <c r="I397" s="12"/>
      <c r="J397" s="12">
        <v>0</v>
      </c>
      <c r="K397" s="12">
        <v>254.80000000000004</v>
      </c>
      <c r="L397" s="12">
        <v>237.81999999999996</v>
      </c>
      <c r="M397" s="12">
        <v>271.62999999999994</v>
      </c>
      <c r="N397" s="12">
        <v>257.12</v>
      </c>
      <c r="O397" s="12">
        <v>239.24999999999997</v>
      </c>
      <c r="P397" s="13">
        <f t="shared" si="18"/>
        <v>245.33999999999997</v>
      </c>
      <c r="Q397"/>
      <c r="R397" s="12"/>
      <c r="S397" s="12"/>
      <c r="T397" s="12"/>
      <c r="U397" s="12"/>
      <c r="V397" s="12"/>
      <c r="W397" s="12"/>
      <c r="X397" s="12"/>
      <c r="Y397" s="12">
        <v>0</v>
      </c>
      <c r="Z397" s="12">
        <v>193.95000000000002</v>
      </c>
      <c r="AA397" s="16">
        <v>189.94</v>
      </c>
      <c r="AB397" s="12">
        <v>180.51</v>
      </c>
      <c r="AC397" s="12">
        <v>197.07</v>
      </c>
      <c r="AD397" s="12">
        <v>211.51000000000005</v>
      </c>
      <c r="AE397" s="13">
        <f t="shared" si="19"/>
        <v>223.06</v>
      </c>
      <c r="AF397">
        <f t="shared" si="20"/>
        <v>1</v>
      </c>
    </row>
    <row r="398" spans="1:32" ht="17.100000000000001" customHeight="1">
      <c r="A398" s="3">
        <v>715</v>
      </c>
      <c r="B398" s="6" t="s">
        <v>209</v>
      </c>
      <c r="C398" s="12">
        <v>52.9</v>
      </c>
      <c r="D398" s="12">
        <v>49.55</v>
      </c>
      <c r="E398" s="12">
        <v>56.64</v>
      </c>
      <c r="F398" s="12">
        <v>54.22</v>
      </c>
      <c r="G398" s="12">
        <v>58.05</v>
      </c>
      <c r="H398" s="12">
        <v>55.12</v>
      </c>
      <c r="I398" s="12">
        <v>59.92</v>
      </c>
      <c r="J398" s="12">
        <v>64</v>
      </c>
      <c r="K398" s="12">
        <v>65.39</v>
      </c>
      <c r="L398" s="12">
        <v>58.47</v>
      </c>
      <c r="M398" s="12">
        <v>61.430000000000007</v>
      </c>
      <c r="N398" s="12">
        <v>62.639999999999993</v>
      </c>
      <c r="O398" s="12">
        <v>60.14</v>
      </c>
      <c r="P398" s="13">
        <f t="shared" si="18"/>
        <v>58.67</v>
      </c>
      <c r="Q398"/>
      <c r="R398" s="12">
        <v>12.68</v>
      </c>
      <c r="S398" s="12">
        <v>16.39</v>
      </c>
      <c r="T398" s="12">
        <v>20.61</v>
      </c>
      <c r="U398" s="12">
        <v>20.190000000000001</v>
      </c>
      <c r="V398" s="12">
        <v>12.87</v>
      </c>
      <c r="W398" s="12">
        <v>18.11</v>
      </c>
      <c r="X398" s="12">
        <v>19.29</v>
      </c>
      <c r="Y398" s="12">
        <v>17.09</v>
      </c>
      <c r="Z398" s="12">
        <v>16.3</v>
      </c>
      <c r="AA398" s="16">
        <v>20.53</v>
      </c>
      <c r="AB398" s="12">
        <v>18.830000000000002</v>
      </c>
      <c r="AC398" s="12">
        <v>22.509999999999998</v>
      </c>
      <c r="AD398" s="12">
        <v>32.25</v>
      </c>
      <c r="AE398" s="13">
        <f t="shared" si="19"/>
        <v>27.049999999999997</v>
      </c>
      <c r="AF398">
        <f t="shared" si="20"/>
        <v>1</v>
      </c>
    </row>
    <row r="399" spans="1:32" ht="17.100000000000001" customHeight="1">
      <c r="A399" s="3">
        <v>717</v>
      </c>
      <c r="B399" s="6" t="s">
        <v>210</v>
      </c>
      <c r="C399" s="12">
        <v>79.88</v>
      </c>
      <c r="D399" s="12">
        <v>93.27</v>
      </c>
      <c r="E399" s="12">
        <v>77.98</v>
      </c>
      <c r="F399" s="12">
        <v>71.61</v>
      </c>
      <c r="G399" s="12">
        <v>77.790000000000006</v>
      </c>
      <c r="H399" s="12">
        <v>98.5</v>
      </c>
      <c r="I399" s="12">
        <v>91.65</v>
      </c>
      <c r="J399" s="12">
        <v>86.08</v>
      </c>
      <c r="K399" s="12">
        <v>86.59</v>
      </c>
      <c r="L399" s="12">
        <v>82.789999999999992</v>
      </c>
      <c r="M399" s="12">
        <v>73.989999999999981</v>
      </c>
      <c r="N399" s="12">
        <v>90.320000000000007</v>
      </c>
      <c r="O399" s="12">
        <v>95.67</v>
      </c>
      <c r="P399" s="13">
        <f t="shared" si="18"/>
        <v>91.839999999999989</v>
      </c>
      <c r="Q399"/>
      <c r="R399" s="12">
        <v>62.82</v>
      </c>
      <c r="S399" s="12">
        <v>55.11</v>
      </c>
      <c r="T399" s="12">
        <v>61.23</v>
      </c>
      <c r="U399" s="12">
        <v>70.81</v>
      </c>
      <c r="V399" s="12">
        <v>60.87</v>
      </c>
      <c r="W399" s="12">
        <v>69.680000000000007</v>
      </c>
      <c r="X399" s="12">
        <v>69.14</v>
      </c>
      <c r="Y399" s="12">
        <v>69.109999999999985</v>
      </c>
      <c r="Z399" s="12">
        <v>63.240000000000009</v>
      </c>
      <c r="AA399" s="16">
        <v>80.199999999999989</v>
      </c>
      <c r="AB399" s="12">
        <v>71.23</v>
      </c>
      <c r="AC399" s="12">
        <v>73.830000000000013</v>
      </c>
      <c r="AD399" s="12">
        <v>98.259999999999991</v>
      </c>
      <c r="AE399" s="13">
        <f t="shared" si="19"/>
        <v>96.439999999999984</v>
      </c>
      <c r="AF399">
        <f t="shared" si="20"/>
        <v>1</v>
      </c>
    </row>
    <row r="400" spans="1:32" ht="17.100000000000001" customHeight="1">
      <c r="A400" s="3">
        <v>720</v>
      </c>
      <c r="B400" s="6" t="s">
        <v>211</v>
      </c>
      <c r="C400" s="12">
        <v>75.715000000000003</v>
      </c>
      <c r="D400" s="12">
        <v>98.36</v>
      </c>
      <c r="E400" s="12">
        <v>109.46</v>
      </c>
      <c r="F400" s="12">
        <v>114.11499999999999</v>
      </c>
      <c r="G400" s="12">
        <v>111.74</v>
      </c>
      <c r="H400" s="12">
        <v>130.05500000000001</v>
      </c>
      <c r="I400" s="12">
        <v>130.40000000000003</v>
      </c>
      <c r="J400" s="12">
        <v>144.41</v>
      </c>
      <c r="K400" s="12">
        <v>141.54999999999995</v>
      </c>
      <c r="L400" s="12">
        <v>152.57000000000008</v>
      </c>
      <c r="M400" s="12">
        <v>150.20999999999998</v>
      </c>
      <c r="N400" s="12">
        <v>185.68</v>
      </c>
      <c r="O400" s="12">
        <v>201.33999999999995</v>
      </c>
      <c r="P400" s="13">
        <f t="shared" si="18"/>
        <v>217.12</v>
      </c>
      <c r="Q400"/>
      <c r="R400" s="12">
        <v>68.569999999999993</v>
      </c>
      <c r="S400" s="12">
        <v>71.025000000000006</v>
      </c>
      <c r="T400" s="12">
        <v>79.13</v>
      </c>
      <c r="U400" s="12">
        <v>91.25</v>
      </c>
      <c r="V400" s="12">
        <v>91.97</v>
      </c>
      <c r="W400" s="12">
        <v>99.88</v>
      </c>
      <c r="X400" s="12">
        <v>100.73000000000002</v>
      </c>
      <c r="Y400" s="12">
        <v>111.33000000000001</v>
      </c>
      <c r="Z400" s="12">
        <v>105.42</v>
      </c>
      <c r="AA400" s="16">
        <v>127</v>
      </c>
      <c r="AB400" s="12">
        <v>139.24000000000004</v>
      </c>
      <c r="AC400" s="12">
        <v>141.63999999999993</v>
      </c>
      <c r="AD400" s="12">
        <v>136.22999999999999</v>
      </c>
      <c r="AE400" s="13">
        <f t="shared" si="19"/>
        <v>121.67</v>
      </c>
      <c r="AF400">
        <f t="shared" si="20"/>
        <v>1</v>
      </c>
    </row>
    <row r="401" spans="1:32" ht="17.100000000000001" customHeight="1">
      <c r="A401" s="3">
        <v>725</v>
      </c>
      <c r="B401" s="6" t="s">
        <v>212</v>
      </c>
      <c r="C401" s="12">
        <v>27</v>
      </c>
      <c r="D401" s="12">
        <v>37.880000000000003</v>
      </c>
      <c r="E401" s="12">
        <v>52.95</v>
      </c>
      <c r="F401" s="12">
        <v>70.27</v>
      </c>
      <c r="G401" s="12">
        <v>101.875</v>
      </c>
      <c r="H401" s="12">
        <v>126.78</v>
      </c>
      <c r="I401" s="12">
        <v>190.66000000000003</v>
      </c>
      <c r="J401" s="12">
        <v>206.85</v>
      </c>
      <c r="K401" s="12">
        <v>218.51</v>
      </c>
      <c r="L401" s="12">
        <v>194.78</v>
      </c>
      <c r="M401" s="12">
        <v>166.60000000000002</v>
      </c>
      <c r="N401" s="12">
        <v>134.37</v>
      </c>
      <c r="O401" s="12">
        <v>106.9</v>
      </c>
      <c r="P401" s="13">
        <f t="shared" si="18"/>
        <v>87.33</v>
      </c>
      <c r="Q401"/>
      <c r="R401" s="12">
        <v>71.594999999999999</v>
      </c>
      <c r="S401" s="12">
        <v>57.89</v>
      </c>
      <c r="T401" s="12">
        <v>66.540000000000006</v>
      </c>
      <c r="U401" s="12">
        <v>77.63</v>
      </c>
      <c r="V401" s="12">
        <v>91.49</v>
      </c>
      <c r="W401" s="12">
        <v>65.59</v>
      </c>
      <c r="X401" s="12">
        <v>54.07</v>
      </c>
      <c r="Y401" s="12">
        <v>60.95</v>
      </c>
      <c r="Z401" s="12">
        <v>74.379999999999981</v>
      </c>
      <c r="AA401" s="16">
        <v>80.420000000000016</v>
      </c>
      <c r="AB401" s="12">
        <v>75.890000000000015</v>
      </c>
      <c r="AC401" s="12">
        <v>69.38000000000001</v>
      </c>
      <c r="AD401" s="12">
        <v>64.69</v>
      </c>
      <c r="AE401" s="13">
        <f t="shared" si="19"/>
        <v>58.199999999999996</v>
      </c>
      <c r="AF401">
        <f t="shared" si="20"/>
        <v>1</v>
      </c>
    </row>
    <row r="402" spans="1:32" ht="17.100000000000001" customHeight="1">
      <c r="A402" s="3">
        <v>728</v>
      </c>
      <c r="B402" s="6" t="s">
        <v>213</v>
      </c>
      <c r="C402" s="12">
        <v>12.52</v>
      </c>
      <c r="D402" s="12">
        <v>11.34</v>
      </c>
      <c r="E402" s="12">
        <v>17.39</v>
      </c>
      <c r="F402" s="12">
        <v>12.43</v>
      </c>
      <c r="G402" s="12">
        <v>12.24</v>
      </c>
      <c r="H402" s="12">
        <v>13.74</v>
      </c>
      <c r="I402" s="12">
        <v>14.58</v>
      </c>
      <c r="J402" s="12">
        <v>17.61</v>
      </c>
      <c r="K402" s="12">
        <v>18</v>
      </c>
      <c r="L402" s="12">
        <v>17.680000000000003</v>
      </c>
      <c r="M402" s="12">
        <v>26.4</v>
      </c>
      <c r="N402" s="12">
        <v>26.96</v>
      </c>
      <c r="O402" s="12">
        <v>29.759999999999998</v>
      </c>
      <c r="P402" s="13">
        <f t="shared" si="18"/>
        <v>33.67</v>
      </c>
      <c r="Q402"/>
      <c r="R402" s="12">
        <v>13.7</v>
      </c>
      <c r="S402" s="12">
        <v>12.77</v>
      </c>
      <c r="T402" s="12">
        <v>17.36</v>
      </c>
      <c r="U402" s="12">
        <v>12.08</v>
      </c>
      <c r="V402" s="12">
        <v>8</v>
      </c>
      <c r="W402" s="12">
        <v>9.4700000000000006</v>
      </c>
      <c r="X402" s="12">
        <v>11.680000000000001</v>
      </c>
      <c r="Y402" s="12">
        <v>11.89</v>
      </c>
      <c r="Z402" s="12">
        <v>10.61</v>
      </c>
      <c r="AA402" s="16">
        <v>5.12</v>
      </c>
      <c r="AB402" s="12">
        <v>9.18</v>
      </c>
      <c r="AC402" s="12">
        <v>12.63</v>
      </c>
      <c r="AD402" s="12">
        <v>5.1100000000000003</v>
      </c>
      <c r="AE402" s="13">
        <f t="shared" si="19"/>
        <v>5.39</v>
      </c>
      <c r="AF402">
        <f t="shared" si="20"/>
        <v>1</v>
      </c>
    </row>
    <row r="403" spans="1:32" ht="17.100000000000001" customHeight="1">
      <c r="A403" s="3">
        <v>730</v>
      </c>
      <c r="B403" s="6" t="s">
        <v>214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3">
        <f t="shared" si="18"/>
        <v>0</v>
      </c>
      <c r="Q403"/>
      <c r="R403" s="12">
        <v>5.34</v>
      </c>
      <c r="S403" s="12">
        <v>6</v>
      </c>
      <c r="T403" s="12">
        <v>5.26</v>
      </c>
      <c r="U403" s="12">
        <v>9.02</v>
      </c>
      <c r="V403" s="12">
        <v>9.67</v>
      </c>
      <c r="W403" s="12">
        <v>9.2799999999999994</v>
      </c>
      <c r="X403" s="12">
        <v>3.2800000000000002</v>
      </c>
      <c r="Y403" s="12">
        <v>1.6600000000000001</v>
      </c>
      <c r="Z403" s="12">
        <v>6.63</v>
      </c>
      <c r="AA403" s="16">
        <v>3</v>
      </c>
      <c r="AB403" s="12">
        <v>3.6599999999999997</v>
      </c>
      <c r="AC403" s="12">
        <v>5.34</v>
      </c>
      <c r="AD403" s="12">
        <v>10.34</v>
      </c>
      <c r="AE403" s="13">
        <f t="shared" si="19"/>
        <v>11.96</v>
      </c>
      <c r="AF403">
        <f t="shared" si="20"/>
        <v>1</v>
      </c>
    </row>
    <row r="404" spans="1:32" ht="17.100000000000001" customHeight="1">
      <c r="A404" s="3">
        <v>735</v>
      </c>
      <c r="B404" s="6" t="s">
        <v>215</v>
      </c>
      <c r="C404" s="12">
        <v>39.39</v>
      </c>
      <c r="D404" s="12">
        <v>44.27</v>
      </c>
      <c r="E404" s="12">
        <v>45.045000000000002</v>
      </c>
      <c r="F404" s="12">
        <v>46.24</v>
      </c>
      <c r="G404" s="12">
        <v>51.42</v>
      </c>
      <c r="H404" s="12">
        <v>62.04</v>
      </c>
      <c r="I404" s="12">
        <v>74.535000000000025</v>
      </c>
      <c r="J404" s="12">
        <v>80.709999999999994</v>
      </c>
      <c r="K404" s="12">
        <v>77.240000000000009</v>
      </c>
      <c r="L404" s="12">
        <v>77.770000000000039</v>
      </c>
      <c r="M404" s="12">
        <v>76.849999999999994</v>
      </c>
      <c r="N404" s="12">
        <v>87.059999999999988</v>
      </c>
      <c r="O404" s="12">
        <v>86.79</v>
      </c>
      <c r="P404" s="13">
        <f t="shared" si="18"/>
        <v>81.419999999999987</v>
      </c>
      <c r="Q404"/>
      <c r="R404" s="12">
        <v>68.3</v>
      </c>
      <c r="S404" s="12">
        <v>61.61</v>
      </c>
      <c r="T404" s="12">
        <v>61.25</v>
      </c>
      <c r="U404" s="12">
        <v>69.47</v>
      </c>
      <c r="V404" s="12">
        <v>65.47</v>
      </c>
      <c r="W404" s="12">
        <v>61.59</v>
      </c>
      <c r="X404" s="12">
        <v>62.36</v>
      </c>
      <c r="Y404" s="12">
        <v>65.77000000000001</v>
      </c>
      <c r="Z404" s="12">
        <v>79.97</v>
      </c>
      <c r="AA404" s="16">
        <v>101.05</v>
      </c>
      <c r="AB404" s="12">
        <v>90.98</v>
      </c>
      <c r="AC404" s="12">
        <v>94.63000000000001</v>
      </c>
      <c r="AD404" s="12">
        <v>97.360000000000014</v>
      </c>
      <c r="AE404" s="13">
        <f t="shared" si="19"/>
        <v>86.609999999999985</v>
      </c>
      <c r="AF404">
        <f t="shared" si="20"/>
        <v>1</v>
      </c>
    </row>
    <row r="405" spans="1:32" ht="17.100000000000001" customHeight="1">
      <c r="A405" s="3">
        <v>740</v>
      </c>
      <c r="B405" s="6" t="s">
        <v>216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14.78</v>
      </c>
      <c r="I405" s="12">
        <v>29.86</v>
      </c>
      <c r="J405" s="12">
        <v>50.12</v>
      </c>
      <c r="K405" s="12">
        <v>70.760000000000005</v>
      </c>
      <c r="L405" s="12">
        <v>93.779999999999987</v>
      </c>
      <c r="M405" s="12">
        <v>82.5</v>
      </c>
      <c r="N405" s="12">
        <v>72.849999999999994</v>
      </c>
      <c r="O405" s="12">
        <v>68.59</v>
      </c>
      <c r="P405" s="13">
        <f t="shared" si="18"/>
        <v>114.85</v>
      </c>
      <c r="Q405"/>
      <c r="R405" s="12">
        <v>1</v>
      </c>
      <c r="S405" s="12">
        <v>4.0199999999999996</v>
      </c>
      <c r="T405" s="12">
        <v>4.13</v>
      </c>
      <c r="U405" s="12">
        <v>5.72</v>
      </c>
      <c r="V405" s="12">
        <v>4</v>
      </c>
      <c r="W405" s="12">
        <v>2.62</v>
      </c>
      <c r="X405" s="12">
        <v>6.48</v>
      </c>
      <c r="Y405" s="12">
        <v>3.55</v>
      </c>
      <c r="Z405" s="12">
        <v>4.57</v>
      </c>
      <c r="AA405" s="16">
        <v>4.7299999999999995</v>
      </c>
      <c r="AB405" s="12">
        <v>6.55</v>
      </c>
      <c r="AC405" s="12">
        <v>7.82</v>
      </c>
      <c r="AD405" s="12">
        <v>10.669999999999998</v>
      </c>
      <c r="AE405" s="13">
        <f t="shared" si="19"/>
        <v>13.04</v>
      </c>
      <c r="AF405">
        <f t="shared" si="20"/>
        <v>1</v>
      </c>
    </row>
    <row r="406" spans="1:32" ht="17.100000000000001" customHeight="1">
      <c r="A406" s="3">
        <v>745</v>
      </c>
      <c r="B406" s="6" t="s">
        <v>217</v>
      </c>
      <c r="C406" s="12">
        <v>92.055000000000007</v>
      </c>
      <c r="D406" s="12">
        <v>92.12</v>
      </c>
      <c r="E406" s="12">
        <v>87.9</v>
      </c>
      <c r="F406" s="12">
        <v>92.61</v>
      </c>
      <c r="G406" s="12">
        <v>103.5</v>
      </c>
      <c r="H406" s="12">
        <v>128.99</v>
      </c>
      <c r="I406" s="12">
        <v>147.07499999999999</v>
      </c>
      <c r="J406" s="12">
        <v>155.75</v>
      </c>
      <c r="K406" s="12">
        <v>177.25</v>
      </c>
      <c r="L406" s="12">
        <v>158.26999999999998</v>
      </c>
      <c r="M406" s="12">
        <v>126.55000000000001</v>
      </c>
      <c r="N406" s="12">
        <v>108.53999999999999</v>
      </c>
      <c r="O406" s="12">
        <v>87.710000000000008</v>
      </c>
      <c r="P406" s="13">
        <f t="shared" si="18"/>
        <v>73.67</v>
      </c>
      <c r="Q406"/>
      <c r="R406" s="12">
        <v>34.659999999999997</v>
      </c>
      <c r="S406" s="12">
        <v>31.89</v>
      </c>
      <c r="T406" s="12">
        <v>45.13</v>
      </c>
      <c r="U406" s="12">
        <v>47.22</v>
      </c>
      <c r="V406" s="12">
        <v>45.64</v>
      </c>
      <c r="W406" s="12">
        <v>45.31</v>
      </c>
      <c r="X406" s="12">
        <v>41.370000000000005</v>
      </c>
      <c r="Y406" s="12">
        <v>45.179999999999986</v>
      </c>
      <c r="Z406" s="12">
        <v>43.05</v>
      </c>
      <c r="AA406" s="16">
        <v>38.58</v>
      </c>
      <c r="AB406" s="12">
        <v>37.15</v>
      </c>
      <c r="AC406" s="12">
        <v>28.94</v>
      </c>
      <c r="AD406" s="12">
        <v>33.900000000000006</v>
      </c>
      <c r="AE406" s="13">
        <f t="shared" si="19"/>
        <v>28.47</v>
      </c>
      <c r="AF406">
        <f t="shared" si="20"/>
        <v>1</v>
      </c>
    </row>
    <row r="407" spans="1:32" ht="17.100000000000001" customHeight="1">
      <c r="A407" s="3">
        <v>750</v>
      </c>
      <c r="B407" s="6" t="s">
        <v>218</v>
      </c>
      <c r="C407" s="12">
        <v>75.42</v>
      </c>
      <c r="D407" s="12">
        <v>96.27</v>
      </c>
      <c r="E407" s="12">
        <v>123.56</v>
      </c>
      <c r="F407" s="12">
        <v>126.85</v>
      </c>
      <c r="G407" s="12">
        <v>188.45</v>
      </c>
      <c r="H407" s="12">
        <v>191.53</v>
      </c>
      <c r="I407" s="12">
        <v>185.35000000000002</v>
      </c>
      <c r="J407" s="12">
        <v>179.11999999999998</v>
      </c>
      <c r="K407" s="12">
        <v>168.76999999999998</v>
      </c>
      <c r="L407" s="12">
        <v>168.05</v>
      </c>
      <c r="M407" s="12">
        <v>171.10999999999999</v>
      </c>
      <c r="N407" s="12">
        <v>152.85</v>
      </c>
      <c r="O407" s="12">
        <v>145.57</v>
      </c>
      <c r="P407" s="13">
        <f t="shared" si="18"/>
        <v>131.80000000000001</v>
      </c>
      <c r="Q407"/>
      <c r="R407" s="12">
        <v>34.82</v>
      </c>
      <c r="S407" s="12">
        <v>33.409999999999997</v>
      </c>
      <c r="T407" s="12">
        <v>33.79</v>
      </c>
      <c r="U407" s="12">
        <v>26.1</v>
      </c>
      <c r="V407" s="12">
        <v>24.1</v>
      </c>
      <c r="W407" s="12">
        <v>30.56</v>
      </c>
      <c r="X407" s="12">
        <v>32.049999999999997</v>
      </c>
      <c r="Y407" s="12">
        <v>26.46</v>
      </c>
      <c r="Z407" s="12">
        <v>30.65</v>
      </c>
      <c r="AA407" s="16">
        <v>32.93</v>
      </c>
      <c r="AB407" s="12">
        <v>48.080000000000005</v>
      </c>
      <c r="AC407" s="12">
        <v>47.9</v>
      </c>
      <c r="AD407" s="12">
        <v>53.860000000000007</v>
      </c>
      <c r="AE407" s="13">
        <f t="shared" si="19"/>
        <v>63.480000000000004</v>
      </c>
      <c r="AF407">
        <f t="shared" si="20"/>
        <v>1</v>
      </c>
    </row>
    <row r="408" spans="1:32" ht="17.100000000000001" customHeight="1">
      <c r="A408" s="3">
        <v>753</v>
      </c>
      <c r="B408" s="6" t="s">
        <v>219</v>
      </c>
      <c r="C408" s="12">
        <v>312.60000000000002</v>
      </c>
      <c r="D408" s="12">
        <v>344.6</v>
      </c>
      <c r="E408" s="12">
        <v>394.62</v>
      </c>
      <c r="F408" s="12">
        <v>428.18</v>
      </c>
      <c r="G408" s="12">
        <v>408.33</v>
      </c>
      <c r="H408" s="12">
        <v>404.86</v>
      </c>
      <c r="I408" s="12">
        <v>373.36</v>
      </c>
      <c r="J408" s="12">
        <v>346.91000000000014</v>
      </c>
      <c r="K408" s="12">
        <v>308.08</v>
      </c>
      <c r="L408" s="12">
        <v>330.94000000000005</v>
      </c>
      <c r="M408" s="12">
        <v>345.84999999999991</v>
      </c>
      <c r="N408" s="12">
        <v>325.26</v>
      </c>
      <c r="O408" s="12">
        <v>309.17999999999989</v>
      </c>
      <c r="P408" s="13">
        <f t="shared" si="18"/>
        <v>294.00000000000006</v>
      </c>
      <c r="Q408"/>
      <c r="R408" s="12">
        <v>45.18</v>
      </c>
      <c r="S408" s="12">
        <v>54.44</v>
      </c>
      <c r="T408" s="12">
        <v>73.765000000000001</v>
      </c>
      <c r="U408" s="12">
        <v>71.8</v>
      </c>
      <c r="V408" s="12">
        <v>69.39</v>
      </c>
      <c r="W408" s="12">
        <v>86.74</v>
      </c>
      <c r="X408" s="12">
        <v>95.110000000000014</v>
      </c>
      <c r="Y408" s="12">
        <v>81.650000000000006</v>
      </c>
      <c r="Z408" s="12">
        <v>97.04</v>
      </c>
      <c r="AA408" s="16">
        <v>94.56</v>
      </c>
      <c r="AB408" s="12">
        <v>95.389999999999986</v>
      </c>
      <c r="AC408" s="12">
        <v>110.18000000000005</v>
      </c>
      <c r="AD408" s="12">
        <v>101.43000000000004</v>
      </c>
      <c r="AE408" s="13">
        <f t="shared" si="19"/>
        <v>95.5</v>
      </c>
      <c r="AF408">
        <f t="shared" si="20"/>
        <v>1</v>
      </c>
    </row>
    <row r="409" spans="1:32" ht="17.100000000000001" customHeight="1">
      <c r="A409" s="3">
        <v>755</v>
      </c>
      <c r="B409" s="6" t="s">
        <v>220</v>
      </c>
      <c r="C409" s="12">
        <v>26.98</v>
      </c>
      <c r="D409" s="12">
        <v>37.57</v>
      </c>
      <c r="E409" s="12">
        <v>44.31</v>
      </c>
      <c r="F409" s="12">
        <v>62.65</v>
      </c>
      <c r="G409" s="12">
        <v>84.98</v>
      </c>
      <c r="H409" s="12">
        <v>114.86</v>
      </c>
      <c r="I409" s="12">
        <v>160.48000000000002</v>
      </c>
      <c r="J409" s="12">
        <v>167.52</v>
      </c>
      <c r="K409" s="12">
        <v>186.37999999999997</v>
      </c>
      <c r="L409" s="12">
        <v>189.14999999999998</v>
      </c>
      <c r="M409" s="12">
        <v>222.35999999999987</v>
      </c>
      <c r="N409" s="12">
        <v>245.66</v>
      </c>
      <c r="O409" s="12">
        <v>216.97999999999996</v>
      </c>
      <c r="P409" s="13">
        <f t="shared" si="18"/>
        <v>239.37999999999997</v>
      </c>
      <c r="Q409"/>
      <c r="R409" s="12">
        <v>91.2</v>
      </c>
      <c r="S409" s="12">
        <v>101.87</v>
      </c>
      <c r="T409" s="12">
        <v>113.58</v>
      </c>
      <c r="U409" s="12">
        <v>111.16</v>
      </c>
      <c r="V409" s="12">
        <v>103.51</v>
      </c>
      <c r="W409" s="12">
        <v>96.63</v>
      </c>
      <c r="X409" s="12">
        <v>84.749999999999986</v>
      </c>
      <c r="Y409" s="12">
        <v>72.83</v>
      </c>
      <c r="Z409" s="12">
        <v>67.98</v>
      </c>
      <c r="AA409" s="16">
        <v>59.919999999999995</v>
      </c>
      <c r="AB409" s="12">
        <v>60.26</v>
      </c>
      <c r="AC409" s="12">
        <v>54.050000000000004</v>
      </c>
      <c r="AD409" s="12">
        <v>65.39</v>
      </c>
      <c r="AE409" s="13">
        <f t="shared" si="19"/>
        <v>62.370000000000005</v>
      </c>
      <c r="AF409">
        <f t="shared" si="20"/>
        <v>1</v>
      </c>
    </row>
    <row r="410" spans="1:32" ht="17.100000000000001" customHeight="1">
      <c r="A410" s="3">
        <v>760</v>
      </c>
      <c r="B410" s="6" t="s">
        <v>221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3">
        <f t="shared" si="18"/>
        <v>0</v>
      </c>
      <c r="Q410"/>
      <c r="R410" s="12">
        <v>2</v>
      </c>
      <c r="S410" s="12">
        <v>2</v>
      </c>
      <c r="T410" s="12">
        <v>0</v>
      </c>
      <c r="U410" s="12">
        <v>3.32</v>
      </c>
      <c r="V410" s="12">
        <v>0.84</v>
      </c>
      <c r="W410" s="12">
        <v>0</v>
      </c>
      <c r="X410" s="12">
        <v>1.9</v>
      </c>
      <c r="Y410" s="12">
        <v>2.68</v>
      </c>
      <c r="Z410" s="12">
        <v>2</v>
      </c>
      <c r="AA410" s="16">
        <v>3</v>
      </c>
      <c r="AB410" s="12">
        <v>2.4</v>
      </c>
      <c r="AC410" s="12">
        <v>6.9799999999999995</v>
      </c>
      <c r="AD410" s="12">
        <v>9.33</v>
      </c>
      <c r="AE410" s="13">
        <f t="shared" si="19"/>
        <v>10.870000000000001</v>
      </c>
      <c r="AF410">
        <f t="shared" si="20"/>
        <v>1</v>
      </c>
    </row>
    <row r="411" spans="1:32" ht="17.100000000000001" customHeight="1">
      <c r="A411" s="3">
        <v>763</v>
      </c>
      <c r="B411" s="6" t="s">
        <v>880</v>
      </c>
      <c r="C411" s="12"/>
      <c r="D411" s="12"/>
      <c r="E411" s="12"/>
      <c r="F411" s="12"/>
      <c r="G411" s="12"/>
      <c r="H411" s="12"/>
      <c r="I411" s="12">
        <v>0</v>
      </c>
      <c r="J411" s="12">
        <v>0</v>
      </c>
      <c r="K411" s="12">
        <v>0</v>
      </c>
      <c r="L411" s="12">
        <v>0</v>
      </c>
      <c r="M411" s="12">
        <v>23.519999999999996</v>
      </c>
      <c r="N411" s="12">
        <v>50.86</v>
      </c>
      <c r="O411" s="12">
        <v>54.92</v>
      </c>
      <c r="P411" s="13">
        <f t="shared" si="18"/>
        <v>50.94</v>
      </c>
      <c r="Q411"/>
      <c r="R411" s="12"/>
      <c r="S411" s="12"/>
      <c r="T411" s="12"/>
      <c r="U411" s="12"/>
      <c r="V411" s="12"/>
      <c r="W411" s="12"/>
      <c r="X411" s="12">
        <v>0</v>
      </c>
      <c r="Y411" s="12">
        <v>10.49</v>
      </c>
      <c r="Z411" s="12">
        <v>11.010000000000002</v>
      </c>
      <c r="AA411" s="16">
        <v>8.58</v>
      </c>
      <c r="AB411" s="12">
        <v>7.51</v>
      </c>
      <c r="AC411" s="12">
        <v>6.5</v>
      </c>
      <c r="AD411" s="12">
        <v>8.44</v>
      </c>
      <c r="AE411" s="13">
        <f t="shared" si="19"/>
        <v>11.91</v>
      </c>
      <c r="AF411">
        <f t="shared" si="20"/>
        <v>1</v>
      </c>
    </row>
    <row r="412" spans="1:32" ht="17.100000000000001" customHeight="1">
      <c r="A412" s="3">
        <v>765</v>
      </c>
      <c r="B412" s="6" t="s">
        <v>222</v>
      </c>
      <c r="C412" s="12">
        <v>128.35</v>
      </c>
      <c r="D412" s="12">
        <v>106.39</v>
      </c>
      <c r="E412" s="12">
        <v>95.69</v>
      </c>
      <c r="F412" s="12">
        <v>98.05</v>
      </c>
      <c r="G412" s="12">
        <v>131.71</v>
      </c>
      <c r="H412" s="12">
        <v>139.47</v>
      </c>
      <c r="I412" s="12">
        <v>140.94</v>
      </c>
      <c r="J412" s="12">
        <v>124.43</v>
      </c>
      <c r="K412" s="12">
        <v>121.72000000000001</v>
      </c>
      <c r="L412" s="12">
        <v>122.5</v>
      </c>
      <c r="M412" s="12">
        <v>123.58999999999997</v>
      </c>
      <c r="N412" s="12">
        <v>121.53</v>
      </c>
      <c r="O412" s="12">
        <v>126.96999999999998</v>
      </c>
      <c r="P412" s="13">
        <f t="shared" si="18"/>
        <v>111.24000000000001</v>
      </c>
      <c r="Q412"/>
      <c r="R412" s="12">
        <v>114.69</v>
      </c>
      <c r="S412" s="12">
        <v>144.81</v>
      </c>
      <c r="T412" s="12">
        <v>173.19</v>
      </c>
      <c r="U412" s="12">
        <v>165.26</v>
      </c>
      <c r="V412" s="12">
        <v>155.32</v>
      </c>
      <c r="W412" s="12">
        <v>165.25</v>
      </c>
      <c r="X412" s="12">
        <v>148.20999999999998</v>
      </c>
      <c r="Y412" s="12">
        <v>140.30000000000001</v>
      </c>
      <c r="Z412" s="12">
        <v>145.13999999999999</v>
      </c>
      <c r="AA412" s="16">
        <v>151.98000000000002</v>
      </c>
      <c r="AB412" s="12">
        <v>133.21</v>
      </c>
      <c r="AC412" s="12">
        <v>113.74000000000001</v>
      </c>
      <c r="AD412" s="12">
        <v>101.04</v>
      </c>
      <c r="AE412" s="13">
        <f t="shared" si="19"/>
        <v>107.77000000000001</v>
      </c>
      <c r="AF412">
        <f t="shared" si="20"/>
        <v>1</v>
      </c>
    </row>
    <row r="413" spans="1:32" ht="17.100000000000001" customHeight="1">
      <c r="A413" s="3">
        <v>766</v>
      </c>
      <c r="B413" s="6" t="s">
        <v>394</v>
      </c>
      <c r="C413" s="12">
        <v>83.02</v>
      </c>
      <c r="D413" s="12">
        <v>78.7</v>
      </c>
      <c r="E413" s="12">
        <v>62.65</v>
      </c>
      <c r="F413" s="12">
        <v>59.5</v>
      </c>
      <c r="G413" s="12">
        <v>65.61</v>
      </c>
      <c r="H413" s="12">
        <v>78.05</v>
      </c>
      <c r="I413" s="12">
        <v>83.850000000000023</v>
      </c>
      <c r="J413" s="12">
        <v>92.839999999999989</v>
      </c>
      <c r="K413" s="12">
        <v>88.69</v>
      </c>
      <c r="L413" s="12">
        <v>105.8</v>
      </c>
      <c r="M413" s="12">
        <v>102.59</v>
      </c>
      <c r="N413" s="12">
        <v>127.05999999999999</v>
      </c>
      <c r="O413" s="12">
        <v>122.35999999999999</v>
      </c>
      <c r="P413" s="13">
        <f t="shared" si="18"/>
        <v>128.24</v>
      </c>
      <c r="Q413"/>
      <c r="R413" s="12">
        <v>22.5</v>
      </c>
      <c r="S413" s="12">
        <v>22.37</v>
      </c>
      <c r="T413" s="12">
        <v>21.25</v>
      </c>
      <c r="U413" s="12">
        <v>29.1</v>
      </c>
      <c r="V413" s="12">
        <v>29.7</v>
      </c>
      <c r="W413" s="12">
        <v>30</v>
      </c>
      <c r="X413" s="12">
        <v>38.880000000000003</v>
      </c>
      <c r="Y413" s="12">
        <v>40.479999999999997</v>
      </c>
      <c r="Z413" s="12">
        <v>63.43</v>
      </c>
      <c r="AA413" s="16">
        <v>60.65</v>
      </c>
      <c r="AB413" s="12">
        <v>52</v>
      </c>
      <c r="AC413" s="12">
        <v>51.75</v>
      </c>
      <c r="AD413" s="12">
        <v>46.089999999999996</v>
      </c>
      <c r="AE413" s="13">
        <f t="shared" si="19"/>
        <v>47.88</v>
      </c>
      <c r="AF413">
        <f t="shared" si="20"/>
        <v>1</v>
      </c>
    </row>
    <row r="414" spans="1:32" ht="17.100000000000001" customHeight="1">
      <c r="A414" s="3">
        <v>767</v>
      </c>
      <c r="B414" s="6" t="s">
        <v>223</v>
      </c>
      <c r="C414" s="12">
        <v>74.430000000000007</v>
      </c>
      <c r="D414" s="12">
        <v>85.02</v>
      </c>
      <c r="E414" s="12">
        <v>119.05</v>
      </c>
      <c r="F414" s="12">
        <v>110.17</v>
      </c>
      <c r="G414" s="12">
        <v>114.86</v>
      </c>
      <c r="H414" s="12">
        <v>94.75</v>
      </c>
      <c r="I414" s="12">
        <v>106.43</v>
      </c>
      <c r="J414" s="12">
        <v>94.39</v>
      </c>
      <c r="K414" s="12">
        <v>82.789999999999992</v>
      </c>
      <c r="L414" s="12">
        <v>64.260000000000005</v>
      </c>
      <c r="M414" s="12">
        <v>54.51</v>
      </c>
      <c r="N414" s="12">
        <v>44.199999999999996</v>
      </c>
      <c r="O414" s="12">
        <v>40.620000000000005</v>
      </c>
      <c r="P414" s="13">
        <f t="shared" si="18"/>
        <v>52.629999999999988</v>
      </c>
      <c r="Q414"/>
      <c r="R414" s="12">
        <v>53.19</v>
      </c>
      <c r="S414" s="12">
        <v>54.51</v>
      </c>
      <c r="T414" s="12">
        <v>53.55</v>
      </c>
      <c r="U414" s="12">
        <v>63.21</v>
      </c>
      <c r="V414" s="12">
        <v>85.1</v>
      </c>
      <c r="W414" s="12">
        <v>103.575</v>
      </c>
      <c r="X414" s="12">
        <v>118.32000000000001</v>
      </c>
      <c r="Y414" s="12">
        <v>114.97</v>
      </c>
      <c r="Z414" s="12">
        <v>132.66999999999999</v>
      </c>
      <c r="AA414" s="16">
        <v>146.07999999999998</v>
      </c>
      <c r="AB414" s="12">
        <v>188.68</v>
      </c>
      <c r="AC414" s="12">
        <v>210.14999999999998</v>
      </c>
      <c r="AD414" s="12">
        <v>209.99999999999997</v>
      </c>
      <c r="AE414" s="13">
        <f t="shared" si="19"/>
        <v>209.56000000000003</v>
      </c>
      <c r="AF414">
        <f t="shared" si="20"/>
        <v>1</v>
      </c>
    </row>
    <row r="415" spans="1:32" ht="17.100000000000001" customHeight="1">
      <c r="A415" s="3">
        <v>770</v>
      </c>
      <c r="B415" s="6" t="s">
        <v>224</v>
      </c>
      <c r="C415" s="12">
        <v>77.81</v>
      </c>
      <c r="D415" s="12">
        <v>102.83</v>
      </c>
      <c r="E415" s="12">
        <v>107.59</v>
      </c>
      <c r="F415" s="12">
        <v>111.11</v>
      </c>
      <c r="G415" s="12">
        <v>116.02</v>
      </c>
      <c r="H415" s="12">
        <v>130.69999999999999</v>
      </c>
      <c r="I415" s="12">
        <v>136.16000000000003</v>
      </c>
      <c r="J415" s="12">
        <v>136.45999999999998</v>
      </c>
      <c r="K415" s="12">
        <v>172.57000000000002</v>
      </c>
      <c r="L415" s="12">
        <v>159.68999999999997</v>
      </c>
      <c r="M415" s="12">
        <v>162.22999999999999</v>
      </c>
      <c r="N415" s="12">
        <v>157.76999999999998</v>
      </c>
      <c r="O415" s="12">
        <v>176.34</v>
      </c>
      <c r="P415" s="13">
        <f t="shared" si="18"/>
        <v>172.87000000000003</v>
      </c>
      <c r="Q415"/>
      <c r="R415" s="12">
        <v>22.17</v>
      </c>
      <c r="S415" s="12">
        <v>20.6</v>
      </c>
      <c r="T415" s="12">
        <v>22.29</v>
      </c>
      <c r="U415" s="12">
        <v>20.94</v>
      </c>
      <c r="V415" s="12">
        <v>17.68</v>
      </c>
      <c r="W415" s="12">
        <v>19.02</v>
      </c>
      <c r="X415" s="12">
        <v>17.049999999999997</v>
      </c>
      <c r="Y415" s="12">
        <v>16.04</v>
      </c>
      <c r="Z415" s="12">
        <v>19.190000000000001</v>
      </c>
      <c r="AA415" s="16">
        <v>20.639999999999997</v>
      </c>
      <c r="AB415" s="12">
        <v>29.2</v>
      </c>
      <c r="AC415" s="12">
        <v>25.490000000000002</v>
      </c>
      <c r="AD415" s="12">
        <v>16.100000000000001</v>
      </c>
      <c r="AE415" s="13">
        <f t="shared" si="19"/>
        <v>24.309999999999995</v>
      </c>
      <c r="AF415">
        <f t="shared" si="20"/>
        <v>1</v>
      </c>
    </row>
    <row r="416" spans="1:32" ht="17.100000000000001" customHeight="1">
      <c r="A416" s="3">
        <v>773</v>
      </c>
      <c r="B416" s="6" t="s">
        <v>225</v>
      </c>
      <c r="C416" s="12">
        <v>140.16999999999999</v>
      </c>
      <c r="D416" s="12">
        <v>126.065</v>
      </c>
      <c r="E416" s="12">
        <v>116.38500000000001</v>
      </c>
      <c r="F416" s="12">
        <v>143.63499999999999</v>
      </c>
      <c r="G416" s="12">
        <v>139.12</v>
      </c>
      <c r="H416" s="12">
        <v>148.22499999999999</v>
      </c>
      <c r="I416" s="12">
        <v>162.57000000000005</v>
      </c>
      <c r="J416" s="12">
        <v>164.77000000000004</v>
      </c>
      <c r="K416" s="12">
        <v>162.43</v>
      </c>
      <c r="L416" s="12">
        <v>178.60999999999999</v>
      </c>
      <c r="M416" s="12">
        <v>181.52999999999994</v>
      </c>
      <c r="N416" s="12">
        <v>156.34</v>
      </c>
      <c r="O416" s="12">
        <v>143.16999999999999</v>
      </c>
      <c r="P416" s="13">
        <f t="shared" si="18"/>
        <v>130.19999999999999</v>
      </c>
      <c r="Q416"/>
      <c r="R416" s="12">
        <v>186.01</v>
      </c>
      <c r="S416" s="12">
        <v>201.255</v>
      </c>
      <c r="T416" s="12">
        <v>267.22000000000003</v>
      </c>
      <c r="U416" s="12">
        <v>265.26</v>
      </c>
      <c r="V416" s="12">
        <v>270.02</v>
      </c>
      <c r="W416" s="12">
        <v>244.69</v>
      </c>
      <c r="X416" s="12">
        <v>220.14000000000001</v>
      </c>
      <c r="Y416" s="12">
        <v>197.76999999999998</v>
      </c>
      <c r="Z416" s="12">
        <v>161.57</v>
      </c>
      <c r="AA416" s="16">
        <v>125.34</v>
      </c>
      <c r="AB416" s="12">
        <v>97.70999999999998</v>
      </c>
      <c r="AC416" s="12">
        <v>84</v>
      </c>
      <c r="AD416" s="12">
        <v>73.180000000000007</v>
      </c>
      <c r="AE416" s="13">
        <f t="shared" si="19"/>
        <v>56.899999999999984</v>
      </c>
      <c r="AF416">
        <f t="shared" si="20"/>
        <v>1</v>
      </c>
    </row>
    <row r="417" spans="1:32" ht="17.100000000000001" customHeight="1">
      <c r="A417" s="3">
        <v>774</v>
      </c>
      <c r="B417" s="6" t="s">
        <v>48</v>
      </c>
      <c r="C417" s="12">
        <v>31</v>
      </c>
      <c r="D417" s="12">
        <v>31</v>
      </c>
      <c r="E417" s="12">
        <v>30.3</v>
      </c>
      <c r="F417" s="12">
        <v>30</v>
      </c>
      <c r="G417" s="12">
        <v>32.200000000000003</v>
      </c>
      <c r="H417" s="12">
        <v>36</v>
      </c>
      <c r="I417" s="12">
        <v>37.89</v>
      </c>
      <c r="J417" s="12">
        <v>45.499999999999993</v>
      </c>
      <c r="K417" s="12">
        <v>42</v>
      </c>
      <c r="L417" s="12">
        <v>45.269999999999996</v>
      </c>
      <c r="M417" s="12">
        <v>51</v>
      </c>
      <c r="N417" s="12">
        <v>56</v>
      </c>
      <c r="O417" s="12">
        <v>55.779999999999994</v>
      </c>
      <c r="P417" s="13">
        <f t="shared" si="18"/>
        <v>59.7</v>
      </c>
      <c r="Q417"/>
      <c r="R417" s="12">
        <v>17.3</v>
      </c>
      <c r="S417" s="12">
        <v>15.39</v>
      </c>
      <c r="T417" s="12">
        <v>23.21</v>
      </c>
      <c r="U417" s="12">
        <v>16.73</v>
      </c>
      <c r="V417" s="12">
        <v>20.85</v>
      </c>
      <c r="W417" s="12">
        <v>35.39</v>
      </c>
      <c r="X417" s="12">
        <v>30.95</v>
      </c>
      <c r="Y417" s="12">
        <v>21.81</v>
      </c>
      <c r="Z417" s="12">
        <v>19.36</v>
      </c>
      <c r="AA417" s="16">
        <v>16.809999999999999</v>
      </c>
      <c r="AB417" s="12">
        <v>16.36</v>
      </c>
      <c r="AC417" s="12">
        <v>10.94</v>
      </c>
      <c r="AD417" s="12">
        <v>19.66</v>
      </c>
      <c r="AE417" s="13">
        <f t="shared" si="19"/>
        <v>15.170000000000002</v>
      </c>
      <c r="AF417">
        <f t="shared" si="20"/>
        <v>1</v>
      </c>
    </row>
    <row r="418" spans="1:32" ht="17.100000000000001" customHeight="1">
      <c r="A418" s="3">
        <v>775</v>
      </c>
      <c r="B418" s="6" t="s">
        <v>226</v>
      </c>
      <c r="C418" s="12">
        <v>43.52</v>
      </c>
      <c r="D418" s="12">
        <v>57.305</v>
      </c>
      <c r="E418" s="12">
        <v>63.58</v>
      </c>
      <c r="F418" s="12">
        <v>89.965000000000003</v>
      </c>
      <c r="G418" s="12">
        <v>108.4</v>
      </c>
      <c r="H418" s="12">
        <v>138.05000000000001</v>
      </c>
      <c r="I418" s="12">
        <v>189.16499999999996</v>
      </c>
      <c r="J418" s="12">
        <v>194.57000000000002</v>
      </c>
      <c r="K418" s="12">
        <v>240.55999999999997</v>
      </c>
      <c r="L418" s="12">
        <v>236.89999999999998</v>
      </c>
      <c r="M418" s="12">
        <v>203.84</v>
      </c>
      <c r="N418" s="12">
        <v>174</v>
      </c>
      <c r="O418" s="12">
        <v>145.30000000000001</v>
      </c>
      <c r="P418" s="13">
        <f t="shared" si="18"/>
        <v>112.14999999999999</v>
      </c>
      <c r="Q418"/>
      <c r="R418" s="12">
        <v>88.41</v>
      </c>
      <c r="S418" s="12">
        <v>88.84</v>
      </c>
      <c r="T418" s="12">
        <v>102.34</v>
      </c>
      <c r="U418" s="12">
        <v>113.07</v>
      </c>
      <c r="V418" s="12">
        <v>116.28</v>
      </c>
      <c r="W418" s="12">
        <v>102.61</v>
      </c>
      <c r="X418" s="12">
        <v>95.8</v>
      </c>
      <c r="Y418" s="12">
        <v>92.729999999999976</v>
      </c>
      <c r="Z418" s="12">
        <v>108.71</v>
      </c>
      <c r="AA418" s="16">
        <v>95.27000000000001</v>
      </c>
      <c r="AB418" s="12">
        <v>103.88000000000002</v>
      </c>
      <c r="AC418" s="12">
        <v>111.87</v>
      </c>
      <c r="AD418" s="12">
        <v>114.65000000000003</v>
      </c>
      <c r="AE418" s="13">
        <f t="shared" si="19"/>
        <v>111.83999999999999</v>
      </c>
      <c r="AF418">
        <f t="shared" si="20"/>
        <v>1</v>
      </c>
    </row>
    <row r="419" spans="1:32" ht="17.100000000000001" customHeight="1">
      <c r="A419" s="3">
        <v>778</v>
      </c>
      <c r="B419" s="6" t="s">
        <v>765</v>
      </c>
      <c r="C419" s="12">
        <v>32.82</v>
      </c>
      <c r="D419" s="12">
        <v>56.63</v>
      </c>
      <c r="E419" s="12">
        <v>69.23</v>
      </c>
      <c r="F419" s="12">
        <v>95.55</v>
      </c>
      <c r="G419" s="12">
        <v>104.94</v>
      </c>
      <c r="H419" s="12">
        <v>113.34</v>
      </c>
      <c r="I419" s="12">
        <v>120.44999999999997</v>
      </c>
      <c r="J419" s="12">
        <v>119.90000000000003</v>
      </c>
      <c r="K419" s="12">
        <v>142.33000000000001</v>
      </c>
      <c r="L419" s="12">
        <v>176.25000000000003</v>
      </c>
      <c r="M419" s="12">
        <v>186.26</v>
      </c>
      <c r="N419" s="12">
        <v>193.33999999999997</v>
      </c>
      <c r="O419" s="12">
        <v>177.97</v>
      </c>
      <c r="P419" s="13">
        <f t="shared" si="18"/>
        <v>173.9</v>
      </c>
      <c r="Q419"/>
      <c r="R419" s="12">
        <v>105.54</v>
      </c>
      <c r="S419" s="12">
        <v>109.76</v>
      </c>
      <c r="T419" s="12">
        <v>102.63</v>
      </c>
      <c r="U419" s="12">
        <v>101.25</v>
      </c>
      <c r="V419" s="12">
        <v>88.87</v>
      </c>
      <c r="W419" s="12">
        <v>89.78</v>
      </c>
      <c r="X419" s="12">
        <v>108.57000000000001</v>
      </c>
      <c r="Y419" s="12">
        <v>109.43</v>
      </c>
      <c r="Z419" s="12">
        <v>109.13999999999999</v>
      </c>
      <c r="AA419" s="16">
        <v>95.140000000000015</v>
      </c>
      <c r="AB419" s="12">
        <v>84.18</v>
      </c>
      <c r="AC419" s="12">
        <v>90.170000000000016</v>
      </c>
      <c r="AD419" s="12">
        <v>106.71</v>
      </c>
      <c r="AE419" s="13">
        <f t="shared" si="19"/>
        <v>76.990000000000023</v>
      </c>
      <c r="AF419">
        <f t="shared" si="20"/>
        <v>1</v>
      </c>
    </row>
    <row r="420" spans="1:32" ht="17.100000000000001" customHeight="1">
      <c r="A420" s="3">
        <v>780</v>
      </c>
      <c r="B420" s="6" t="s">
        <v>227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6</v>
      </c>
      <c r="M420" s="12">
        <v>15.7</v>
      </c>
      <c r="N420" s="12">
        <v>29.76</v>
      </c>
      <c r="O420" s="12">
        <v>38.68</v>
      </c>
      <c r="P420" s="13">
        <f t="shared" si="18"/>
        <v>57.79</v>
      </c>
      <c r="Q420"/>
      <c r="R420" s="12">
        <v>1</v>
      </c>
      <c r="S420" s="12">
        <v>0</v>
      </c>
      <c r="T420" s="12">
        <v>0</v>
      </c>
      <c r="U420" s="12">
        <v>2</v>
      </c>
      <c r="V420" s="12">
        <v>0</v>
      </c>
      <c r="W420" s="12">
        <v>0</v>
      </c>
      <c r="X420" s="12">
        <v>2</v>
      </c>
      <c r="Y420" s="12">
        <v>2</v>
      </c>
      <c r="Z420" s="12">
        <v>4.5</v>
      </c>
      <c r="AA420" s="16">
        <v>6.79</v>
      </c>
      <c r="AB420" s="12">
        <v>16.02</v>
      </c>
      <c r="AC420" s="12">
        <v>17.78</v>
      </c>
      <c r="AD420" s="12">
        <v>8.5200000000000014</v>
      </c>
      <c r="AE420" s="13">
        <f t="shared" si="19"/>
        <v>8.19</v>
      </c>
      <c r="AF420">
        <f t="shared" si="20"/>
        <v>1</v>
      </c>
    </row>
    <row r="421" spans="1:32" ht="17.100000000000001" customHeight="1">
      <c r="A421" s="3">
        <v>801</v>
      </c>
      <c r="B421" s="6" t="s">
        <v>228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3">
        <f t="shared" si="18"/>
        <v>0</v>
      </c>
      <c r="Q421"/>
      <c r="R421" s="12">
        <v>1.22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1.53</v>
      </c>
      <c r="AA421" s="16">
        <v>1</v>
      </c>
      <c r="AB421" s="12">
        <v>2</v>
      </c>
      <c r="AC421" s="12">
        <v>0</v>
      </c>
      <c r="AD421" s="12">
        <v>0</v>
      </c>
      <c r="AE421" s="13">
        <f t="shared" si="19"/>
        <v>1</v>
      </c>
      <c r="AF421">
        <f t="shared" si="20"/>
        <v>1</v>
      </c>
    </row>
    <row r="422" spans="1:32" ht="17.100000000000001" customHeight="1">
      <c r="A422" s="3">
        <v>805</v>
      </c>
      <c r="B422" s="6" t="s">
        <v>229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3">
        <f t="shared" si="18"/>
        <v>0</v>
      </c>
      <c r="Q422"/>
      <c r="R422" s="12">
        <v>0</v>
      </c>
      <c r="S422" s="12">
        <v>2</v>
      </c>
      <c r="T422" s="12">
        <v>2.4300000000000002</v>
      </c>
      <c r="U422" s="12">
        <v>2</v>
      </c>
      <c r="V422" s="12">
        <v>1.88</v>
      </c>
      <c r="W422" s="12">
        <v>2</v>
      </c>
      <c r="X422" s="12">
        <v>2</v>
      </c>
      <c r="Y422" s="12">
        <v>0</v>
      </c>
      <c r="Z422" s="12">
        <v>0</v>
      </c>
      <c r="AA422" s="16">
        <v>0</v>
      </c>
      <c r="AB422" s="12">
        <v>0</v>
      </c>
      <c r="AC422" s="12">
        <v>0</v>
      </c>
      <c r="AD422" s="12">
        <v>4</v>
      </c>
      <c r="AE422" s="13">
        <f t="shared" si="19"/>
        <v>4</v>
      </c>
      <c r="AF422">
        <f t="shared" si="20"/>
        <v>1</v>
      </c>
    </row>
    <row r="423" spans="1:32" ht="17.100000000000001" customHeight="1">
      <c r="A423" s="3">
        <v>806</v>
      </c>
      <c r="B423" s="6" t="s">
        <v>230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3">
        <f t="shared" si="18"/>
        <v>0</v>
      </c>
      <c r="Q423"/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1</v>
      </c>
      <c r="Z423" s="12">
        <v>1</v>
      </c>
      <c r="AA423" s="16">
        <v>0.63</v>
      </c>
      <c r="AB423" s="12">
        <v>1</v>
      </c>
      <c r="AC423" s="12">
        <v>0</v>
      </c>
      <c r="AD423" s="12">
        <v>0</v>
      </c>
      <c r="AE423" s="13">
        <f t="shared" si="19"/>
        <v>0</v>
      </c>
      <c r="AF423">
        <f t="shared" si="20"/>
        <v>1</v>
      </c>
    </row>
    <row r="424" spans="1:32" ht="17.100000000000001" customHeight="1">
      <c r="A424" s="3">
        <v>810</v>
      </c>
      <c r="B424" s="6" t="s">
        <v>231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3">
        <f t="shared" si="18"/>
        <v>0</v>
      </c>
      <c r="Q424"/>
      <c r="R424" s="12">
        <v>0</v>
      </c>
      <c r="S424" s="12">
        <v>1</v>
      </c>
      <c r="T424" s="12">
        <v>0.53</v>
      </c>
      <c r="U424" s="12">
        <v>0</v>
      </c>
      <c r="V424" s="12">
        <v>0</v>
      </c>
      <c r="W424" s="12">
        <v>2</v>
      </c>
      <c r="X424" s="12">
        <v>2</v>
      </c>
      <c r="Y424" s="12">
        <v>3</v>
      </c>
      <c r="Z424" s="12">
        <v>4</v>
      </c>
      <c r="AA424" s="16">
        <v>4.42</v>
      </c>
      <c r="AB424" s="12">
        <v>5.3599999999999994</v>
      </c>
      <c r="AC424" s="12">
        <v>6.83</v>
      </c>
      <c r="AD424" s="12">
        <v>11.69</v>
      </c>
      <c r="AE424" s="13">
        <f t="shared" si="19"/>
        <v>12.76</v>
      </c>
      <c r="AF424">
        <f t="shared" si="20"/>
        <v>1</v>
      </c>
    </row>
    <row r="425" spans="1:32" ht="17.100000000000001" customHeight="1">
      <c r="A425" s="3">
        <v>815</v>
      </c>
      <c r="B425" s="6" t="s">
        <v>232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3">
        <f t="shared" si="18"/>
        <v>0</v>
      </c>
      <c r="Q425"/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6">
        <v>0</v>
      </c>
      <c r="AB425" s="12">
        <v>2</v>
      </c>
      <c r="AC425" s="12">
        <v>3.7800000000000002</v>
      </c>
      <c r="AD425" s="12">
        <v>2.88</v>
      </c>
      <c r="AE425" s="13">
        <f t="shared" si="19"/>
        <v>3</v>
      </c>
      <c r="AF425">
        <f t="shared" si="20"/>
        <v>1</v>
      </c>
    </row>
    <row r="426" spans="1:32" ht="17.100000000000001" customHeight="1">
      <c r="A426" s="3">
        <v>817</v>
      </c>
      <c r="B426" s="6" t="s">
        <v>890</v>
      </c>
      <c r="C426" s="12">
        <v>7.72</v>
      </c>
      <c r="D426" s="12">
        <v>3.46</v>
      </c>
      <c r="E426" s="12">
        <v>7.64</v>
      </c>
      <c r="F426" s="12">
        <v>3.57</v>
      </c>
      <c r="G426" s="12">
        <v>0</v>
      </c>
      <c r="H426" s="12">
        <v>5.5</v>
      </c>
      <c r="I426" s="12">
        <v>4.63</v>
      </c>
      <c r="J426" s="12">
        <v>5.84</v>
      </c>
      <c r="K426" s="12">
        <v>7.73</v>
      </c>
      <c r="L426" s="12">
        <v>8.93</v>
      </c>
      <c r="M426" s="12">
        <v>2</v>
      </c>
      <c r="N426" s="12">
        <v>1</v>
      </c>
      <c r="O426" s="12">
        <v>0</v>
      </c>
      <c r="P426" s="13">
        <f t="shared" si="18"/>
        <v>0</v>
      </c>
      <c r="Q426"/>
      <c r="R426" s="12">
        <v>9.19</v>
      </c>
      <c r="S426" s="12">
        <v>7.19</v>
      </c>
      <c r="T426" s="12">
        <v>6.6</v>
      </c>
      <c r="U426" s="12">
        <v>5.18</v>
      </c>
      <c r="V426" s="12">
        <v>3.14</v>
      </c>
      <c r="W426" s="12">
        <v>4.62</v>
      </c>
      <c r="X426" s="12">
        <v>2</v>
      </c>
      <c r="Y426" s="12">
        <v>5.5500000000000007</v>
      </c>
      <c r="Z426" s="12">
        <v>2.2799999999999998</v>
      </c>
      <c r="AA426" s="16">
        <v>15.61</v>
      </c>
      <c r="AB426" s="12">
        <v>16.990000000000002</v>
      </c>
      <c r="AC426" s="12">
        <v>21.240000000000002</v>
      </c>
      <c r="AD426" s="12">
        <v>16.689999999999998</v>
      </c>
      <c r="AE426" s="13">
        <f t="shared" si="19"/>
        <v>8</v>
      </c>
      <c r="AF426">
        <f t="shared" si="20"/>
        <v>1</v>
      </c>
    </row>
    <row r="427" spans="1:32" ht="17.100000000000001" customHeight="1">
      <c r="A427" s="3">
        <v>818</v>
      </c>
      <c r="B427" s="6" t="s">
        <v>233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3">
        <f t="shared" si="18"/>
        <v>0</v>
      </c>
      <c r="Q427"/>
      <c r="R427" s="12">
        <v>4.72</v>
      </c>
      <c r="S427" s="12">
        <v>4.79</v>
      </c>
      <c r="T427" s="12">
        <v>4.93</v>
      </c>
      <c r="U427" s="12">
        <v>3.96</v>
      </c>
      <c r="V427" s="12">
        <v>2.5099999999999998</v>
      </c>
      <c r="W427" s="12">
        <v>1</v>
      </c>
      <c r="X427" s="12">
        <v>3.06</v>
      </c>
      <c r="Y427" s="12">
        <v>2</v>
      </c>
      <c r="Z427" s="12">
        <v>1</v>
      </c>
      <c r="AA427" s="16">
        <v>1</v>
      </c>
      <c r="AB427" s="12">
        <v>2.38</v>
      </c>
      <c r="AC427" s="12">
        <v>1.52</v>
      </c>
      <c r="AD427" s="12">
        <v>0.72</v>
      </c>
      <c r="AE427" s="13">
        <f t="shared" si="19"/>
        <v>0.78</v>
      </c>
      <c r="AF427">
        <f t="shared" si="20"/>
        <v>1</v>
      </c>
    </row>
    <row r="428" spans="1:32" ht="17.100000000000001" customHeight="1">
      <c r="A428" s="3">
        <v>821</v>
      </c>
      <c r="B428" s="6" t="s">
        <v>234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3">
        <f t="shared" si="18"/>
        <v>0</v>
      </c>
      <c r="Q428"/>
      <c r="R428" s="12">
        <v>0</v>
      </c>
      <c r="S428" s="12">
        <v>0</v>
      </c>
      <c r="T428" s="12">
        <v>0</v>
      </c>
      <c r="U428" s="12">
        <v>0</v>
      </c>
      <c r="V428" s="12">
        <v>0.7</v>
      </c>
      <c r="W428" s="12">
        <v>3</v>
      </c>
      <c r="X428" s="12">
        <v>0</v>
      </c>
      <c r="Y428" s="12">
        <v>1</v>
      </c>
      <c r="Z428" s="12">
        <v>1</v>
      </c>
      <c r="AA428" s="16">
        <v>1</v>
      </c>
      <c r="AB428" s="12">
        <v>1.51</v>
      </c>
      <c r="AC428" s="12">
        <v>7.85</v>
      </c>
      <c r="AD428" s="12">
        <v>6.4300000000000006</v>
      </c>
      <c r="AE428" s="13">
        <f t="shared" si="19"/>
        <v>9.5</v>
      </c>
      <c r="AF428">
        <f t="shared" si="20"/>
        <v>1</v>
      </c>
    </row>
    <row r="429" spans="1:32" ht="17.100000000000001" customHeight="1">
      <c r="A429" s="3">
        <v>823</v>
      </c>
      <c r="B429" s="6" t="s">
        <v>235</v>
      </c>
      <c r="C429" s="12">
        <v>13.51</v>
      </c>
      <c r="D429" s="12">
        <v>14.24</v>
      </c>
      <c r="E429" s="12">
        <v>10.55</v>
      </c>
      <c r="F429" s="12">
        <v>6.25</v>
      </c>
      <c r="G429" s="12">
        <v>7</v>
      </c>
      <c r="H429" s="12">
        <v>5</v>
      </c>
      <c r="I429" s="12">
        <v>11.620000000000001</v>
      </c>
      <c r="J429" s="12">
        <v>14.76</v>
      </c>
      <c r="K429" s="12">
        <v>7.04</v>
      </c>
      <c r="L429" s="12">
        <v>9.02</v>
      </c>
      <c r="M429" s="12">
        <v>5.5</v>
      </c>
      <c r="N429" s="12">
        <v>6.22</v>
      </c>
      <c r="O429" s="12">
        <v>4.6899999999999995</v>
      </c>
      <c r="P429" s="13">
        <f t="shared" si="18"/>
        <v>3.7199999999999998</v>
      </c>
      <c r="Q429"/>
      <c r="R429" s="12">
        <v>251.71</v>
      </c>
      <c r="S429" s="12">
        <v>206.34</v>
      </c>
      <c r="T429" s="12">
        <v>194.61</v>
      </c>
      <c r="U429" s="12">
        <v>183.04</v>
      </c>
      <c r="V429" s="12">
        <v>199.36</v>
      </c>
      <c r="W429" s="12">
        <v>198.42</v>
      </c>
      <c r="X429" s="12">
        <v>191.81</v>
      </c>
      <c r="Y429" s="12">
        <v>163.84</v>
      </c>
      <c r="Z429" s="12">
        <v>128.43</v>
      </c>
      <c r="AA429" s="16">
        <v>153.89000000000001</v>
      </c>
      <c r="AB429" s="12">
        <v>142.82</v>
      </c>
      <c r="AC429" s="12">
        <v>115.58</v>
      </c>
      <c r="AD429" s="12">
        <v>83.97999999999999</v>
      </c>
      <c r="AE429" s="13">
        <f t="shared" si="19"/>
        <v>36.879999999999995</v>
      </c>
      <c r="AF429">
        <f t="shared" si="20"/>
        <v>1</v>
      </c>
    </row>
    <row r="430" spans="1:32" ht="17.100000000000001" customHeight="1">
      <c r="A430" s="3">
        <v>825</v>
      </c>
      <c r="B430" s="6" t="s">
        <v>236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3">
        <f t="shared" si="18"/>
        <v>0</v>
      </c>
      <c r="Q430"/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1</v>
      </c>
      <c r="X430" s="12">
        <v>0.4</v>
      </c>
      <c r="Y430" s="12">
        <v>0.49</v>
      </c>
      <c r="Z430" s="12">
        <v>2</v>
      </c>
      <c r="AA430" s="16">
        <v>1.77</v>
      </c>
      <c r="AB430" s="12">
        <v>2</v>
      </c>
      <c r="AC430" s="12">
        <v>5</v>
      </c>
      <c r="AD430" s="12">
        <v>3.19</v>
      </c>
      <c r="AE430" s="13">
        <f t="shared" si="19"/>
        <v>3.98</v>
      </c>
      <c r="AF430">
        <f t="shared" si="20"/>
        <v>1</v>
      </c>
    </row>
    <row r="431" spans="1:32" ht="17.100000000000001" customHeight="1">
      <c r="A431" s="3">
        <v>828</v>
      </c>
      <c r="B431" s="6" t="s">
        <v>237</v>
      </c>
      <c r="C431" s="12">
        <v>6</v>
      </c>
      <c r="D431" s="12">
        <v>3</v>
      </c>
      <c r="E431" s="12">
        <v>1.78</v>
      </c>
      <c r="F431" s="12">
        <v>3</v>
      </c>
      <c r="G431" s="12">
        <v>4</v>
      </c>
      <c r="H431" s="12">
        <v>0</v>
      </c>
      <c r="I431" s="12">
        <v>2</v>
      </c>
      <c r="J431" s="12">
        <v>2.3200000000000003</v>
      </c>
      <c r="K431" s="12">
        <v>1</v>
      </c>
      <c r="L431" s="12">
        <v>4.2300000000000004</v>
      </c>
      <c r="M431" s="12">
        <v>3.36</v>
      </c>
      <c r="N431" s="12">
        <v>0</v>
      </c>
      <c r="O431" s="12">
        <v>0</v>
      </c>
      <c r="P431" s="13">
        <f t="shared" si="18"/>
        <v>0</v>
      </c>
      <c r="Q431"/>
      <c r="R431" s="12">
        <v>69.290000000000006</v>
      </c>
      <c r="S431" s="12">
        <v>94.55</v>
      </c>
      <c r="T431" s="12">
        <v>91.94</v>
      </c>
      <c r="U431" s="12">
        <v>85.52</v>
      </c>
      <c r="V431" s="12">
        <v>68.84</v>
      </c>
      <c r="W431" s="12">
        <v>52.47</v>
      </c>
      <c r="X431" s="12">
        <v>61.589999999999996</v>
      </c>
      <c r="Y431" s="12">
        <v>48.660000000000004</v>
      </c>
      <c r="Z431" s="12">
        <v>45.939999999999991</v>
      </c>
      <c r="AA431" s="16">
        <v>38.219999999999992</v>
      </c>
      <c r="AB431" s="12">
        <v>27.8</v>
      </c>
      <c r="AC431" s="12">
        <v>25.330000000000002</v>
      </c>
      <c r="AD431" s="12">
        <v>31.93</v>
      </c>
      <c r="AE431" s="13">
        <f t="shared" si="19"/>
        <v>37.25</v>
      </c>
      <c r="AF431">
        <f t="shared" si="20"/>
        <v>1</v>
      </c>
    </row>
    <row r="432" spans="1:32" ht="17.100000000000001" customHeight="1">
      <c r="A432" s="3">
        <v>829</v>
      </c>
      <c r="B432" s="6" t="s">
        <v>238</v>
      </c>
      <c r="C432" s="12">
        <v>0</v>
      </c>
      <c r="D432" s="12">
        <v>0</v>
      </c>
      <c r="E432" s="12">
        <v>0</v>
      </c>
      <c r="F432" s="12">
        <v>0</v>
      </c>
      <c r="G432" s="12">
        <v>0</v>
      </c>
      <c r="H432" s="12">
        <v>0</v>
      </c>
      <c r="I432" s="12">
        <v>0</v>
      </c>
      <c r="J432" s="12">
        <v>0</v>
      </c>
      <c r="K432" s="12">
        <v>0</v>
      </c>
      <c r="L432" s="12">
        <v>0</v>
      </c>
      <c r="M432" s="12">
        <v>0</v>
      </c>
      <c r="N432" s="12">
        <v>0</v>
      </c>
      <c r="O432" s="12">
        <v>0</v>
      </c>
      <c r="P432" s="13">
        <f t="shared" si="18"/>
        <v>0</v>
      </c>
      <c r="Q432"/>
      <c r="R432" s="12">
        <v>0</v>
      </c>
      <c r="S432" s="12">
        <v>0</v>
      </c>
      <c r="T432" s="12">
        <v>0</v>
      </c>
      <c r="U432" s="12">
        <v>0</v>
      </c>
      <c r="V432" s="12">
        <v>0</v>
      </c>
      <c r="W432" s="12">
        <v>0.48</v>
      </c>
      <c r="X432" s="12">
        <v>0</v>
      </c>
      <c r="Y432" s="12">
        <v>0</v>
      </c>
      <c r="Z432" s="12">
        <v>0</v>
      </c>
      <c r="AA432" s="16">
        <v>0</v>
      </c>
      <c r="AB432" s="12">
        <v>0</v>
      </c>
      <c r="AC432" s="12">
        <v>0</v>
      </c>
      <c r="AD432" s="12">
        <v>0</v>
      </c>
      <c r="AE432" s="13">
        <f t="shared" si="19"/>
        <v>0</v>
      </c>
      <c r="AF432">
        <f t="shared" si="20"/>
        <v>1</v>
      </c>
    </row>
    <row r="433" spans="1:32" ht="17.100000000000001" customHeight="1">
      <c r="A433" s="3">
        <v>830</v>
      </c>
      <c r="B433" s="6" t="s">
        <v>239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3">
        <f t="shared" si="18"/>
        <v>0</v>
      </c>
      <c r="Q433"/>
      <c r="R433" s="12">
        <v>1.41</v>
      </c>
      <c r="S433" s="12">
        <v>1.33</v>
      </c>
      <c r="T433" s="12">
        <v>2</v>
      </c>
      <c r="U433" s="12">
        <v>3.72</v>
      </c>
      <c r="V433" s="12">
        <v>2</v>
      </c>
      <c r="W433" s="12">
        <v>2.4500000000000002</v>
      </c>
      <c r="X433" s="12">
        <v>3</v>
      </c>
      <c r="Y433" s="12">
        <v>2.44</v>
      </c>
      <c r="Z433" s="12">
        <v>0</v>
      </c>
      <c r="AA433" s="16">
        <v>1</v>
      </c>
      <c r="AB433" s="12">
        <v>1.83</v>
      </c>
      <c r="AC433" s="12">
        <v>1.62</v>
      </c>
      <c r="AD433" s="12">
        <v>5.98</v>
      </c>
      <c r="AE433" s="13">
        <f t="shared" si="19"/>
        <v>3.84</v>
      </c>
      <c r="AF433">
        <f t="shared" si="20"/>
        <v>1</v>
      </c>
    </row>
    <row r="434" spans="1:32" ht="17.100000000000001" customHeight="1">
      <c r="A434" s="3">
        <v>832</v>
      </c>
      <c r="B434" s="6" t="s">
        <v>240</v>
      </c>
      <c r="C434" s="12">
        <v>20.18</v>
      </c>
      <c r="D434" s="12">
        <v>21.59</v>
      </c>
      <c r="E434" s="12">
        <v>16.75</v>
      </c>
      <c r="F434" s="12">
        <v>20.3</v>
      </c>
      <c r="G434" s="12">
        <v>14.4</v>
      </c>
      <c r="H434" s="12">
        <v>15.39</v>
      </c>
      <c r="I434" s="12">
        <v>17.48</v>
      </c>
      <c r="J434" s="12">
        <v>24.370000000000005</v>
      </c>
      <c r="K434" s="12">
        <v>19.48</v>
      </c>
      <c r="L434" s="12">
        <v>25.26</v>
      </c>
      <c r="M434" s="12">
        <v>24.84</v>
      </c>
      <c r="N434" s="12">
        <v>21.089999999999996</v>
      </c>
      <c r="O434" s="12">
        <v>14.440000000000001</v>
      </c>
      <c r="P434" s="13">
        <f t="shared" si="18"/>
        <v>13.66</v>
      </c>
      <c r="Q434"/>
      <c r="R434" s="12">
        <v>28.82</v>
      </c>
      <c r="S434" s="12">
        <v>31.46</v>
      </c>
      <c r="T434" s="12">
        <v>36.29</v>
      </c>
      <c r="U434" s="12">
        <v>30.01</v>
      </c>
      <c r="V434" s="12">
        <v>25.69</v>
      </c>
      <c r="W434" s="12">
        <v>28.99</v>
      </c>
      <c r="X434" s="12">
        <v>22.94</v>
      </c>
      <c r="Y434" s="12">
        <v>30.990000000000002</v>
      </c>
      <c r="Z434" s="12">
        <v>37.81</v>
      </c>
      <c r="AA434" s="16">
        <v>37.050000000000004</v>
      </c>
      <c r="AB434" s="12">
        <v>49.39</v>
      </c>
      <c r="AC434" s="12">
        <v>65.11</v>
      </c>
      <c r="AD434" s="12">
        <v>58.13000000000001</v>
      </c>
      <c r="AE434" s="13">
        <f t="shared" si="19"/>
        <v>53.559999999999995</v>
      </c>
      <c r="AF434">
        <f t="shared" si="20"/>
        <v>1</v>
      </c>
    </row>
    <row r="435" spans="1:32" ht="17.100000000000001" customHeight="1">
      <c r="A435" s="3">
        <v>851</v>
      </c>
      <c r="B435" s="6" t="s">
        <v>242</v>
      </c>
      <c r="C435" s="12">
        <v>0</v>
      </c>
      <c r="D435" s="12">
        <v>0</v>
      </c>
      <c r="E435" s="12">
        <v>0</v>
      </c>
      <c r="F435" s="12">
        <v>0</v>
      </c>
      <c r="G435" s="12">
        <v>0</v>
      </c>
      <c r="H435" s="12">
        <v>0</v>
      </c>
      <c r="I435" s="12">
        <v>0</v>
      </c>
      <c r="J435" s="12">
        <v>0</v>
      </c>
      <c r="K435" s="12">
        <v>0</v>
      </c>
      <c r="L435" s="12">
        <v>0</v>
      </c>
      <c r="M435" s="12">
        <v>0</v>
      </c>
      <c r="N435" s="12">
        <v>0</v>
      </c>
      <c r="O435" s="12">
        <v>0</v>
      </c>
      <c r="P435" s="13">
        <f t="shared" si="18"/>
        <v>0</v>
      </c>
      <c r="Q435"/>
      <c r="R435" s="12">
        <v>0</v>
      </c>
      <c r="S435" s="12">
        <v>0</v>
      </c>
      <c r="T435" s="12">
        <v>0</v>
      </c>
      <c r="U435" s="12">
        <v>3</v>
      </c>
      <c r="V435" s="12">
        <v>0</v>
      </c>
      <c r="W435" s="12">
        <v>0.46</v>
      </c>
      <c r="X435" s="12">
        <v>0</v>
      </c>
      <c r="Y435" s="12">
        <v>0</v>
      </c>
      <c r="Z435" s="12">
        <v>1</v>
      </c>
      <c r="AA435" s="16">
        <v>2</v>
      </c>
      <c r="AB435" s="12">
        <v>4</v>
      </c>
      <c r="AC435" s="12">
        <v>0</v>
      </c>
      <c r="AD435" s="12">
        <v>0</v>
      </c>
      <c r="AE435" s="13">
        <f t="shared" si="19"/>
        <v>2</v>
      </c>
      <c r="AF435">
        <f t="shared" si="20"/>
        <v>1</v>
      </c>
    </row>
    <row r="436" spans="1:32" ht="17.100000000000001" customHeight="1">
      <c r="A436" s="3">
        <v>852</v>
      </c>
      <c r="B436" s="6" t="s">
        <v>243</v>
      </c>
      <c r="C436" s="12">
        <v>79.34</v>
      </c>
      <c r="D436" s="12">
        <v>103.53</v>
      </c>
      <c r="E436" s="12">
        <v>105.08</v>
      </c>
      <c r="F436" s="12">
        <v>99.86</v>
      </c>
      <c r="G436" s="12">
        <v>88.43</v>
      </c>
      <c r="H436" s="12">
        <v>74.400000000000006</v>
      </c>
      <c r="I436" s="12">
        <v>89.38</v>
      </c>
      <c r="J436" s="12">
        <v>75.920000000000016</v>
      </c>
      <c r="K436" s="12">
        <v>81.610000000000014</v>
      </c>
      <c r="L436" s="12">
        <v>71.970000000000013</v>
      </c>
      <c r="M436" s="12">
        <v>68.02000000000001</v>
      </c>
      <c r="N436" s="12">
        <v>62.510000000000005</v>
      </c>
      <c r="O436" s="12">
        <v>69.930000000000007</v>
      </c>
      <c r="P436" s="13">
        <f t="shared" si="18"/>
        <v>60.599999999999994</v>
      </c>
      <c r="Q436"/>
      <c r="R436" s="12">
        <v>6.38</v>
      </c>
      <c r="S436" s="12">
        <v>2</v>
      </c>
      <c r="T436" s="12">
        <v>0.78</v>
      </c>
      <c r="U436" s="12">
        <v>3.27</v>
      </c>
      <c r="V436" s="12">
        <v>2.4700000000000002</v>
      </c>
      <c r="W436" s="12">
        <v>1</v>
      </c>
      <c r="X436" s="12">
        <v>2</v>
      </c>
      <c r="Y436" s="12">
        <v>3.7299999999999995</v>
      </c>
      <c r="Z436" s="12">
        <v>5</v>
      </c>
      <c r="AA436" s="16">
        <v>6.55</v>
      </c>
      <c r="AB436" s="12">
        <v>6.8100000000000005</v>
      </c>
      <c r="AC436" s="12">
        <v>2.1100000000000003</v>
      </c>
      <c r="AD436" s="12">
        <v>1</v>
      </c>
      <c r="AE436" s="13">
        <f t="shared" si="19"/>
        <v>0</v>
      </c>
      <c r="AF436">
        <f t="shared" si="20"/>
        <v>1</v>
      </c>
    </row>
    <row r="437" spans="1:32" ht="17.100000000000001" customHeight="1">
      <c r="A437" s="3">
        <v>853</v>
      </c>
      <c r="B437" s="6" t="s">
        <v>244</v>
      </c>
      <c r="C437" s="12">
        <v>49.37</v>
      </c>
      <c r="D437" s="12">
        <v>46.23</v>
      </c>
      <c r="E437" s="12">
        <v>51.13</v>
      </c>
      <c r="F437" s="12">
        <v>39.94</v>
      </c>
      <c r="G437" s="12">
        <v>40.22</v>
      </c>
      <c r="H437" s="12">
        <v>43.96</v>
      </c>
      <c r="I437" s="12">
        <v>33.260000000000005</v>
      </c>
      <c r="J437" s="12">
        <v>36.409999999999997</v>
      </c>
      <c r="K437" s="12">
        <v>30.1</v>
      </c>
      <c r="L437" s="12">
        <v>35.06</v>
      </c>
      <c r="M437" s="12">
        <v>36.6</v>
      </c>
      <c r="N437" s="12">
        <v>28.83</v>
      </c>
      <c r="O437" s="12">
        <v>19.12</v>
      </c>
      <c r="P437" s="13">
        <f t="shared" si="18"/>
        <v>7</v>
      </c>
      <c r="Q437"/>
      <c r="R437" s="12">
        <v>1.36</v>
      </c>
      <c r="S437" s="12">
        <v>0.65</v>
      </c>
      <c r="T437" s="12">
        <v>1.34</v>
      </c>
      <c r="U437" s="12">
        <v>0</v>
      </c>
      <c r="V437" s="12">
        <v>0</v>
      </c>
      <c r="W437" s="12">
        <v>0.54</v>
      </c>
      <c r="X437" s="12">
        <v>1</v>
      </c>
      <c r="Y437" s="12">
        <v>1.54</v>
      </c>
      <c r="Z437" s="12">
        <v>1.8900000000000001</v>
      </c>
      <c r="AA437" s="16">
        <v>0</v>
      </c>
      <c r="AB437" s="12">
        <v>0</v>
      </c>
      <c r="AC437" s="12">
        <v>2</v>
      </c>
      <c r="AD437" s="12">
        <v>0.31</v>
      </c>
      <c r="AE437" s="13">
        <f t="shared" si="19"/>
        <v>0</v>
      </c>
      <c r="AF437">
        <f t="shared" si="20"/>
        <v>1</v>
      </c>
    </row>
    <row r="438" spans="1:32" ht="17.100000000000001" customHeight="1">
      <c r="A438" s="3">
        <v>855</v>
      </c>
      <c r="B438" s="6" t="s">
        <v>245</v>
      </c>
      <c r="C438" s="12">
        <v>0</v>
      </c>
      <c r="D438" s="12">
        <v>0</v>
      </c>
      <c r="E438" s="12">
        <v>0</v>
      </c>
      <c r="F438" s="12">
        <v>0</v>
      </c>
      <c r="G438" s="12">
        <v>0</v>
      </c>
      <c r="H438" s="12">
        <v>0</v>
      </c>
      <c r="I438" s="12">
        <v>0</v>
      </c>
      <c r="J438" s="12">
        <v>0</v>
      </c>
      <c r="K438" s="12">
        <v>0</v>
      </c>
      <c r="L438" s="12">
        <v>0</v>
      </c>
      <c r="M438" s="12">
        <v>0</v>
      </c>
      <c r="N438" s="12">
        <v>0</v>
      </c>
      <c r="O438" s="12">
        <v>0</v>
      </c>
      <c r="P438" s="13">
        <f t="shared" si="18"/>
        <v>0</v>
      </c>
      <c r="Q438"/>
      <c r="R438" s="12">
        <v>0</v>
      </c>
      <c r="S438" s="12">
        <v>0</v>
      </c>
      <c r="T438" s="12">
        <v>0</v>
      </c>
      <c r="U438" s="12">
        <v>0</v>
      </c>
      <c r="V438" s="12">
        <v>0</v>
      </c>
      <c r="W438" s="12">
        <v>0</v>
      </c>
      <c r="X438" s="12">
        <v>0</v>
      </c>
      <c r="Y438" s="12">
        <v>0</v>
      </c>
      <c r="Z438" s="12">
        <v>1</v>
      </c>
      <c r="AA438" s="16">
        <v>0</v>
      </c>
      <c r="AB438" s="12">
        <v>0</v>
      </c>
      <c r="AC438" s="12">
        <v>0.81</v>
      </c>
      <c r="AD438" s="12">
        <v>3</v>
      </c>
      <c r="AE438" s="13">
        <f t="shared" si="19"/>
        <v>2.4</v>
      </c>
      <c r="AF438">
        <f t="shared" si="20"/>
        <v>1</v>
      </c>
    </row>
    <row r="439" spans="1:32" ht="17.100000000000001" customHeight="1">
      <c r="A439" s="3">
        <v>860</v>
      </c>
      <c r="B439" s="6" t="s">
        <v>246</v>
      </c>
      <c r="C439" s="12">
        <v>24.88</v>
      </c>
      <c r="D439" s="12">
        <v>27.49</v>
      </c>
      <c r="E439" s="12">
        <v>23.05</v>
      </c>
      <c r="F439" s="12">
        <v>19.18</v>
      </c>
      <c r="G439" s="12">
        <v>20.100000000000001</v>
      </c>
      <c r="H439" s="12">
        <v>13.62</v>
      </c>
      <c r="I439" s="12">
        <v>20.380000000000003</v>
      </c>
      <c r="J439" s="12">
        <v>13.44</v>
      </c>
      <c r="K439" s="12">
        <v>23.200000000000003</v>
      </c>
      <c r="L439" s="12">
        <v>27.419999999999998</v>
      </c>
      <c r="M439" s="12">
        <v>22.54</v>
      </c>
      <c r="N439" s="12">
        <v>33.700000000000003</v>
      </c>
      <c r="O439" s="12">
        <v>23.87</v>
      </c>
      <c r="P439" s="13">
        <f t="shared" si="18"/>
        <v>26.36</v>
      </c>
      <c r="Q439"/>
      <c r="R439" s="12">
        <v>1</v>
      </c>
      <c r="S439" s="12">
        <v>0</v>
      </c>
      <c r="T439" s="12">
        <v>4</v>
      </c>
      <c r="U439" s="12">
        <v>4</v>
      </c>
      <c r="V439" s="12">
        <v>2</v>
      </c>
      <c r="W439" s="12">
        <v>3</v>
      </c>
      <c r="X439" s="12">
        <v>2.1</v>
      </c>
      <c r="Y439" s="12">
        <v>3.81</v>
      </c>
      <c r="Z439" s="12">
        <v>8</v>
      </c>
      <c r="AA439" s="16">
        <v>14.88</v>
      </c>
      <c r="AB439" s="12">
        <v>13</v>
      </c>
      <c r="AC439" s="12">
        <v>11</v>
      </c>
      <c r="AD439" s="12">
        <v>17.7</v>
      </c>
      <c r="AE439" s="13">
        <f t="shared" si="19"/>
        <v>15.389999999999999</v>
      </c>
      <c r="AF439">
        <f t="shared" si="20"/>
        <v>1</v>
      </c>
    </row>
    <row r="440" spans="1:32" ht="17.100000000000001" customHeight="1">
      <c r="A440" s="3">
        <v>871</v>
      </c>
      <c r="B440" s="6" t="s">
        <v>247</v>
      </c>
      <c r="C440" s="12">
        <v>0</v>
      </c>
      <c r="D440" s="12">
        <v>0</v>
      </c>
      <c r="E440" s="12">
        <v>0</v>
      </c>
      <c r="F440" s="12">
        <v>0</v>
      </c>
      <c r="G440" s="12">
        <v>0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3">
        <f t="shared" si="18"/>
        <v>0</v>
      </c>
      <c r="Q440"/>
      <c r="R440" s="12">
        <v>5.74</v>
      </c>
      <c r="S440" s="12">
        <v>12</v>
      </c>
      <c r="T440" s="12">
        <v>8.4700000000000006</v>
      </c>
      <c r="U440" s="12">
        <v>7.18</v>
      </c>
      <c r="V440" s="12">
        <v>7.58</v>
      </c>
      <c r="W440" s="12">
        <v>10</v>
      </c>
      <c r="X440" s="12">
        <v>17.05</v>
      </c>
      <c r="Y440" s="12">
        <v>16.61</v>
      </c>
      <c r="Z440" s="12">
        <v>19.84</v>
      </c>
      <c r="AA440" s="16">
        <v>25.369999999999997</v>
      </c>
      <c r="AB440" s="12">
        <v>20.98</v>
      </c>
      <c r="AC440" s="12">
        <v>18.22</v>
      </c>
      <c r="AD440" s="12">
        <v>18</v>
      </c>
      <c r="AE440" s="13">
        <f t="shared" si="19"/>
        <v>11</v>
      </c>
      <c r="AF440">
        <f t="shared" si="20"/>
        <v>1</v>
      </c>
    </row>
    <row r="441" spans="1:32" ht="17.100000000000001" customHeight="1">
      <c r="A441" s="3">
        <v>872</v>
      </c>
      <c r="B441" s="6" t="s">
        <v>248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3">
        <f t="shared" si="18"/>
        <v>0</v>
      </c>
      <c r="Q441"/>
      <c r="R441" s="12">
        <v>0</v>
      </c>
      <c r="S441" s="12">
        <v>0</v>
      </c>
      <c r="T441" s="12">
        <v>0</v>
      </c>
      <c r="U441" s="12">
        <v>1.97</v>
      </c>
      <c r="V441" s="12">
        <v>1</v>
      </c>
      <c r="W441" s="12">
        <v>0</v>
      </c>
      <c r="X441" s="12">
        <v>1</v>
      </c>
      <c r="Y441" s="12">
        <v>0</v>
      </c>
      <c r="Z441" s="12">
        <v>2.42</v>
      </c>
      <c r="AA441" s="16">
        <v>4.92</v>
      </c>
      <c r="AB441" s="12">
        <v>4</v>
      </c>
      <c r="AC441" s="12">
        <v>4</v>
      </c>
      <c r="AD441" s="12">
        <v>4</v>
      </c>
      <c r="AE441" s="13">
        <f t="shared" si="19"/>
        <v>2</v>
      </c>
      <c r="AF441">
        <f t="shared" si="20"/>
        <v>1</v>
      </c>
    </row>
    <row r="442" spans="1:32" ht="17.100000000000001" customHeight="1">
      <c r="A442" s="3">
        <v>873</v>
      </c>
      <c r="B442" s="6" t="s">
        <v>249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3">
        <f t="shared" si="18"/>
        <v>0</v>
      </c>
      <c r="Q442"/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6">
        <v>2</v>
      </c>
      <c r="AB442" s="12">
        <v>1</v>
      </c>
      <c r="AC442" s="12">
        <v>1</v>
      </c>
      <c r="AD442" s="12">
        <v>1</v>
      </c>
      <c r="AE442" s="13">
        <f t="shared" si="19"/>
        <v>0</v>
      </c>
      <c r="AF442">
        <f t="shared" si="20"/>
        <v>1</v>
      </c>
    </row>
    <row r="443" spans="1:32" ht="17.100000000000001" customHeight="1">
      <c r="A443" s="3">
        <v>876</v>
      </c>
      <c r="B443" s="6" t="s">
        <v>250</v>
      </c>
      <c r="C443" s="12">
        <v>0</v>
      </c>
      <c r="D443" s="12">
        <v>0</v>
      </c>
      <c r="E443" s="12">
        <v>0</v>
      </c>
      <c r="F443" s="12">
        <v>0</v>
      </c>
      <c r="G443" s="12">
        <v>0</v>
      </c>
      <c r="H443" s="12">
        <v>0</v>
      </c>
      <c r="I443" s="12">
        <v>0</v>
      </c>
      <c r="J443" s="12">
        <v>0</v>
      </c>
      <c r="K443" s="12">
        <v>0</v>
      </c>
      <c r="L443" s="12">
        <v>0</v>
      </c>
      <c r="M443" s="12">
        <v>0</v>
      </c>
      <c r="N443" s="12">
        <v>0</v>
      </c>
      <c r="O443" s="12">
        <v>0</v>
      </c>
      <c r="P443" s="13">
        <f t="shared" si="18"/>
        <v>0</v>
      </c>
      <c r="Q443"/>
      <c r="R443" s="12">
        <v>4.0999999999999996</v>
      </c>
      <c r="S443" s="12">
        <v>9.1999999999999993</v>
      </c>
      <c r="T443" s="12">
        <v>15.46</v>
      </c>
      <c r="U443" s="12">
        <v>19.62</v>
      </c>
      <c r="V443" s="12">
        <v>25.53</v>
      </c>
      <c r="W443" s="12">
        <v>27.72</v>
      </c>
      <c r="X443" s="12">
        <v>30.65</v>
      </c>
      <c r="Y443" s="12">
        <v>25.860000000000003</v>
      </c>
      <c r="Z443" s="12">
        <v>26.78</v>
      </c>
      <c r="AA443" s="16">
        <v>28.53</v>
      </c>
      <c r="AB443" s="12">
        <v>29.86</v>
      </c>
      <c r="AC443" s="12">
        <v>30.49</v>
      </c>
      <c r="AD443" s="12">
        <v>31.610000000000003</v>
      </c>
      <c r="AE443" s="13">
        <f t="shared" si="19"/>
        <v>32.4</v>
      </c>
      <c r="AF443">
        <f t="shared" si="20"/>
        <v>1</v>
      </c>
    </row>
    <row r="444" spans="1:32" ht="17.100000000000001" customHeight="1">
      <c r="A444" s="3">
        <v>878</v>
      </c>
      <c r="B444" s="6" t="s">
        <v>251</v>
      </c>
      <c r="C444" s="12">
        <v>0</v>
      </c>
      <c r="D444" s="12">
        <v>0</v>
      </c>
      <c r="E444" s="12">
        <v>0</v>
      </c>
      <c r="F444" s="12">
        <v>0</v>
      </c>
      <c r="G444" s="12">
        <v>0</v>
      </c>
      <c r="H444" s="12">
        <v>0</v>
      </c>
      <c r="I444" s="12">
        <v>0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3">
        <f t="shared" si="18"/>
        <v>0</v>
      </c>
      <c r="Q444"/>
      <c r="R444" s="12">
        <v>0</v>
      </c>
      <c r="S444" s="12">
        <v>0</v>
      </c>
      <c r="T444" s="12">
        <v>0</v>
      </c>
      <c r="U444" s="12">
        <v>0</v>
      </c>
      <c r="V444" s="12">
        <v>0</v>
      </c>
      <c r="W444" s="12">
        <v>0</v>
      </c>
      <c r="X444" s="12">
        <v>0</v>
      </c>
      <c r="Y444" s="12">
        <v>0</v>
      </c>
      <c r="Z444" s="12">
        <v>0</v>
      </c>
      <c r="AA444" s="16">
        <v>0</v>
      </c>
      <c r="AB444" s="12">
        <v>0</v>
      </c>
      <c r="AC444" s="12">
        <v>0.69</v>
      </c>
      <c r="AD444" s="12">
        <v>0</v>
      </c>
      <c r="AE444" s="13">
        <f t="shared" si="19"/>
        <v>0</v>
      </c>
      <c r="AF444">
        <f t="shared" si="20"/>
        <v>1</v>
      </c>
    </row>
    <row r="445" spans="1:32" ht="17.100000000000001" customHeight="1">
      <c r="A445" s="3">
        <v>879</v>
      </c>
      <c r="B445" s="6" t="s">
        <v>252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3">
        <f t="shared" si="18"/>
        <v>0</v>
      </c>
      <c r="Q445"/>
      <c r="R445" s="12">
        <v>0</v>
      </c>
      <c r="S445" s="12">
        <v>0.37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6">
        <v>0.53</v>
      </c>
      <c r="AB445" s="12">
        <v>4</v>
      </c>
      <c r="AC445" s="12">
        <v>1.32</v>
      </c>
      <c r="AD445" s="12">
        <v>3.4499999999999997</v>
      </c>
      <c r="AE445" s="13">
        <f t="shared" si="19"/>
        <v>7</v>
      </c>
      <c r="AF445">
        <f t="shared" si="20"/>
        <v>1</v>
      </c>
    </row>
    <row r="446" spans="1:32" ht="17.100000000000001" customHeight="1">
      <c r="A446" s="3">
        <v>885</v>
      </c>
      <c r="B446" s="6" t="s">
        <v>253</v>
      </c>
      <c r="C446" s="12">
        <v>249.69</v>
      </c>
      <c r="D446" s="12">
        <v>204.6</v>
      </c>
      <c r="E446" s="12">
        <v>196.11</v>
      </c>
      <c r="F446" s="12">
        <v>183.22</v>
      </c>
      <c r="G446" s="12">
        <v>197.1</v>
      </c>
      <c r="H446" s="12">
        <v>194.42</v>
      </c>
      <c r="I446" s="12">
        <v>187.80999999999997</v>
      </c>
      <c r="J446" s="12">
        <v>159.22999999999999</v>
      </c>
      <c r="K446" s="12">
        <v>124.43</v>
      </c>
      <c r="L446" s="12">
        <v>153.91</v>
      </c>
      <c r="M446" s="12">
        <v>139.66999999999999</v>
      </c>
      <c r="N446" s="12">
        <v>114.58</v>
      </c>
      <c r="O446" s="12">
        <v>81.69</v>
      </c>
      <c r="P446" s="13">
        <f t="shared" si="18"/>
        <v>33.879999999999995</v>
      </c>
      <c r="Q446"/>
      <c r="R446" s="12">
        <v>11.73</v>
      </c>
      <c r="S446" s="12">
        <v>10.38</v>
      </c>
      <c r="T446" s="12">
        <v>9.41</v>
      </c>
      <c r="U446" s="12">
        <v>5.13</v>
      </c>
      <c r="V446" s="12">
        <v>6</v>
      </c>
      <c r="W446" s="12">
        <v>5</v>
      </c>
      <c r="X446" s="12">
        <v>8.81</v>
      </c>
      <c r="Y446" s="12">
        <v>12.860000000000001</v>
      </c>
      <c r="Z446" s="12">
        <v>7.82</v>
      </c>
      <c r="AA446" s="16">
        <v>7.34</v>
      </c>
      <c r="AB446" s="12">
        <v>5.86</v>
      </c>
      <c r="AC446" s="12">
        <v>4.8099999999999996</v>
      </c>
      <c r="AD446" s="12">
        <v>3.38</v>
      </c>
      <c r="AE446" s="13">
        <f t="shared" si="19"/>
        <v>1.72</v>
      </c>
      <c r="AF446">
        <f t="shared" si="20"/>
        <v>1</v>
      </c>
    </row>
    <row r="447" spans="1:32" ht="17.100000000000001" customHeight="1">
      <c r="A447" s="3">
        <v>910</v>
      </c>
      <c r="B447" s="6" t="s">
        <v>254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3">
        <f t="shared" si="18"/>
        <v>0</v>
      </c>
      <c r="Q447"/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6">
        <v>0</v>
      </c>
      <c r="AB447" s="12">
        <v>0</v>
      </c>
      <c r="AC447" s="12">
        <v>0</v>
      </c>
      <c r="AD447" s="12">
        <v>0</v>
      </c>
      <c r="AE447" s="13">
        <f t="shared" si="19"/>
        <v>0</v>
      </c>
      <c r="AF447">
        <f t="shared" si="20"/>
        <v>0</v>
      </c>
    </row>
    <row r="448" spans="1:32" ht="17.100000000000001" customHeight="1">
      <c r="A448" s="3">
        <v>915</v>
      </c>
      <c r="B448" s="6" t="s">
        <v>255</v>
      </c>
      <c r="C448" s="12">
        <v>0</v>
      </c>
      <c r="D448" s="12">
        <v>0</v>
      </c>
      <c r="E448" s="12">
        <v>0</v>
      </c>
      <c r="F448" s="12">
        <v>0</v>
      </c>
      <c r="G448" s="12">
        <v>0</v>
      </c>
      <c r="H448" s="12">
        <v>0</v>
      </c>
      <c r="I448" s="12">
        <v>0</v>
      </c>
      <c r="J448" s="12">
        <v>0</v>
      </c>
      <c r="K448" s="12">
        <v>0</v>
      </c>
      <c r="L448" s="12">
        <v>0</v>
      </c>
      <c r="M448" s="12">
        <v>0</v>
      </c>
      <c r="N448" s="12">
        <v>0</v>
      </c>
      <c r="O448" s="12">
        <v>0</v>
      </c>
      <c r="P448" s="13">
        <f t="shared" si="18"/>
        <v>0</v>
      </c>
      <c r="Q448"/>
      <c r="R448" s="12">
        <v>0</v>
      </c>
      <c r="S448" s="12">
        <v>0</v>
      </c>
      <c r="T448" s="12">
        <v>0</v>
      </c>
      <c r="U448" s="12">
        <v>0</v>
      </c>
      <c r="V448" s="12">
        <v>0</v>
      </c>
      <c r="W448" s="12">
        <v>0</v>
      </c>
      <c r="X448" s="12">
        <v>0</v>
      </c>
      <c r="Y448" s="12">
        <v>0</v>
      </c>
      <c r="Z448" s="12">
        <v>0</v>
      </c>
      <c r="AA448" s="16">
        <v>0</v>
      </c>
      <c r="AB448" s="12">
        <v>0</v>
      </c>
      <c r="AC448" s="12">
        <v>0</v>
      </c>
      <c r="AD448" s="12">
        <v>0</v>
      </c>
      <c r="AE448" s="13">
        <f t="shared" si="19"/>
        <v>0</v>
      </c>
      <c r="AF448">
        <f t="shared" si="20"/>
        <v>0</v>
      </c>
    </row>
    <row r="449" spans="1:32" ht="17.100000000000001" customHeight="1">
      <c r="A449" s="3">
        <v>3901</v>
      </c>
      <c r="B449" s="6" t="s">
        <v>2</v>
      </c>
      <c r="C449" s="12"/>
      <c r="D449" s="12"/>
      <c r="E449" s="12"/>
      <c r="F449" s="12"/>
      <c r="G449" s="12"/>
      <c r="H449" s="12"/>
      <c r="I449" s="12"/>
      <c r="J449" s="12"/>
      <c r="K449" s="12"/>
      <c r="L449" s="12">
        <v>496.48999999999961</v>
      </c>
      <c r="M449" s="12">
        <v>627.37000000000069</v>
      </c>
      <c r="N449" s="12">
        <v>622.1099999999999</v>
      </c>
      <c r="O449" s="12">
        <v>666.25000000000057</v>
      </c>
      <c r="P449" s="13">
        <f t="shared" si="18"/>
        <v>582.34</v>
      </c>
      <c r="Q449"/>
      <c r="R449" s="12"/>
      <c r="S449" s="12"/>
      <c r="T449" s="12"/>
      <c r="U449" s="12"/>
      <c r="V449" s="12"/>
      <c r="W449" s="12"/>
      <c r="X449" s="12"/>
      <c r="Y449" s="12"/>
      <c r="Z449" s="12"/>
      <c r="AA449" s="16">
        <v>0</v>
      </c>
      <c r="AB449" s="12">
        <v>0</v>
      </c>
      <c r="AC449" s="12">
        <v>0</v>
      </c>
      <c r="AD449" s="12">
        <v>0</v>
      </c>
      <c r="AE449" s="13">
        <f t="shared" si="19"/>
        <v>0</v>
      </c>
      <c r="AF449">
        <f t="shared" si="20"/>
        <v>1</v>
      </c>
    </row>
    <row r="450" spans="1:32" ht="17.100000000000001" customHeight="1">
      <c r="A450" s="3">
        <v>3902</v>
      </c>
      <c r="B450" s="6" t="s">
        <v>889</v>
      </c>
      <c r="C450" s="12"/>
      <c r="D450" s="12"/>
      <c r="E450" s="12"/>
      <c r="F450" s="12"/>
      <c r="G450" s="12"/>
      <c r="H450" s="12"/>
      <c r="I450" s="12"/>
      <c r="J450" s="12"/>
      <c r="K450" s="12"/>
      <c r="L450" s="12">
        <v>0</v>
      </c>
      <c r="M450" s="12">
        <v>481.91000000000065</v>
      </c>
      <c r="N450" s="12">
        <v>895.15000000000248</v>
      </c>
      <c r="O450" s="12">
        <v>1259.9500000000055</v>
      </c>
      <c r="P450" s="13">
        <f t="shared" si="18"/>
        <v>1692.6400000000078</v>
      </c>
      <c r="Q450"/>
      <c r="R450" s="12"/>
      <c r="S450" s="12"/>
      <c r="T450" s="12"/>
      <c r="U450" s="12"/>
      <c r="V450" s="12"/>
      <c r="W450" s="12"/>
      <c r="X450" s="12"/>
      <c r="Y450" s="12"/>
      <c r="Z450" s="12"/>
      <c r="AA450" s="16">
        <v>0</v>
      </c>
      <c r="AB450" s="12">
        <v>0</v>
      </c>
      <c r="AC450" s="12">
        <v>0</v>
      </c>
      <c r="AD450" s="12">
        <v>0</v>
      </c>
      <c r="AE450" s="13">
        <f t="shared" si="19"/>
        <v>0</v>
      </c>
      <c r="AF450">
        <f t="shared" si="20"/>
        <v>1</v>
      </c>
    </row>
    <row r="451" spans="1:32" ht="17.100000000000001" customHeight="1">
      <c r="A451" s="6">
        <v>9999</v>
      </c>
      <c r="B451" s="26" t="s">
        <v>922</v>
      </c>
      <c r="C451" s="27">
        <v>9276.4900000000034</v>
      </c>
      <c r="D451" s="27">
        <v>9734.9850000000042</v>
      </c>
      <c r="E451" s="27">
        <v>10345.379999999994</v>
      </c>
      <c r="F451" s="27">
        <v>10790.064999999995</v>
      </c>
      <c r="G451" s="27">
        <v>11300.224999999999</v>
      </c>
      <c r="H451" s="27">
        <v>11806.3</v>
      </c>
      <c r="I451" s="27">
        <v>12195.25</v>
      </c>
      <c r="J451" s="27">
        <f t="shared" ref="J451:P451" si="21">SUM(J10:J450)</f>
        <v>12893.100000000008</v>
      </c>
      <c r="K451" s="27">
        <f t="shared" si="21"/>
        <v>13362.350000000008</v>
      </c>
      <c r="L451" s="27">
        <f t="shared" si="21"/>
        <v>13929.670000000002</v>
      </c>
      <c r="M451" s="27">
        <f t="shared" si="21"/>
        <v>14855.580000000011</v>
      </c>
      <c r="N451" s="27">
        <f t="shared" si="21"/>
        <v>15635.540000000006</v>
      </c>
      <c r="O451" s="27">
        <f t="shared" si="21"/>
        <v>16353.240000000013</v>
      </c>
      <c r="P451" s="27">
        <f t="shared" si="21"/>
        <v>16686.900000000009</v>
      </c>
      <c r="Q451"/>
      <c r="R451" s="27">
        <v>9276.489999999998</v>
      </c>
      <c r="S451" s="27">
        <v>9734.9850000000024</v>
      </c>
      <c r="T451" s="27">
        <v>10345.379999999999</v>
      </c>
      <c r="U451" s="27">
        <v>10790.064999999999</v>
      </c>
      <c r="V451" s="27">
        <v>11300.225000000008</v>
      </c>
      <c r="W451" s="27">
        <v>11806.30000000001</v>
      </c>
      <c r="X451" s="27">
        <v>12195.249999999993</v>
      </c>
      <c r="Y451" s="27">
        <f>SUM(Y10:Y448)</f>
        <v>12893.1</v>
      </c>
      <c r="Z451" s="27">
        <f>SUM(Z10:Z448)</f>
        <v>13362.349999999999</v>
      </c>
      <c r="AA451" s="27">
        <f>SUM(AA10:AA450)</f>
        <v>13929.669999999996</v>
      </c>
      <c r="AB451" s="27">
        <f>SUM(AB10:AB450)</f>
        <v>14855.579999999994</v>
      </c>
      <c r="AC451" s="27">
        <f>SUM(AC10:AC450)</f>
        <v>15635.540000000003</v>
      </c>
      <c r="AD451" s="27">
        <f>SUM(AD10:AD450)</f>
        <v>16353.240000000009</v>
      </c>
      <c r="AE451" s="27">
        <f>SUM(AE10:AE450)</f>
        <v>16686.900000000001</v>
      </c>
      <c r="AF451"/>
    </row>
    <row r="452" spans="1:32" ht="17.100000000000001" customHeight="1">
      <c r="A452" s="11"/>
      <c r="B452" s="11"/>
      <c r="C452" s="3">
        <f t="shared" ref="C452:P452" si="22">COUNTIF(C10:C450,"&gt;0")</f>
        <v>149</v>
      </c>
      <c r="D452" s="3">
        <f t="shared" si="22"/>
        <v>150</v>
      </c>
      <c r="E452" s="3">
        <f t="shared" si="22"/>
        <v>155</v>
      </c>
      <c r="F452" s="3">
        <f t="shared" si="22"/>
        <v>158</v>
      </c>
      <c r="G452" s="3">
        <f t="shared" si="22"/>
        <v>157</v>
      </c>
      <c r="H452" s="3">
        <f t="shared" si="22"/>
        <v>163</v>
      </c>
      <c r="I452" s="3">
        <f t="shared" si="22"/>
        <v>172</v>
      </c>
      <c r="J452" s="3">
        <f t="shared" si="22"/>
        <v>174</v>
      </c>
      <c r="K452" s="3">
        <f t="shared" si="22"/>
        <v>173</v>
      </c>
      <c r="L452" s="3">
        <f t="shared" si="22"/>
        <v>182</v>
      </c>
      <c r="M452" s="3">
        <f t="shared" si="22"/>
        <v>185</v>
      </c>
      <c r="N452" s="3">
        <f t="shared" si="22"/>
        <v>185</v>
      </c>
      <c r="O452" s="3">
        <f t="shared" si="22"/>
        <v>190</v>
      </c>
      <c r="P452" s="3">
        <f t="shared" si="22"/>
        <v>190</v>
      </c>
      <c r="R452" s="3">
        <f t="shared" ref="R452:U452" si="23">COUNTIF(R10:R450,"&gt;0")</f>
        <v>265</v>
      </c>
      <c r="S452" s="3">
        <f t="shared" si="23"/>
        <v>267</v>
      </c>
      <c r="T452" s="3">
        <f t="shared" si="23"/>
        <v>270</v>
      </c>
      <c r="U452" s="3">
        <f t="shared" si="23"/>
        <v>267</v>
      </c>
      <c r="V452" s="3">
        <f>COUNTIF(V10:V450,"&gt;0")</f>
        <v>267</v>
      </c>
      <c r="W452" s="3">
        <f t="shared" ref="W452:AE452" si="24">COUNTIF(W10:W450,"&gt;0")</f>
        <v>267</v>
      </c>
      <c r="X452" s="3">
        <f t="shared" si="24"/>
        <v>276</v>
      </c>
      <c r="Y452" s="3">
        <f t="shared" si="24"/>
        <v>289</v>
      </c>
      <c r="Z452" s="3">
        <f t="shared" si="24"/>
        <v>297</v>
      </c>
      <c r="AA452" s="3">
        <f t="shared" si="24"/>
        <v>296</v>
      </c>
      <c r="AB452" s="3">
        <v>303</v>
      </c>
      <c r="AC452" s="3">
        <f t="shared" si="24"/>
        <v>314</v>
      </c>
      <c r="AD452" s="3">
        <f t="shared" si="24"/>
        <v>313</v>
      </c>
      <c r="AE452" s="3">
        <f t="shared" si="24"/>
        <v>313</v>
      </c>
      <c r="AF452"/>
    </row>
    <row r="453" spans="1:32" ht="17.100000000000001" customHeight="1">
      <c r="A453" s="11"/>
      <c r="B453" s="11"/>
    </row>
    <row r="454" spans="1:32" ht="17.100000000000001" customHeight="1">
      <c r="A454" s="11"/>
      <c r="B454" s="6"/>
    </row>
    <row r="455" spans="1:32" ht="17.100000000000001" customHeight="1">
      <c r="A455" s="6"/>
      <c r="B455" s="11"/>
    </row>
    <row r="456" spans="1:32" ht="17.100000000000001" customHeight="1">
      <c r="A456" s="11"/>
      <c r="B456" s="6"/>
    </row>
    <row r="457" spans="1:32" ht="17.100000000000001" customHeight="1">
      <c r="A457" s="6"/>
      <c r="B457" s="11"/>
    </row>
    <row r="458" spans="1:32" ht="17.100000000000001" customHeight="1">
      <c r="A458" s="11"/>
      <c r="B458" s="11"/>
    </row>
    <row r="459" spans="1:32" ht="17.100000000000001" customHeight="1">
      <c r="A459" s="11"/>
      <c r="B459" s="6"/>
    </row>
    <row r="460" spans="1:32" ht="17.100000000000001" customHeight="1">
      <c r="A460" s="6"/>
      <c r="B460" s="6"/>
    </row>
    <row r="461" spans="1:32" ht="17.100000000000001" customHeight="1">
      <c r="A461" s="6"/>
      <c r="B461" s="6"/>
    </row>
    <row r="462" spans="1:32" ht="17.100000000000001" customHeight="1">
      <c r="A462" s="6"/>
      <c r="B462" s="11"/>
    </row>
    <row r="463" spans="1:32" ht="17.100000000000001" customHeight="1">
      <c r="A463" s="11"/>
      <c r="B463" s="11"/>
    </row>
    <row r="464" spans="1:32" ht="17.100000000000001" customHeight="1">
      <c r="A464" s="11"/>
      <c r="B464" s="11"/>
    </row>
    <row r="465" spans="1:2" ht="17.100000000000001" customHeight="1">
      <c r="A465" s="11"/>
      <c r="B465" s="6"/>
    </row>
    <row r="466" spans="1:2" ht="17.100000000000001" customHeight="1">
      <c r="A466" s="6"/>
      <c r="B466" s="11"/>
    </row>
    <row r="467" spans="1:2" ht="17.100000000000001" customHeight="1">
      <c r="A467" s="11"/>
      <c r="B467" s="6"/>
    </row>
    <row r="468" spans="1:2" ht="17.100000000000001" customHeight="1">
      <c r="A468" s="6"/>
      <c r="B468" s="11"/>
    </row>
    <row r="469" spans="1:2" ht="17.100000000000001" customHeight="1">
      <c r="A469" s="11"/>
      <c r="B469" s="6"/>
    </row>
    <row r="470" spans="1:2" ht="17.100000000000001" customHeight="1">
      <c r="A470" s="6"/>
      <c r="B470" s="11"/>
    </row>
    <row r="471" spans="1:2" ht="17.100000000000001" customHeight="1">
      <c r="A471" s="11"/>
      <c r="B471" s="11"/>
    </row>
    <row r="472" spans="1:2" ht="17.100000000000001" customHeight="1">
      <c r="A472" s="11"/>
      <c r="B472" s="11"/>
    </row>
    <row r="473" spans="1:2" ht="17.100000000000001" customHeight="1">
      <c r="A473" s="11"/>
      <c r="B473" s="6"/>
    </row>
    <row r="474" spans="1:2" ht="17.100000000000001" customHeight="1">
      <c r="A474" s="6"/>
      <c r="B474" s="6"/>
    </row>
    <row r="475" spans="1:2" ht="17.100000000000001" customHeight="1">
      <c r="A475" s="6"/>
      <c r="B475" s="6"/>
    </row>
    <row r="476" spans="1:2" ht="17.100000000000001" customHeight="1">
      <c r="A476" s="6"/>
      <c r="B476" s="6"/>
    </row>
    <row r="477" spans="1:2" ht="17.100000000000001" customHeight="1">
      <c r="A477" s="6"/>
      <c r="B477" s="11"/>
    </row>
    <row r="478" spans="1:2" ht="17.100000000000001" customHeight="1">
      <c r="A478" s="11"/>
      <c r="B478" s="11"/>
    </row>
    <row r="479" spans="1:2" ht="17.100000000000001" customHeight="1">
      <c r="A479" s="11"/>
      <c r="B479" s="6"/>
    </row>
    <row r="480" spans="1:2" ht="17.100000000000001" customHeight="1">
      <c r="A480" s="6"/>
      <c r="B480" s="11"/>
    </row>
    <row r="481" spans="1:2" ht="17.100000000000001" customHeight="1">
      <c r="A481" s="11"/>
      <c r="B481" s="6"/>
    </row>
    <row r="482" spans="1:2" ht="17.100000000000001" customHeight="1">
      <c r="A482" s="6"/>
      <c r="B482" s="6"/>
    </row>
    <row r="483" spans="1:2" ht="17.100000000000001" customHeight="1">
      <c r="A483" s="6"/>
      <c r="B483" s="11"/>
    </row>
    <row r="484" spans="1:2" ht="17.100000000000001" customHeight="1">
      <c r="A484" s="11"/>
      <c r="B484" s="11"/>
    </row>
    <row r="485" spans="1:2" ht="17.100000000000001" customHeight="1">
      <c r="A485" s="11"/>
      <c r="B485" s="6"/>
    </row>
    <row r="486" spans="1:2" ht="17.100000000000001" customHeight="1">
      <c r="A486" s="6"/>
      <c r="B486" s="6"/>
    </row>
    <row r="487" spans="1:2" ht="17.100000000000001" customHeight="1">
      <c r="A487" s="6"/>
      <c r="B487" s="11"/>
    </row>
    <row r="488" spans="1:2" ht="17.100000000000001" customHeight="1">
      <c r="A488" s="11"/>
      <c r="B488" s="11"/>
    </row>
    <row r="489" spans="1:2" ht="17.100000000000001" customHeight="1">
      <c r="A489" s="11"/>
      <c r="B489" s="6"/>
    </row>
    <row r="490" spans="1:2" ht="17.100000000000001" customHeight="1">
      <c r="A490" s="6"/>
      <c r="B490" s="6"/>
    </row>
    <row r="491" spans="1:2" ht="17.100000000000001" customHeight="1">
      <c r="A491" s="6"/>
      <c r="B491" s="6"/>
    </row>
    <row r="492" spans="1:2" ht="17.100000000000001" customHeight="1">
      <c r="A492" s="6"/>
      <c r="B492" s="6"/>
    </row>
    <row r="493" spans="1:2" ht="17.100000000000001" customHeight="1">
      <c r="A493" s="6"/>
      <c r="B493" s="11"/>
    </row>
    <row r="494" spans="1:2" ht="17.100000000000001" customHeight="1">
      <c r="A494" s="11"/>
      <c r="B494" s="11"/>
    </row>
    <row r="495" spans="1:2" ht="17.100000000000001" customHeight="1">
      <c r="A495" s="11"/>
      <c r="B495" s="6"/>
    </row>
    <row r="496" spans="1:2" ht="17.100000000000001" customHeight="1">
      <c r="A496" s="6"/>
      <c r="B496" s="6"/>
    </row>
    <row r="497" spans="1:2" ht="17.100000000000001" customHeight="1">
      <c r="A497" s="6"/>
      <c r="B497" s="6"/>
    </row>
    <row r="498" spans="1:2" ht="17.100000000000001" customHeight="1">
      <c r="A498" s="6"/>
      <c r="B498" s="11"/>
    </row>
    <row r="499" spans="1:2" ht="17.100000000000001" customHeight="1">
      <c r="A499" s="11"/>
      <c r="B499" s="6"/>
    </row>
    <row r="500" spans="1:2" ht="17.100000000000001" customHeight="1">
      <c r="A500" s="6"/>
      <c r="B500" s="6"/>
    </row>
    <row r="501" spans="1:2" ht="17.100000000000001" customHeight="1">
      <c r="A501" s="6"/>
      <c r="B501" s="6"/>
    </row>
    <row r="502" spans="1:2" ht="17.100000000000001" customHeight="1">
      <c r="A502" s="6"/>
      <c r="B502" s="11"/>
    </row>
    <row r="503" spans="1:2" ht="17.100000000000001" customHeight="1">
      <c r="A503" s="11"/>
      <c r="B503" s="11"/>
    </row>
    <row r="504" spans="1:2" ht="17.100000000000001" customHeight="1">
      <c r="A504" s="11"/>
      <c r="B504" s="6"/>
    </row>
    <row r="505" spans="1:2" ht="17.100000000000001" customHeight="1">
      <c r="A505" s="6"/>
      <c r="B505" s="11"/>
    </row>
    <row r="506" spans="1:2" ht="17.100000000000001" customHeight="1">
      <c r="A506" s="11"/>
      <c r="B506" s="6"/>
    </row>
    <row r="507" spans="1:2" ht="17.100000000000001" customHeight="1">
      <c r="A507" s="6"/>
      <c r="B507" s="6"/>
    </row>
    <row r="508" spans="1:2" ht="17.100000000000001" customHeight="1">
      <c r="A508" s="6"/>
      <c r="B508" s="6"/>
    </row>
    <row r="509" spans="1:2" ht="17.100000000000001" customHeight="1">
      <c r="A509" s="6"/>
      <c r="B509" s="11"/>
    </row>
    <row r="510" spans="1:2" ht="17.100000000000001" customHeight="1">
      <c r="A510" s="11"/>
      <c r="B510" s="11"/>
    </row>
    <row r="511" spans="1:2" ht="17.100000000000001" customHeight="1">
      <c r="A511" s="11"/>
      <c r="B511" s="6"/>
    </row>
    <row r="512" spans="1:2" ht="17.100000000000001" customHeight="1">
      <c r="A512" s="6"/>
      <c r="B512" s="11"/>
    </row>
    <row r="513" spans="1:2" ht="17.100000000000001" customHeight="1">
      <c r="A513" s="11"/>
      <c r="B513" s="6"/>
    </row>
    <row r="514" spans="1:2" ht="17.100000000000001" customHeight="1">
      <c r="A514" s="6"/>
      <c r="B514" s="6"/>
    </row>
    <row r="515" spans="1:2" ht="17.100000000000001" customHeight="1">
      <c r="A515" s="6"/>
      <c r="B515" s="6"/>
    </row>
    <row r="516" spans="1:2" ht="17.100000000000001" customHeight="1">
      <c r="A516" s="6"/>
      <c r="B516" s="11"/>
    </row>
    <row r="517" spans="1:2" ht="17.100000000000001" customHeight="1">
      <c r="A517" s="11"/>
      <c r="B517" s="11"/>
    </row>
    <row r="518" spans="1:2" ht="17.100000000000001" customHeight="1">
      <c r="A518" s="11"/>
      <c r="B518" s="11"/>
    </row>
    <row r="519" spans="1:2" ht="17.100000000000001" customHeight="1">
      <c r="A519" s="11"/>
      <c r="B519" s="11"/>
    </row>
    <row r="520" spans="1:2" ht="17.100000000000001" customHeight="1">
      <c r="A520" s="11"/>
      <c r="B520" s="11"/>
    </row>
    <row r="521" spans="1:2" ht="17.100000000000001" customHeight="1">
      <c r="A521" s="11"/>
      <c r="B521" s="11"/>
    </row>
    <row r="522" spans="1:2" ht="17.100000000000001" customHeight="1">
      <c r="A522" s="11"/>
      <c r="B522" s="11"/>
    </row>
    <row r="523" spans="1:2" ht="17.100000000000001" customHeight="1">
      <c r="A523" s="11"/>
      <c r="B523" s="11"/>
    </row>
    <row r="524" spans="1:2" ht="17.100000000000001" customHeight="1">
      <c r="A524" s="11"/>
      <c r="B524" s="11"/>
    </row>
    <row r="525" spans="1:2" ht="17.100000000000001" customHeight="1">
      <c r="A525" s="11"/>
      <c r="B525" s="11"/>
    </row>
    <row r="526" spans="1:2" ht="17.100000000000001" customHeight="1">
      <c r="A526" s="11"/>
      <c r="B526" s="11"/>
    </row>
    <row r="527" spans="1:2" ht="17.100000000000001" customHeight="1">
      <c r="A527" s="11"/>
      <c r="B527" s="11"/>
    </row>
    <row r="528" spans="1:2" ht="17.100000000000001" customHeight="1">
      <c r="A528" s="11"/>
      <c r="B528" s="11"/>
    </row>
    <row r="529" spans="1:2" ht="17.100000000000001" customHeight="1">
      <c r="A529" s="11"/>
      <c r="B529" s="11"/>
    </row>
    <row r="530" spans="1:2" ht="17.100000000000001" customHeight="1">
      <c r="A530" s="11"/>
      <c r="B530" s="11"/>
    </row>
    <row r="531" spans="1:2" ht="17.100000000000001" customHeight="1">
      <c r="A531" s="11"/>
      <c r="B531" s="11"/>
    </row>
    <row r="532" spans="1:2" ht="17.100000000000001" customHeight="1">
      <c r="A532" s="11"/>
      <c r="B532" s="11"/>
    </row>
    <row r="533" spans="1:2" ht="17.100000000000001" customHeight="1">
      <c r="A533" s="11"/>
      <c r="B533" s="11"/>
    </row>
    <row r="534" spans="1:2" ht="17.100000000000001" customHeight="1">
      <c r="A534" s="11"/>
      <c r="B534" s="11"/>
    </row>
    <row r="535" spans="1:2" ht="17.100000000000001" customHeight="1">
      <c r="A535" s="11"/>
      <c r="B535" s="11"/>
    </row>
    <row r="536" spans="1:2" ht="17.100000000000001" customHeight="1">
      <c r="A536" s="11"/>
      <c r="B536" s="11"/>
    </row>
    <row r="537" spans="1:2" ht="17.100000000000001" customHeight="1">
      <c r="A537" s="11"/>
      <c r="B537" s="11"/>
    </row>
    <row r="538" spans="1:2" ht="17.100000000000001" customHeight="1">
      <c r="A538" s="11"/>
      <c r="B538" s="11"/>
    </row>
    <row r="539" spans="1:2" ht="17.100000000000001" customHeight="1">
      <c r="A539" s="11"/>
      <c r="B539" s="11"/>
    </row>
    <row r="540" spans="1:2" ht="17.100000000000001" customHeight="1">
      <c r="A540" s="11"/>
      <c r="B540" s="11"/>
    </row>
    <row r="541" spans="1:2" ht="17.100000000000001" customHeight="1">
      <c r="A541" s="11"/>
      <c r="B541" s="11"/>
    </row>
    <row r="542" spans="1:2" ht="17.100000000000001" customHeight="1">
      <c r="A542" s="11"/>
      <c r="B542" s="11"/>
    </row>
    <row r="543" spans="1:2" ht="17.100000000000001" customHeight="1">
      <c r="A543" s="11"/>
      <c r="B543" s="11"/>
    </row>
    <row r="544" spans="1:2" ht="17.100000000000001" customHeight="1">
      <c r="A544" s="11"/>
      <c r="B544" s="11"/>
    </row>
    <row r="545" spans="1:2" ht="17.100000000000001" customHeight="1">
      <c r="A545" s="11"/>
      <c r="B545" s="11"/>
    </row>
    <row r="546" spans="1:2" ht="17.100000000000001" customHeight="1">
      <c r="A546" s="11"/>
      <c r="B546" s="6"/>
    </row>
    <row r="547" spans="1:2" ht="17.100000000000001" customHeight="1">
      <c r="A547" s="6"/>
      <c r="B547" s="11"/>
    </row>
    <row r="548" spans="1:2" ht="17.100000000000001" customHeight="1">
      <c r="A548" s="11"/>
      <c r="B548" s="11"/>
    </row>
    <row r="549" spans="1:2" ht="17.100000000000001" customHeight="1">
      <c r="A549" s="11"/>
      <c r="B549" s="11"/>
    </row>
    <row r="550" spans="1:2" ht="17.100000000000001" customHeight="1">
      <c r="A550" s="11"/>
      <c r="B550" s="11"/>
    </row>
    <row r="551" spans="1:2" ht="17.100000000000001" customHeight="1">
      <c r="A551" s="11"/>
      <c r="B551" s="11"/>
    </row>
    <row r="552" spans="1:2" ht="17.100000000000001" customHeight="1">
      <c r="A552" s="11"/>
      <c r="B552" s="11"/>
    </row>
    <row r="553" spans="1:2" ht="17.100000000000001" customHeight="1">
      <c r="A553" s="11"/>
      <c r="B553" s="11"/>
    </row>
    <row r="554" spans="1:2" ht="17.100000000000001" customHeight="1">
      <c r="A554" s="11"/>
      <c r="B554" s="11"/>
    </row>
    <row r="555" spans="1:2" ht="17.100000000000001" customHeight="1">
      <c r="A555" s="11"/>
      <c r="B555" s="11"/>
    </row>
    <row r="556" spans="1:2" ht="17.100000000000001" customHeight="1">
      <c r="A556" s="11"/>
      <c r="B556" s="11"/>
    </row>
    <row r="557" spans="1:2" ht="17.100000000000001" customHeight="1">
      <c r="A557" s="11"/>
      <c r="B557" s="11"/>
    </row>
    <row r="558" spans="1:2" ht="17.100000000000001" customHeight="1">
      <c r="A558" s="11"/>
      <c r="B558" s="11"/>
    </row>
    <row r="559" spans="1:2" ht="17.100000000000001" customHeight="1">
      <c r="A559" s="11"/>
      <c r="B559" s="11"/>
    </row>
    <row r="560" spans="1:2" ht="17.100000000000001" customHeight="1">
      <c r="A560" s="11"/>
      <c r="B560" s="11"/>
    </row>
    <row r="561" spans="1:2" ht="17.100000000000001" customHeight="1">
      <c r="A561" s="11"/>
      <c r="B561" s="6"/>
    </row>
    <row r="562" spans="1:2" ht="17.100000000000001" customHeight="1">
      <c r="A562" s="6"/>
      <c r="B562" s="11"/>
    </row>
    <row r="563" spans="1:2" ht="17.100000000000001" customHeight="1">
      <c r="A563" s="11"/>
      <c r="B563" s="11"/>
    </row>
    <row r="564" spans="1:2" ht="17.100000000000001" customHeight="1">
      <c r="A564" s="11"/>
      <c r="B564" s="11"/>
    </row>
    <row r="565" spans="1:2" ht="17.100000000000001" customHeight="1">
      <c r="A565" s="11"/>
      <c r="B565" s="11"/>
    </row>
    <row r="566" spans="1:2" ht="17.100000000000001" customHeight="1">
      <c r="A566" s="11"/>
      <c r="B566" s="11"/>
    </row>
    <row r="567" spans="1:2" ht="17.100000000000001" customHeight="1">
      <c r="A567" s="11"/>
      <c r="B567" s="11"/>
    </row>
    <row r="568" spans="1:2" ht="17.100000000000001" customHeight="1">
      <c r="A568" s="11"/>
      <c r="B568" s="11"/>
    </row>
    <row r="569" spans="1:2" ht="17.100000000000001" customHeight="1">
      <c r="A569" s="11"/>
      <c r="B569" s="11"/>
    </row>
    <row r="570" spans="1:2" ht="17.100000000000001" customHeight="1">
      <c r="A570" s="11"/>
      <c r="B570" s="6"/>
    </row>
    <row r="571" spans="1:2" ht="17.100000000000001" customHeight="1">
      <c r="A571" s="6"/>
      <c r="B571" s="6"/>
    </row>
    <row r="572" spans="1:2" ht="17.100000000000001" customHeight="1">
      <c r="A572" s="6"/>
      <c r="B572" s="6"/>
    </row>
    <row r="573" spans="1:2" ht="17.100000000000001" customHeight="1">
      <c r="A573" s="6"/>
      <c r="B573" s="6"/>
    </row>
    <row r="574" spans="1:2" ht="17.100000000000001" customHeight="1">
      <c r="A574" s="6"/>
      <c r="B574" s="6"/>
    </row>
    <row r="575" spans="1:2" ht="17.100000000000001" customHeight="1">
      <c r="A575" s="6"/>
      <c r="B575" s="6"/>
    </row>
    <row r="576" spans="1:2" ht="17.100000000000001" customHeight="1">
      <c r="A576" s="6"/>
      <c r="B576" s="11"/>
    </row>
    <row r="577" spans="1:2" ht="17.100000000000001" customHeight="1">
      <c r="A577" s="11"/>
      <c r="B577" s="6"/>
    </row>
    <row r="578" spans="1:2" ht="17.100000000000001" customHeight="1">
      <c r="A578" s="6"/>
      <c r="B578" s="11"/>
    </row>
    <row r="579" spans="1:2" ht="17.100000000000001" customHeight="1">
      <c r="A579" s="11"/>
      <c r="B579" s="6"/>
    </row>
    <row r="580" spans="1:2" ht="17.100000000000001" customHeight="1">
      <c r="A580" s="6"/>
      <c r="B580" s="11"/>
    </row>
    <row r="581" spans="1:2" ht="17.100000000000001" customHeight="1">
      <c r="A581" s="11"/>
      <c r="B581" s="6"/>
    </row>
    <row r="582" spans="1:2" ht="17.100000000000001" customHeight="1">
      <c r="A582" s="6"/>
      <c r="B582" s="11"/>
    </row>
    <row r="583" spans="1:2" ht="17.100000000000001" customHeight="1">
      <c r="A583" s="11"/>
      <c r="B583" s="11"/>
    </row>
    <row r="584" spans="1:2" ht="17.100000000000001" customHeight="1">
      <c r="A584" s="11"/>
      <c r="B584" s="6"/>
    </row>
    <row r="585" spans="1:2" ht="17.100000000000001" customHeight="1">
      <c r="A585" s="6"/>
      <c r="B585" s="11"/>
    </row>
    <row r="586" spans="1:2" ht="17.100000000000001" customHeight="1">
      <c r="A586" s="11"/>
      <c r="B586" s="11"/>
    </row>
    <row r="587" spans="1:2" ht="17.100000000000001" customHeight="1">
      <c r="A587" s="11"/>
      <c r="B587" s="11"/>
    </row>
    <row r="588" spans="1:2" ht="17.100000000000001" customHeight="1">
      <c r="A588" s="11"/>
      <c r="B588" s="6"/>
    </row>
    <row r="589" spans="1:2" ht="17.100000000000001" customHeight="1">
      <c r="A589" s="6"/>
      <c r="B589" s="11"/>
    </row>
    <row r="590" spans="1:2" ht="17.100000000000001" customHeight="1">
      <c r="A590" s="11"/>
      <c r="B590" s="11"/>
    </row>
    <row r="591" spans="1:2" ht="17.100000000000001" customHeight="1">
      <c r="A591" s="11"/>
      <c r="B591" s="6"/>
    </row>
    <row r="592" spans="1:2" ht="17.100000000000001" customHeight="1">
      <c r="A592" s="6"/>
      <c r="B592" s="6"/>
    </row>
    <row r="593" spans="1:2" ht="17.100000000000001" customHeight="1">
      <c r="A593" s="6"/>
      <c r="B593" s="6"/>
    </row>
    <row r="594" spans="1:2" ht="17.100000000000001" customHeight="1">
      <c r="A594" s="6"/>
      <c r="B594" s="6"/>
    </row>
    <row r="595" spans="1:2" ht="17.100000000000001" customHeight="1">
      <c r="A595" s="6"/>
      <c r="B595" s="6"/>
    </row>
    <row r="596" spans="1:2" ht="17.100000000000001" customHeight="1">
      <c r="A596" s="6"/>
      <c r="B596" s="11"/>
    </row>
    <row r="597" spans="1:2" ht="17.100000000000001" customHeight="1">
      <c r="A597" s="11"/>
      <c r="B597" s="6"/>
    </row>
    <row r="598" spans="1:2" ht="17.100000000000001" customHeight="1">
      <c r="A598" s="6"/>
      <c r="B598" s="6"/>
    </row>
    <row r="599" spans="1:2" ht="17.100000000000001" customHeight="1">
      <c r="A599" s="6"/>
      <c r="B599" s="6"/>
    </row>
    <row r="600" spans="1:2" ht="17.100000000000001" customHeight="1">
      <c r="A600" s="6"/>
    </row>
    <row r="601" spans="1:2" ht="17.100000000000001" customHeight="1"/>
    <row r="602" spans="1:2" ht="17.100000000000001" customHeight="1"/>
    <row r="603" spans="1:2" ht="17.100000000000001" customHeight="1"/>
    <row r="604" spans="1:2" ht="17.100000000000001" customHeight="1"/>
    <row r="605" spans="1:2" ht="17.100000000000001" customHeight="1"/>
    <row r="606" spans="1:2" ht="17.100000000000001" customHeight="1"/>
    <row r="607" spans="1:2" ht="17.100000000000001" customHeight="1"/>
    <row r="608" spans="1:2" ht="17.100000000000001" customHeight="1"/>
    <row r="609" ht="17.100000000000001" customHeight="1"/>
    <row r="610" ht="17.100000000000001" customHeight="1"/>
    <row r="611" ht="17.100000000000001" customHeight="1"/>
    <row r="612" ht="17.100000000000001" customHeight="1"/>
    <row r="613" ht="17.100000000000001" customHeight="1"/>
    <row r="614" ht="17.100000000000001" customHeight="1"/>
    <row r="615" ht="17.100000000000001" customHeight="1"/>
    <row r="616" ht="17.100000000000001" customHeight="1"/>
    <row r="617" ht="17.100000000000001" customHeight="1"/>
    <row r="618" ht="17.100000000000001" customHeight="1"/>
    <row r="619" ht="17.100000000000001" customHeight="1"/>
    <row r="620" ht="17.100000000000001" customHeight="1"/>
    <row r="621" ht="17.100000000000001" customHeight="1"/>
    <row r="622" ht="17.100000000000001" customHeight="1"/>
    <row r="623" ht="17.100000000000001" customHeight="1"/>
    <row r="624" ht="17.100000000000001" customHeight="1"/>
    <row r="625" ht="17.100000000000001" customHeight="1"/>
    <row r="626" ht="17.100000000000001" customHeight="1"/>
    <row r="627" ht="17.100000000000001" customHeight="1"/>
    <row r="628" ht="17.100000000000001" customHeight="1"/>
    <row r="629" ht="17.100000000000001" customHeight="1"/>
    <row r="630" ht="17.100000000000001" customHeight="1"/>
    <row r="631" ht="17.100000000000001" customHeight="1"/>
    <row r="632" ht="17.100000000000001" customHeight="1"/>
    <row r="633" ht="17.100000000000001" customHeight="1"/>
    <row r="634" ht="17.100000000000001" customHeight="1"/>
    <row r="635" ht="17.100000000000001" customHeight="1"/>
    <row r="636" ht="17.100000000000001" customHeight="1"/>
    <row r="637" ht="17.100000000000001" customHeight="1"/>
    <row r="638" ht="17.100000000000001" customHeight="1"/>
    <row r="639" ht="17.100000000000001" customHeight="1"/>
    <row r="640" ht="17.100000000000001" customHeight="1"/>
    <row r="641" ht="17.100000000000001" customHeight="1"/>
    <row r="642" ht="17.100000000000001" customHeight="1"/>
    <row r="643" ht="17.100000000000001" customHeight="1"/>
    <row r="644" ht="17.100000000000001" customHeight="1"/>
    <row r="645" ht="17.100000000000001" customHeight="1"/>
    <row r="646" ht="17.100000000000001" customHeight="1"/>
    <row r="647" ht="17.100000000000001" customHeight="1"/>
    <row r="648" ht="17.100000000000001" customHeight="1"/>
  </sheetData>
  <autoFilter ref="AF9:AF452"/>
  <phoneticPr fontId="0" type="noConversion"/>
  <pageMargins left="0.75" right="0.75" top="1" bottom="1" header="0.5" footer="0.5"/>
  <pageSetup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M687"/>
  <sheetViews>
    <sheetView showGridLines="0" tabSelected="1" zoomScaleNormal="100" workbookViewId="0">
      <pane xSplit="2" ySplit="9" topLeftCell="C10" activePane="bottomRight" state="frozen"/>
      <selection activeCell="B1" sqref="B1"/>
      <selection pane="topRight" activeCell="B1" sqref="B1"/>
      <selection pane="bottomLeft" activeCell="B1" sqref="B1"/>
      <selection pane="bottomRight" activeCell="A9" sqref="A9"/>
    </sheetView>
  </sheetViews>
  <sheetFormatPr defaultColWidth="9" defaultRowHeight="14.45" customHeight="1"/>
  <cols>
    <col min="1" max="1" width="5.5703125" style="33" customWidth="1"/>
    <col min="2" max="2" width="21" style="33" customWidth="1"/>
    <col min="3" max="3" width="9.7109375" style="33" bestFit="1" customWidth="1"/>
    <col min="4" max="4" width="12.28515625" style="33" bestFit="1" customWidth="1"/>
    <col min="5" max="5" width="9.7109375" style="33" bestFit="1" customWidth="1"/>
    <col min="6" max="6" width="12.28515625" style="33" bestFit="1" customWidth="1"/>
    <col min="7" max="7" width="4.28515625" style="33" customWidth="1"/>
    <col min="8" max="8" width="14.28515625" style="33" bestFit="1" customWidth="1"/>
    <col min="9" max="9" width="12.7109375" style="33" bestFit="1" customWidth="1"/>
    <col min="10" max="10" width="4.5703125" style="33" customWidth="1"/>
    <col min="11" max="12" width="12.28515625" style="33" bestFit="1" customWidth="1"/>
    <col min="13" max="13" width="9" style="33" customWidth="1"/>
    <col min="14" max="16384" width="9" style="33"/>
  </cols>
  <sheetData>
    <row r="2" spans="1:12" ht="14.45" customHeight="1">
      <c r="L2" s="53">
        <v>43266</v>
      </c>
    </row>
    <row r="3" spans="1:12" ht="18.75">
      <c r="A3" s="64" t="s">
        <v>831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2" ht="18.75">
      <c r="A4" s="64" t="s">
        <v>1344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</row>
    <row r="5" spans="1:12" ht="14.4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2" ht="18.75">
      <c r="A6" s="65" t="s">
        <v>1353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</row>
    <row r="7" spans="1:12" ht="14.45" customHeight="1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12" s="31" customFormat="1" ht="14.45" customHeight="1">
      <c r="A8" s="29"/>
      <c r="B8" s="29"/>
      <c r="C8" s="30"/>
      <c r="D8" s="30"/>
      <c r="E8" s="30"/>
      <c r="F8" s="30"/>
      <c r="G8" s="29"/>
      <c r="H8" s="30"/>
      <c r="I8" s="30"/>
      <c r="J8" s="30"/>
      <c r="K8" s="30"/>
      <c r="L8" s="30"/>
    </row>
    <row r="9" spans="1:12" s="31" customFormat="1" ht="57.6" customHeight="1">
      <c r="A9" s="55" t="s">
        <v>56</v>
      </c>
      <c r="B9" s="55" t="s">
        <v>896</v>
      </c>
      <c r="C9" s="56" t="s">
        <v>1345</v>
      </c>
      <c r="D9" s="56" t="s">
        <v>1346</v>
      </c>
      <c r="E9" s="56" t="s">
        <v>1347</v>
      </c>
      <c r="F9" s="56" t="s">
        <v>1348</v>
      </c>
      <c r="G9" s="56"/>
      <c r="H9" s="56" t="s">
        <v>1349</v>
      </c>
      <c r="I9" s="56" t="s">
        <v>1350</v>
      </c>
      <c r="J9" s="56"/>
      <c r="K9" s="56" t="s">
        <v>1351</v>
      </c>
      <c r="L9" s="56" t="s">
        <v>1352</v>
      </c>
    </row>
    <row r="10" spans="1:12" s="23" customFormat="1" ht="14.45" customHeight="1">
      <c r="A10" s="21">
        <v>1</v>
      </c>
      <c r="B10" s="21" t="s">
        <v>376</v>
      </c>
      <c r="C10" s="40">
        <v>5</v>
      </c>
      <c r="D10" s="35">
        <v>25000</v>
      </c>
      <c r="E10" s="40">
        <v>44.55</v>
      </c>
      <c r="F10" s="35">
        <v>249262</v>
      </c>
      <c r="G10" s="34"/>
      <c r="H10" s="35">
        <v>0</v>
      </c>
      <c r="I10" s="35">
        <v>9750</v>
      </c>
      <c r="J10" s="34"/>
      <c r="K10" s="35">
        <v>25000</v>
      </c>
      <c r="L10" s="35">
        <v>259012</v>
      </c>
    </row>
    <row r="11" spans="1:12" ht="14.45" customHeight="1">
      <c r="A11" s="36">
        <v>2</v>
      </c>
      <c r="B11" s="36" t="s">
        <v>59</v>
      </c>
      <c r="C11" s="40">
        <v>0</v>
      </c>
      <c r="D11" s="35">
        <v>0</v>
      </c>
      <c r="E11" s="40">
        <v>0</v>
      </c>
      <c r="F11" s="35">
        <v>0</v>
      </c>
      <c r="G11" s="34"/>
      <c r="H11" s="35">
        <v>0</v>
      </c>
      <c r="I11" s="35">
        <v>0</v>
      </c>
      <c r="J11" s="34"/>
      <c r="K11" s="35">
        <v>0</v>
      </c>
      <c r="L11" s="35">
        <v>0</v>
      </c>
    </row>
    <row r="12" spans="1:12" s="23" customFormat="1" ht="14.45" customHeight="1">
      <c r="A12" s="21">
        <v>3</v>
      </c>
      <c r="B12" s="21" t="s">
        <v>787</v>
      </c>
      <c r="C12" s="40">
        <v>0</v>
      </c>
      <c r="D12" s="35">
        <v>0</v>
      </c>
      <c r="E12" s="40">
        <v>25.689999999999998</v>
      </c>
      <c r="F12" s="35">
        <v>141718</v>
      </c>
      <c r="G12" s="34"/>
      <c r="H12" s="35">
        <v>0</v>
      </c>
      <c r="I12" s="35">
        <v>675</v>
      </c>
      <c r="J12" s="34"/>
      <c r="K12" s="35">
        <v>0</v>
      </c>
      <c r="L12" s="35">
        <v>142393</v>
      </c>
    </row>
    <row r="13" spans="1:12" s="23" customFormat="1" ht="14.45" customHeight="1">
      <c r="A13" s="21">
        <v>4</v>
      </c>
      <c r="B13" s="21" t="s">
        <v>788</v>
      </c>
      <c r="C13" s="40">
        <v>0</v>
      </c>
      <c r="D13" s="35">
        <v>0</v>
      </c>
      <c r="E13" s="40">
        <v>0</v>
      </c>
      <c r="F13" s="35">
        <v>0</v>
      </c>
      <c r="G13" s="34"/>
      <c r="H13" s="35">
        <v>0</v>
      </c>
      <c r="I13" s="35">
        <v>0</v>
      </c>
      <c r="J13" s="34"/>
      <c r="K13" s="35">
        <v>0</v>
      </c>
      <c r="L13" s="35">
        <v>0</v>
      </c>
    </row>
    <row r="14" spans="1:12" ht="14.45" customHeight="1">
      <c r="A14" s="36">
        <v>5</v>
      </c>
      <c r="B14" s="36" t="s">
        <v>73</v>
      </c>
      <c r="C14" s="40">
        <v>75.92</v>
      </c>
      <c r="D14" s="35">
        <v>420146</v>
      </c>
      <c r="E14" s="40">
        <v>49.580000000000005</v>
      </c>
      <c r="F14" s="35">
        <v>307309</v>
      </c>
      <c r="G14" s="34"/>
      <c r="H14" s="35">
        <v>0</v>
      </c>
      <c r="I14" s="35">
        <v>1274.6301325599998</v>
      </c>
      <c r="J14" s="34"/>
      <c r="K14" s="35">
        <v>420146</v>
      </c>
      <c r="L14" s="35">
        <v>308583.63013255998</v>
      </c>
    </row>
    <row r="15" spans="1:12" s="23" customFormat="1" ht="14.45" customHeight="1">
      <c r="A15" s="21">
        <v>6</v>
      </c>
      <c r="B15" s="21" t="s">
        <v>789</v>
      </c>
      <c r="C15" s="40">
        <v>0</v>
      </c>
      <c r="D15" s="35">
        <v>0</v>
      </c>
      <c r="E15" s="40">
        <v>0</v>
      </c>
      <c r="F15" s="35">
        <v>0</v>
      </c>
      <c r="G15" s="34"/>
      <c r="H15" s="35">
        <v>0</v>
      </c>
      <c r="I15" s="35">
        <v>0</v>
      </c>
      <c r="J15" s="34"/>
      <c r="K15" s="35">
        <v>0</v>
      </c>
      <c r="L15" s="35">
        <v>0</v>
      </c>
    </row>
    <row r="16" spans="1:12" ht="14.45" customHeight="1">
      <c r="A16" s="36">
        <v>7</v>
      </c>
      <c r="B16" s="36" t="s">
        <v>79</v>
      </c>
      <c r="C16" s="40">
        <v>16</v>
      </c>
      <c r="D16" s="35">
        <v>101376</v>
      </c>
      <c r="E16" s="40">
        <v>44.769999999999996</v>
      </c>
      <c r="F16" s="35">
        <v>325452</v>
      </c>
      <c r="G16" s="34"/>
      <c r="H16" s="35">
        <v>0</v>
      </c>
      <c r="I16" s="35">
        <v>825</v>
      </c>
      <c r="J16" s="34"/>
      <c r="K16" s="35">
        <v>101376</v>
      </c>
      <c r="L16" s="35">
        <v>326277</v>
      </c>
    </row>
    <row r="17" spans="1:12" ht="14.45" customHeight="1">
      <c r="A17" s="36">
        <v>8</v>
      </c>
      <c r="B17" s="36" t="s">
        <v>373</v>
      </c>
      <c r="C17" s="40">
        <v>95.23</v>
      </c>
      <c r="D17" s="35">
        <v>637683</v>
      </c>
      <c r="E17" s="40">
        <v>22.66</v>
      </c>
      <c r="F17" s="35">
        <v>210106</v>
      </c>
      <c r="G17" s="34"/>
      <c r="H17" s="35">
        <v>0</v>
      </c>
      <c r="I17" s="35">
        <v>0</v>
      </c>
      <c r="J17" s="34"/>
      <c r="K17" s="35">
        <v>637683</v>
      </c>
      <c r="L17" s="35">
        <v>210106</v>
      </c>
    </row>
    <row r="18" spans="1:12" ht="14.45" customHeight="1">
      <c r="A18" s="36">
        <v>9</v>
      </c>
      <c r="B18" s="36" t="s">
        <v>294</v>
      </c>
      <c r="C18" s="40">
        <v>0</v>
      </c>
      <c r="D18" s="35">
        <v>0</v>
      </c>
      <c r="E18" s="40">
        <v>11.700000000000001</v>
      </c>
      <c r="F18" s="35">
        <v>76292</v>
      </c>
      <c r="G18" s="34"/>
      <c r="H18" s="35">
        <v>0</v>
      </c>
      <c r="I18" s="35">
        <v>675</v>
      </c>
      <c r="J18" s="34"/>
      <c r="K18" s="35">
        <v>0</v>
      </c>
      <c r="L18" s="35">
        <v>76967</v>
      </c>
    </row>
    <row r="19" spans="1:12" ht="14.45" customHeight="1">
      <c r="A19" s="36">
        <v>10</v>
      </c>
      <c r="B19" s="36" t="s">
        <v>784</v>
      </c>
      <c r="C19" s="40">
        <v>0</v>
      </c>
      <c r="D19" s="35">
        <v>0</v>
      </c>
      <c r="E19" s="40">
        <v>4.74</v>
      </c>
      <c r="F19" s="35">
        <v>30561</v>
      </c>
      <c r="G19" s="34"/>
      <c r="H19" s="35">
        <v>0</v>
      </c>
      <c r="I19" s="35">
        <v>150</v>
      </c>
      <c r="J19" s="34"/>
      <c r="K19" s="35">
        <v>0</v>
      </c>
      <c r="L19" s="35">
        <v>30711</v>
      </c>
    </row>
    <row r="20" spans="1:12" s="23" customFormat="1" ht="14.45" customHeight="1">
      <c r="A20" s="21">
        <v>11</v>
      </c>
      <c r="B20" s="21" t="s">
        <v>790</v>
      </c>
      <c r="C20" s="40">
        <v>0</v>
      </c>
      <c r="D20" s="35">
        <v>0</v>
      </c>
      <c r="E20" s="40">
        <v>0</v>
      </c>
      <c r="F20" s="35">
        <v>0</v>
      </c>
      <c r="G20" s="34"/>
      <c r="H20" s="35">
        <v>0</v>
      </c>
      <c r="I20" s="35">
        <v>0</v>
      </c>
      <c r="J20" s="34"/>
      <c r="K20" s="35">
        <v>0</v>
      </c>
      <c r="L20" s="35">
        <v>0</v>
      </c>
    </row>
    <row r="21" spans="1:12" s="23" customFormat="1" ht="14.45" customHeight="1">
      <c r="A21" s="21">
        <v>12</v>
      </c>
      <c r="B21" s="21" t="s">
        <v>791</v>
      </c>
      <c r="C21" s="40">
        <v>0</v>
      </c>
      <c r="D21" s="35">
        <v>0</v>
      </c>
      <c r="E21" s="40">
        <v>0</v>
      </c>
      <c r="F21" s="35">
        <v>0</v>
      </c>
      <c r="G21" s="34"/>
      <c r="H21" s="35">
        <v>0</v>
      </c>
      <c r="I21" s="35">
        <v>0</v>
      </c>
      <c r="J21" s="34"/>
      <c r="K21" s="35">
        <v>0</v>
      </c>
      <c r="L21" s="35">
        <v>0</v>
      </c>
    </row>
    <row r="22" spans="1:12" s="23" customFormat="1" ht="14.45" customHeight="1">
      <c r="A22" s="21">
        <v>13</v>
      </c>
      <c r="B22" s="21" t="s">
        <v>792</v>
      </c>
      <c r="C22" s="40">
        <v>0</v>
      </c>
      <c r="D22" s="35">
        <v>0</v>
      </c>
      <c r="E22" s="40">
        <v>0</v>
      </c>
      <c r="F22" s="35">
        <v>0</v>
      </c>
      <c r="G22" s="34"/>
      <c r="H22" s="35">
        <v>0</v>
      </c>
      <c r="I22" s="35">
        <v>0</v>
      </c>
      <c r="J22" s="34"/>
      <c r="K22" s="35">
        <v>0</v>
      </c>
      <c r="L22" s="35">
        <v>0</v>
      </c>
    </row>
    <row r="23" spans="1:12" ht="14.45" customHeight="1">
      <c r="A23" s="36">
        <v>14</v>
      </c>
      <c r="B23" s="36" t="s">
        <v>311</v>
      </c>
      <c r="C23" s="40">
        <v>48.740000000000009</v>
      </c>
      <c r="D23" s="35">
        <v>351933</v>
      </c>
      <c r="E23" s="40">
        <v>17.509999999999998</v>
      </c>
      <c r="F23" s="35">
        <v>121378</v>
      </c>
      <c r="G23" s="34"/>
      <c r="H23" s="35">
        <v>0</v>
      </c>
      <c r="I23" s="35">
        <v>150</v>
      </c>
      <c r="J23" s="34"/>
      <c r="K23" s="35">
        <v>351933</v>
      </c>
      <c r="L23" s="35">
        <v>121528</v>
      </c>
    </row>
    <row r="24" spans="1:12" s="23" customFormat="1" ht="14.45" customHeight="1">
      <c r="A24" s="21">
        <v>15</v>
      </c>
      <c r="B24" s="21" t="s">
        <v>793</v>
      </c>
      <c r="C24" s="40">
        <v>0</v>
      </c>
      <c r="D24" s="35">
        <v>0</v>
      </c>
      <c r="E24" s="40">
        <v>0</v>
      </c>
      <c r="F24" s="35">
        <v>0</v>
      </c>
      <c r="G24" s="34"/>
      <c r="H24" s="35">
        <v>0</v>
      </c>
      <c r="I24" s="35">
        <v>0</v>
      </c>
      <c r="J24" s="34"/>
      <c r="K24" s="35">
        <v>0</v>
      </c>
      <c r="L24" s="35">
        <v>0</v>
      </c>
    </row>
    <row r="25" spans="1:12" s="23" customFormat="1" ht="14.45" customHeight="1">
      <c r="A25" s="21">
        <v>16</v>
      </c>
      <c r="B25" s="21" t="s">
        <v>794</v>
      </c>
      <c r="C25" s="40">
        <v>0</v>
      </c>
      <c r="D25" s="35">
        <v>0</v>
      </c>
      <c r="E25" s="40">
        <v>47.459999999999987</v>
      </c>
      <c r="F25" s="35">
        <v>285187</v>
      </c>
      <c r="G25" s="34"/>
      <c r="H25" s="35">
        <v>0</v>
      </c>
      <c r="I25" s="35">
        <v>2025</v>
      </c>
      <c r="J25" s="34"/>
      <c r="K25" s="35">
        <v>0</v>
      </c>
      <c r="L25" s="35">
        <v>287212</v>
      </c>
    </row>
    <row r="26" spans="1:12" ht="14.45" customHeight="1">
      <c r="A26" s="36">
        <v>17</v>
      </c>
      <c r="B26" s="36" t="s">
        <v>753</v>
      </c>
      <c r="C26" s="40">
        <v>69</v>
      </c>
      <c r="D26" s="35">
        <v>368088</v>
      </c>
      <c r="E26" s="40">
        <v>23.94</v>
      </c>
      <c r="F26" s="35">
        <v>149420</v>
      </c>
      <c r="G26" s="34"/>
      <c r="H26" s="35">
        <v>0</v>
      </c>
      <c r="I26" s="35">
        <v>900</v>
      </c>
      <c r="J26" s="34"/>
      <c r="K26" s="35">
        <v>368088</v>
      </c>
      <c r="L26" s="35">
        <v>150320</v>
      </c>
    </row>
    <row r="27" spans="1:12" ht="14.45" customHeight="1">
      <c r="A27" s="36">
        <v>18</v>
      </c>
      <c r="B27" s="36" t="s">
        <v>318</v>
      </c>
      <c r="C27" s="40">
        <v>169.25</v>
      </c>
      <c r="D27" s="35">
        <v>907809</v>
      </c>
      <c r="E27" s="40">
        <v>3.79</v>
      </c>
      <c r="F27" s="35">
        <v>22945</v>
      </c>
      <c r="G27" s="34"/>
      <c r="H27" s="35">
        <v>0</v>
      </c>
      <c r="I27" s="35">
        <v>225</v>
      </c>
      <c r="J27" s="34"/>
      <c r="K27" s="35">
        <v>907809</v>
      </c>
      <c r="L27" s="35">
        <v>23170</v>
      </c>
    </row>
    <row r="28" spans="1:12" ht="14.45" customHeight="1">
      <c r="A28" s="36">
        <v>19</v>
      </c>
      <c r="B28" s="36" t="s">
        <v>60</v>
      </c>
      <c r="C28" s="40">
        <v>0</v>
      </c>
      <c r="D28" s="35">
        <v>0</v>
      </c>
      <c r="E28" s="40">
        <v>0</v>
      </c>
      <c r="F28" s="35">
        <v>0</v>
      </c>
      <c r="G28" s="34"/>
      <c r="H28" s="35">
        <v>0</v>
      </c>
      <c r="I28" s="35">
        <v>0</v>
      </c>
      <c r="J28" s="34"/>
      <c r="K28" s="35">
        <v>0</v>
      </c>
      <c r="L28" s="35">
        <v>0</v>
      </c>
    </row>
    <row r="29" spans="1:12" ht="14.45" customHeight="1">
      <c r="A29" s="36">
        <v>20</v>
      </c>
      <c r="B29" s="36" t="s">
        <v>262</v>
      </c>
      <c r="C29" s="40">
        <v>96.72</v>
      </c>
      <c r="D29" s="35">
        <v>539484</v>
      </c>
      <c r="E29" s="40">
        <v>215.17999999999998</v>
      </c>
      <c r="F29" s="35">
        <v>1255999</v>
      </c>
      <c r="G29" s="34"/>
      <c r="H29" s="35">
        <v>0</v>
      </c>
      <c r="I29" s="35">
        <v>-6454</v>
      </c>
      <c r="J29" s="34"/>
      <c r="K29" s="35">
        <v>539484</v>
      </c>
      <c r="L29" s="35">
        <v>1249545</v>
      </c>
    </row>
    <row r="30" spans="1:12" s="23" customFormat="1" ht="14.45" customHeight="1">
      <c r="A30" s="21">
        <v>21</v>
      </c>
      <c r="B30" s="21" t="s">
        <v>795</v>
      </c>
      <c r="C30" s="40">
        <v>0</v>
      </c>
      <c r="D30" s="35">
        <v>0</v>
      </c>
      <c r="E30" s="40">
        <v>0</v>
      </c>
      <c r="F30" s="35">
        <v>0</v>
      </c>
      <c r="G30" s="34"/>
      <c r="H30" s="35">
        <v>0</v>
      </c>
      <c r="I30" s="35">
        <v>0</v>
      </c>
      <c r="J30" s="34"/>
      <c r="K30" s="35">
        <v>0</v>
      </c>
      <c r="L30" s="35">
        <v>0</v>
      </c>
    </row>
    <row r="31" spans="1:12" ht="14.45" customHeight="1">
      <c r="A31" s="36">
        <v>22</v>
      </c>
      <c r="B31" s="36" t="s">
        <v>772</v>
      </c>
      <c r="C31" s="40">
        <v>0</v>
      </c>
      <c r="D31" s="35">
        <v>0</v>
      </c>
      <c r="E31" s="40">
        <v>1.8599999999999999</v>
      </c>
      <c r="F31" s="35">
        <v>11494</v>
      </c>
      <c r="G31" s="34"/>
      <c r="H31" s="35">
        <v>0</v>
      </c>
      <c r="I31" s="35">
        <v>0</v>
      </c>
      <c r="J31" s="34"/>
      <c r="K31" s="35">
        <v>0</v>
      </c>
      <c r="L31" s="35">
        <v>11494</v>
      </c>
    </row>
    <row r="32" spans="1:12" ht="14.45" customHeight="1">
      <c r="A32" s="36">
        <v>23</v>
      </c>
      <c r="B32" s="36" t="s">
        <v>329</v>
      </c>
      <c r="C32" s="40">
        <v>0</v>
      </c>
      <c r="D32" s="35">
        <v>0</v>
      </c>
      <c r="E32" s="40">
        <v>4.74</v>
      </c>
      <c r="F32" s="35">
        <v>30973</v>
      </c>
      <c r="G32" s="34"/>
      <c r="H32" s="35">
        <v>0</v>
      </c>
      <c r="I32" s="35">
        <v>150</v>
      </c>
      <c r="J32" s="34"/>
      <c r="K32" s="35">
        <v>0</v>
      </c>
      <c r="L32" s="35">
        <v>31123</v>
      </c>
    </row>
    <row r="33" spans="1:12" ht="14.45" customHeight="1">
      <c r="A33" s="36">
        <v>24</v>
      </c>
      <c r="B33" s="36" t="s">
        <v>299</v>
      </c>
      <c r="C33" s="40">
        <v>138.71</v>
      </c>
      <c r="D33" s="35">
        <v>872639</v>
      </c>
      <c r="E33" s="40">
        <v>101.83999999999999</v>
      </c>
      <c r="F33" s="35">
        <v>693388</v>
      </c>
      <c r="G33" s="34"/>
      <c r="H33" s="35">
        <v>0</v>
      </c>
      <c r="I33" s="35">
        <v>1050</v>
      </c>
      <c r="J33" s="34"/>
      <c r="K33" s="35">
        <v>872639</v>
      </c>
      <c r="L33" s="35">
        <v>694438</v>
      </c>
    </row>
    <row r="34" spans="1:12" ht="14.45" customHeight="1">
      <c r="A34" s="36">
        <v>25</v>
      </c>
      <c r="B34" s="36" t="s">
        <v>278</v>
      </c>
      <c r="C34" s="40">
        <v>46.540000000000006</v>
      </c>
      <c r="D34" s="35">
        <v>255832</v>
      </c>
      <c r="E34" s="40">
        <v>111.41000000000003</v>
      </c>
      <c r="F34" s="35">
        <v>648198</v>
      </c>
      <c r="G34" s="34"/>
      <c r="H34" s="35">
        <v>0</v>
      </c>
      <c r="I34" s="35">
        <v>900</v>
      </c>
      <c r="J34" s="34"/>
      <c r="K34" s="35">
        <v>255832</v>
      </c>
      <c r="L34" s="35">
        <v>649098</v>
      </c>
    </row>
    <row r="35" spans="1:12" ht="14.45" customHeight="1">
      <c r="A35" s="36">
        <v>26</v>
      </c>
      <c r="B35" s="36" t="s">
        <v>796</v>
      </c>
      <c r="C35" s="40">
        <v>0</v>
      </c>
      <c r="D35" s="35">
        <v>0</v>
      </c>
      <c r="E35" s="40">
        <v>3.91</v>
      </c>
      <c r="F35" s="35">
        <v>26204</v>
      </c>
      <c r="G35" s="34"/>
      <c r="H35" s="35">
        <v>0</v>
      </c>
      <c r="I35" s="35">
        <v>225</v>
      </c>
      <c r="J35" s="34"/>
      <c r="K35" s="35">
        <v>0</v>
      </c>
      <c r="L35" s="35">
        <v>26429</v>
      </c>
    </row>
    <row r="36" spans="1:12" ht="14.45" customHeight="1">
      <c r="A36" s="36">
        <v>27</v>
      </c>
      <c r="B36" s="36" t="s">
        <v>377</v>
      </c>
      <c r="C36" s="40">
        <v>89.72999999999999</v>
      </c>
      <c r="D36" s="35">
        <v>502633</v>
      </c>
      <c r="E36" s="40">
        <v>7.13</v>
      </c>
      <c r="F36" s="35">
        <v>35650</v>
      </c>
      <c r="G36" s="34"/>
      <c r="H36" s="35">
        <v>0</v>
      </c>
      <c r="I36" s="35">
        <v>0</v>
      </c>
      <c r="J36" s="34"/>
      <c r="K36" s="35">
        <v>502633</v>
      </c>
      <c r="L36" s="35">
        <v>35650</v>
      </c>
    </row>
    <row r="37" spans="1:12" ht="14.45" customHeight="1">
      <c r="A37" s="36">
        <v>28</v>
      </c>
      <c r="B37" s="36" t="s">
        <v>61</v>
      </c>
      <c r="C37" s="40">
        <v>15.44</v>
      </c>
      <c r="D37" s="35">
        <v>82756</v>
      </c>
      <c r="E37" s="40">
        <v>1</v>
      </c>
      <c r="F37" s="35">
        <v>5000</v>
      </c>
      <c r="G37" s="34"/>
      <c r="H37" s="35">
        <v>0</v>
      </c>
      <c r="I37" s="35">
        <v>0</v>
      </c>
      <c r="J37" s="34"/>
      <c r="K37" s="35">
        <v>82756</v>
      </c>
      <c r="L37" s="35">
        <v>5000</v>
      </c>
    </row>
    <row r="38" spans="1:12" s="23" customFormat="1" ht="14.45" customHeight="1">
      <c r="A38" s="21">
        <v>29</v>
      </c>
      <c r="B38" s="21" t="s">
        <v>797</v>
      </c>
      <c r="C38" s="40">
        <v>0</v>
      </c>
      <c r="D38" s="35">
        <v>0</v>
      </c>
      <c r="E38" s="40">
        <v>0</v>
      </c>
      <c r="F38" s="35">
        <v>0</v>
      </c>
      <c r="G38" s="34"/>
      <c r="H38" s="35">
        <v>0</v>
      </c>
      <c r="I38" s="35">
        <v>0</v>
      </c>
      <c r="J38" s="34"/>
      <c r="K38" s="35">
        <v>0</v>
      </c>
      <c r="L38" s="35">
        <v>0</v>
      </c>
    </row>
    <row r="39" spans="1:12" ht="14.45" customHeight="1">
      <c r="A39" s="36">
        <v>30</v>
      </c>
      <c r="B39" s="36" t="s">
        <v>344</v>
      </c>
      <c r="C39" s="40">
        <v>102.13</v>
      </c>
      <c r="D39" s="35">
        <v>556361</v>
      </c>
      <c r="E39" s="40">
        <v>44.38</v>
      </c>
      <c r="F39" s="35">
        <v>246528</v>
      </c>
      <c r="G39" s="34"/>
      <c r="H39" s="35">
        <v>0</v>
      </c>
      <c r="I39" s="35">
        <v>1350</v>
      </c>
      <c r="J39" s="34"/>
      <c r="K39" s="35">
        <v>556361</v>
      </c>
      <c r="L39" s="35">
        <v>247878</v>
      </c>
    </row>
    <row r="40" spans="1:12" ht="14.45" customHeight="1">
      <c r="A40" s="36">
        <v>31</v>
      </c>
      <c r="B40" s="36" t="s">
        <v>398</v>
      </c>
      <c r="C40" s="40">
        <v>0</v>
      </c>
      <c r="D40" s="35">
        <v>0</v>
      </c>
      <c r="E40" s="40">
        <v>20.390000000000004</v>
      </c>
      <c r="F40" s="35">
        <v>127065</v>
      </c>
      <c r="G40" s="34"/>
      <c r="H40" s="35">
        <v>0</v>
      </c>
      <c r="I40" s="35">
        <v>1275</v>
      </c>
      <c r="J40" s="34"/>
      <c r="K40" s="35">
        <v>0</v>
      </c>
      <c r="L40" s="35">
        <v>128340</v>
      </c>
    </row>
    <row r="41" spans="1:12" s="23" customFormat="1" ht="14.45" customHeight="1">
      <c r="A41" s="21">
        <v>32</v>
      </c>
      <c r="B41" s="21" t="s">
        <v>798</v>
      </c>
      <c r="C41" s="40">
        <v>0</v>
      </c>
      <c r="D41" s="35">
        <v>0</v>
      </c>
      <c r="E41" s="40">
        <v>0</v>
      </c>
      <c r="F41" s="35">
        <v>0</v>
      </c>
      <c r="G41" s="34"/>
      <c r="H41" s="35">
        <v>0</v>
      </c>
      <c r="I41" s="35">
        <v>0</v>
      </c>
      <c r="J41" s="34"/>
      <c r="K41" s="35">
        <v>0</v>
      </c>
      <c r="L41" s="35">
        <v>0</v>
      </c>
    </row>
    <row r="42" spans="1:12" s="23" customFormat="1" ht="14.45" customHeight="1">
      <c r="A42" s="21">
        <v>33</v>
      </c>
      <c r="B42" s="21" t="s">
        <v>799</v>
      </c>
      <c r="C42" s="40">
        <v>0</v>
      </c>
      <c r="D42" s="35">
        <v>0</v>
      </c>
      <c r="E42" s="40">
        <v>0</v>
      </c>
      <c r="F42" s="35">
        <v>0</v>
      </c>
      <c r="G42" s="34"/>
      <c r="H42" s="35">
        <v>0</v>
      </c>
      <c r="I42" s="35">
        <v>0</v>
      </c>
      <c r="J42" s="34"/>
      <c r="K42" s="35">
        <v>0</v>
      </c>
      <c r="L42" s="35">
        <v>0</v>
      </c>
    </row>
    <row r="43" spans="1:12" s="23" customFormat="1" ht="14.45" customHeight="1">
      <c r="A43" s="21">
        <v>34</v>
      </c>
      <c r="B43" s="21" t="s">
        <v>800</v>
      </c>
      <c r="C43" s="40">
        <v>0</v>
      </c>
      <c r="D43" s="35">
        <v>0</v>
      </c>
      <c r="E43" s="40">
        <v>0</v>
      </c>
      <c r="F43" s="35">
        <v>0</v>
      </c>
      <c r="G43" s="34"/>
      <c r="H43" s="35">
        <v>0</v>
      </c>
      <c r="I43" s="35">
        <v>0</v>
      </c>
      <c r="J43" s="34"/>
      <c r="K43" s="35">
        <v>0</v>
      </c>
      <c r="L43" s="35">
        <v>0</v>
      </c>
    </row>
    <row r="44" spans="1:12" ht="14.45" customHeight="1">
      <c r="A44" s="36">
        <v>35</v>
      </c>
      <c r="B44" s="36" t="s">
        <v>319</v>
      </c>
      <c r="C44" s="40">
        <v>0</v>
      </c>
      <c r="D44" s="35">
        <v>0</v>
      </c>
      <c r="E44" s="40">
        <v>138.37999999999994</v>
      </c>
      <c r="F44" s="35">
        <v>973207</v>
      </c>
      <c r="G44" s="34"/>
      <c r="H44" s="35">
        <v>0</v>
      </c>
      <c r="I44" s="35">
        <v>11550</v>
      </c>
      <c r="J44" s="34"/>
      <c r="K44" s="35">
        <v>0</v>
      </c>
      <c r="L44" s="35">
        <v>984757</v>
      </c>
    </row>
    <row r="45" spans="1:12" ht="14.45" customHeight="1">
      <c r="A45" s="36">
        <v>36</v>
      </c>
      <c r="B45" s="36" t="s">
        <v>388</v>
      </c>
      <c r="C45" s="40">
        <v>143.40000000000003</v>
      </c>
      <c r="D45" s="35">
        <v>865567</v>
      </c>
      <c r="E45" s="40">
        <v>133.28999999999996</v>
      </c>
      <c r="F45" s="35">
        <v>781428</v>
      </c>
      <c r="G45" s="34"/>
      <c r="H45" s="35">
        <v>14562</v>
      </c>
      <c r="I45" s="35">
        <v>-603</v>
      </c>
      <c r="J45" s="34"/>
      <c r="K45" s="35">
        <v>880129</v>
      </c>
      <c r="L45" s="35">
        <v>780825</v>
      </c>
    </row>
    <row r="46" spans="1:12" ht="14.45" customHeight="1">
      <c r="A46" s="36">
        <v>37</v>
      </c>
      <c r="B46" s="36" t="s">
        <v>62</v>
      </c>
      <c r="C46" s="40">
        <v>0</v>
      </c>
      <c r="D46" s="35">
        <v>0</v>
      </c>
      <c r="E46" s="40">
        <v>0</v>
      </c>
      <c r="F46" s="35">
        <v>0</v>
      </c>
      <c r="G46" s="34"/>
      <c r="H46" s="35">
        <v>0</v>
      </c>
      <c r="I46" s="35">
        <v>0</v>
      </c>
      <c r="J46" s="34"/>
      <c r="K46" s="35">
        <v>0</v>
      </c>
      <c r="L46" s="35">
        <v>0</v>
      </c>
    </row>
    <row r="47" spans="1:12" s="23" customFormat="1" ht="14.45" customHeight="1">
      <c r="A47" s="21">
        <v>38</v>
      </c>
      <c r="B47" s="21" t="s">
        <v>295</v>
      </c>
      <c r="C47" s="40">
        <v>0</v>
      </c>
      <c r="D47" s="35">
        <v>0</v>
      </c>
      <c r="E47" s="40">
        <v>2</v>
      </c>
      <c r="F47" s="35">
        <v>11292</v>
      </c>
      <c r="G47" s="34"/>
      <c r="H47" s="35">
        <v>0</v>
      </c>
      <c r="I47" s="35">
        <v>0</v>
      </c>
      <c r="J47" s="34"/>
      <c r="K47" s="35">
        <v>0</v>
      </c>
      <c r="L47" s="35">
        <v>11292</v>
      </c>
    </row>
    <row r="48" spans="1:12" ht="14.45" customHeight="1">
      <c r="A48" s="36">
        <v>39</v>
      </c>
      <c r="B48" s="36" t="s">
        <v>272</v>
      </c>
      <c r="C48" s="40">
        <v>14</v>
      </c>
      <c r="D48" s="35">
        <v>74318</v>
      </c>
      <c r="E48" s="40">
        <v>4.66</v>
      </c>
      <c r="F48" s="35">
        <v>23300</v>
      </c>
      <c r="G48" s="34"/>
      <c r="H48" s="35">
        <v>0</v>
      </c>
      <c r="I48" s="35">
        <v>0</v>
      </c>
      <c r="J48" s="34"/>
      <c r="K48" s="35">
        <v>74318</v>
      </c>
      <c r="L48" s="35">
        <v>23300</v>
      </c>
    </row>
    <row r="49" spans="1:12" ht="14.45" customHeight="1">
      <c r="A49" s="36">
        <v>40</v>
      </c>
      <c r="B49" s="36" t="s">
        <v>320</v>
      </c>
      <c r="C49" s="40">
        <v>0</v>
      </c>
      <c r="D49" s="35">
        <v>0</v>
      </c>
      <c r="E49" s="40">
        <v>5.3900000000000006</v>
      </c>
      <c r="F49" s="35">
        <v>36641</v>
      </c>
      <c r="G49" s="34"/>
      <c r="H49" s="35">
        <v>0</v>
      </c>
      <c r="I49" s="35">
        <v>525</v>
      </c>
      <c r="J49" s="34"/>
      <c r="K49" s="35">
        <v>0</v>
      </c>
      <c r="L49" s="35">
        <v>37166</v>
      </c>
    </row>
    <row r="50" spans="1:12" ht="14.45" customHeight="1">
      <c r="A50" s="36">
        <v>41</v>
      </c>
      <c r="B50" s="36" t="s">
        <v>263</v>
      </c>
      <c r="C50" s="40">
        <v>0</v>
      </c>
      <c r="D50" s="35">
        <v>0</v>
      </c>
      <c r="E50" s="40">
        <v>27.919999999999998</v>
      </c>
      <c r="F50" s="35">
        <v>187667</v>
      </c>
      <c r="G50" s="34"/>
      <c r="H50" s="35">
        <v>0</v>
      </c>
      <c r="I50" s="35">
        <v>0</v>
      </c>
      <c r="J50" s="34"/>
      <c r="K50" s="35">
        <v>0</v>
      </c>
      <c r="L50" s="35">
        <v>187667</v>
      </c>
    </row>
    <row r="51" spans="1:12" s="23" customFormat="1" ht="14.45" customHeight="1">
      <c r="A51" s="21">
        <v>42</v>
      </c>
      <c r="B51" s="21" t="s">
        <v>801</v>
      </c>
      <c r="C51" s="40">
        <v>0</v>
      </c>
      <c r="D51" s="35">
        <v>0</v>
      </c>
      <c r="E51" s="40">
        <v>0</v>
      </c>
      <c r="F51" s="35">
        <v>0</v>
      </c>
      <c r="G51" s="34"/>
      <c r="H51" s="35">
        <v>0</v>
      </c>
      <c r="I51" s="35">
        <v>0</v>
      </c>
      <c r="J51" s="34"/>
      <c r="K51" s="35">
        <v>0</v>
      </c>
      <c r="L51" s="35">
        <v>0</v>
      </c>
    </row>
    <row r="52" spans="1:12" s="23" customFormat="1" ht="14.45" customHeight="1">
      <c r="A52" s="21">
        <v>43</v>
      </c>
      <c r="B52" s="21" t="s">
        <v>802</v>
      </c>
      <c r="C52" s="40">
        <v>0</v>
      </c>
      <c r="D52" s="35">
        <v>0</v>
      </c>
      <c r="E52" s="40">
        <v>6.9399999999999995</v>
      </c>
      <c r="F52" s="35">
        <v>64864</v>
      </c>
      <c r="G52" s="34"/>
      <c r="H52" s="35">
        <v>0</v>
      </c>
      <c r="I52" s="35">
        <v>0</v>
      </c>
      <c r="J52" s="34"/>
      <c r="K52" s="35">
        <v>0</v>
      </c>
      <c r="L52" s="35">
        <v>64864</v>
      </c>
    </row>
    <row r="53" spans="1:12" ht="14.45" customHeight="1">
      <c r="A53" s="36">
        <v>44</v>
      </c>
      <c r="B53" s="36" t="s">
        <v>321</v>
      </c>
      <c r="C53" s="40">
        <v>23.750000000000004</v>
      </c>
      <c r="D53" s="35">
        <v>145620</v>
      </c>
      <c r="E53" s="40">
        <v>281.93000000000012</v>
      </c>
      <c r="F53" s="35">
        <v>1569057</v>
      </c>
      <c r="G53" s="34"/>
      <c r="H53" s="35">
        <v>0</v>
      </c>
      <c r="I53" s="35">
        <v>6650</v>
      </c>
      <c r="J53" s="34"/>
      <c r="K53" s="35">
        <v>145620</v>
      </c>
      <c r="L53" s="35">
        <v>1575707</v>
      </c>
    </row>
    <row r="54" spans="1:12" ht="14.45" customHeight="1">
      <c r="A54" s="36">
        <v>45</v>
      </c>
      <c r="B54" s="36" t="s">
        <v>384</v>
      </c>
      <c r="C54" s="40">
        <v>47.919999999999995</v>
      </c>
      <c r="D54" s="35">
        <v>248457</v>
      </c>
      <c r="E54" s="40">
        <v>5.1899999999999995</v>
      </c>
      <c r="F54" s="35">
        <v>25950</v>
      </c>
      <c r="G54" s="34"/>
      <c r="H54" s="35">
        <v>0</v>
      </c>
      <c r="I54" s="35">
        <v>0</v>
      </c>
      <c r="J54" s="34"/>
      <c r="K54" s="35">
        <v>248457</v>
      </c>
      <c r="L54" s="35">
        <v>25950</v>
      </c>
    </row>
    <row r="55" spans="1:12" s="23" customFormat="1" ht="14.45" customHeight="1">
      <c r="A55" s="21">
        <v>46</v>
      </c>
      <c r="B55" s="21" t="s">
        <v>803</v>
      </c>
      <c r="C55" s="40">
        <v>0</v>
      </c>
      <c r="D55" s="35">
        <v>0</v>
      </c>
      <c r="E55" s="40">
        <v>3.66</v>
      </c>
      <c r="F55" s="35">
        <v>24757</v>
      </c>
      <c r="G55" s="34"/>
      <c r="H55" s="35">
        <v>0</v>
      </c>
      <c r="I55" s="35">
        <v>375</v>
      </c>
      <c r="J55" s="34"/>
      <c r="K55" s="35">
        <v>0</v>
      </c>
      <c r="L55" s="35">
        <v>25132</v>
      </c>
    </row>
    <row r="56" spans="1:12" s="23" customFormat="1" ht="14.45" customHeight="1">
      <c r="A56" s="21">
        <v>47</v>
      </c>
      <c r="B56" s="21" t="s">
        <v>804</v>
      </c>
      <c r="C56" s="40">
        <v>0</v>
      </c>
      <c r="D56" s="35">
        <v>0</v>
      </c>
      <c r="E56" s="40">
        <v>0</v>
      </c>
      <c r="F56" s="35">
        <v>0</v>
      </c>
      <c r="G56" s="34"/>
      <c r="H56" s="35">
        <v>0</v>
      </c>
      <c r="I56" s="35">
        <v>0</v>
      </c>
      <c r="J56" s="34"/>
      <c r="K56" s="35">
        <v>0</v>
      </c>
      <c r="L56" s="35">
        <v>0</v>
      </c>
    </row>
    <row r="57" spans="1:12" ht="14.45" customHeight="1">
      <c r="A57" s="36">
        <v>48</v>
      </c>
      <c r="B57" s="36" t="s">
        <v>805</v>
      </c>
      <c r="C57" s="40">
        <v>20.18</v>
      </c>
      <c r="D57" s="35">
        <v>113690</v>
      </c>
      <c r="E57" s="40">
        <v>6.3400000000000007</v>
      </c>
      <c r="F57" s="35">
        <v>42950</v>
      </c>
      <c r="G57" s="34"/>
      <c r="H57" s="35">
        <v>-1526</v>
      </c>
      <c r="I57" s="35">
        <v>675</v>
      </c>
      <c r="J57" s="34"/>
      <c r="K57" s="35">
        <v>112164</v>
      </c>
      <c r="L57" s="35">
        <v>43625</v>
      </c>
    </row>
    <row r="58" spans="1:12" ht="14.45" customHeight="1">
      <c r="A58" s="36">
        <v>49</v>
      </c>
      <c r="B58" s="36" t="s">
        <v>63</v>
      </c>
      <c r="C58" s="40">
        <v>0</v>
      </c>
      <c r="D58" s="35">
        <v>0</v>
      </c>
      <c r="E58" s="40">
        <v>8.61</v>
      </c>
      <c r="F58" s="35">
        <v>58976</v>
      </c>
      <c r="G58" s="34"/>
      <c r="H58" s="35">
        <v>0</v>
      </c>
      <c r="I58" s="35">
        <v>225</v>
      </c>
      <c r="J58" s="34"/>
      <c r="K58" s="35">
        <v>0</v>
      </c>
      <c r="L58" s="35">
        <v>59201</v>
      </c>
    </row>
    <row r="59" spans="1:12" s="23" customFormat="1" ht="14.45" customHeight="1">
      <c r="A59" s="21">
        <v>50</v>
      </c>
      <c r="B59" s="21" t="s">
        <v>357</v>
      </c>
      <c r="C59" s="40">
        <v>0</v>
      </c>
      <c r="D59" s="35">
        <v>0</v>
      </c>
      <c r="E59" s="40">
        <v>3.7800000000000002</v>
      </c>
      <c r="F59" s="35">
        <v>24774</v>
      </c>
      <c r="G59" s="34"/>
      <c r="H59" s="35">
        <v>0</v>
      </c>
      <c r="I59" s="35">
        <v>375</v>
      </c>
      <c r="J59" s="34"/>
      <c r="K59" s="35">
        <v>0</v>
      </c>
      <c r="L59" s="35">
        <v>25149</v>
      </c>
    </row>
    <row r="60" spans="1:12" s="23" customFormat="1" ht="14.45" customHeight="1">
      <c r="A60" s="21">
        <v>51</v>
      </c>
      <c r="B60" s="21" t="s">
        <v>748</v>
      </c>
      <c r="C60" s="40">
        <v>0</v>
      </c>
      <c r="D60" s="35">
        <v>0</v>
      </c>
      <c r="E60" s="40">
        <v>0</v>
      </c>
      <c r="F60" s="35">
        <v>0</v>
      </c>
      <c r="G60" s="34"/>
      <c r="H60" s="35">
        <v>0</v>
      </c>
      <c r="I60" s="35">
        <v>0</v>
      </c>
      <c r="J60" s="34"/>
      <c r="K60" s="35">
        <v>0</v>
      </c>
      <c r="L60" s="35">
        <v>0</v>
      </c>
    </row>
    <row r="61" spans="1:12" s="23" customFormat="1" ht="14.45" customHeight="1">
      <c r="A61" s="21">
        <v>52</v>
      </c>
      <c r="B61" s="21" t="s">
        <v>349</v>
      </c>
      <c r="C61" s="40">
        <v>22</v>
      </c>
      <c r="D61" s="35">
        <v>228963</v>
      </c>
      <c r="E61" s="40">
        <v>17.920000000000002</v>
      </c>
      <c r="F61" s="35">
        <v>108496</v>
      </c>
      <c r="G61" s="34"/>
      <c r="H61" s="35">
        <v>-34080</v>
      </c>
      <c r="I61" s="35">
        <v>525</v>
      </c>
      <c r="J61" s="34"/>
      <c r="K61" s="35">
        <v>194883</v>
      </c>
      <c r="L61" s="35">
        <v>109021</v>
      </c>
    </row>
    <row r="62" spans="1:12" s="23" customFormat="1" ht="14.45" customHeight="1">
      <c r="A62" s="21">
        <v>53</v>
      </c>
      <c r="B62" s="21" t="s">
        <v>806</v>
      </c>
      <c r="C62" s="40">
        <v>0</v>
      </c>
      <c r="D62" s="35">
        <v>0</v>
      </c>
      <c r="E62" s="40">
        <v>0</v>
      </c>
      <c r="F62" s="35">
        <v>0</v>
      </c>
      <c r="G62" s="34"/>
      <c r="H62" s="35">
        <v>0</v>
      </c>
      <c r="I62" s="35">
        <v>0</v>
      </c>
      <c r="J62" s="34"/>
      <c r="K62" s="35">
        <v>0</v>
      </c>
      <c r="L62" s="35">
        <v>0</v>
      </c>
    </row>
    <row r="63" spans="1:12" s="23" customFormat="1" ht="14.45" customHeight="1">
      <c r="A63" s="21">
        <v>54</v>
      </c>
      <c r="B63" s="21" t="s">
        <v>807</v>
      </c>
      <c r="C63" s="40">
        <v>0</v>
      </c>
      <c r="D63" s="35">
        <v>0</v>
      </c>
      <c r="E63" s="40">
        <v>0</v>
      </c>
      <c r="F63" s="35">
        <v>0</v>
      </c>
      <c r="G63" s="34"/>
      <c r="H63" s="35">
        <v>0</v>
      </c>
      <c r="I63" s="35">
        <v>0</v>
      </c>
      <c r="J63" s="34"/>
      <c r="K63" s="35">
        <v>0</v>
      </c>
      <c r="L63" s="35">
        <v>0</v>
      </c>
    </row>
    <row r="64" spans="1:12" ht="14.45" customHeight="1">
      <c r="A64" s="36">
        <v>55</v>
      </c>
      <c r="B64" s="36" t="s">
        <v>261</v>
      </c>
      <c r="C64" s="40">
        <v>0</v>
      </c>
      <c r="D64" s="35">
        <v>0</v>
      </c>
      <c r="E64" s="40">
        <v>0</v>
      </c>
      <c r="F64" s="35">
        <v>0</v>
      </c>
      <c r="G64" s="34"/>
      <c r="H64" s="35">
        <v>0</v>
      </c>
      <c r="I64" s="35">
        <v>0</v>
      </c>
      <c r="J64" s="34"/>
      <c r="K64" s="35">
        <v>0</v>
      </c>
      <c r="L64" s="35">
        <v>0</v>
      </c>
    </row>
    <row r="65" spans="1:12" ht="14.45" customHeight="1">
      <c r="A65" s="36">
        <v>56</v>
      </c>
      <c r="B65" s="36" t="s">
        <v>270</v>
      </c>
      <c r="C65" s="40">
        <v>52</v>
      </c>
      <c r="D65" s="35">
        <v>377710</v>
      </c>
      <c r="E65" s="40">
        <v>31.569999999999993</v>
      </c>
      <c r="F65" s="35">
        <v>334619</v>
      </c>
      <c r="G65" s="34"/>
      <c r="H65" s="35">
        <v>0</v>
      </c>
      <c r="I65" s="35">
        <v>675</v>
      </c>
      <c r="J65" s="34"/>
      <c r="K65" s="35">
        <v>377710</v>
      </c>
      <c r="L65" s="35">
        <v>335294</v>
      </c>
    </row>
    <row r="66" spans="1:12" s="23" customFormat="1" ht="14.45" customHeight="1">
      <c r="A66" s="21">
        <v>57</v>
      </c>
      <c r="B66" s="21" t="s">
        <v>808</v>
      </c>
      <c r="C66" s="40">
        <v>0</v>
      </c>
      <c r="D66" s="35">
        <v>0</v>
      </c>
      <c r="E66" s="40">
        <v>6.08</v>
      </c>
      <c r="F66" s="35">
        <v>39894</v>
      </c>
      <c r="G66" s="34"/>
      <c r="H66" s="35">
        <v>0</v>
      </c>
      <c r="I66" s="35">
        <v>600</v>
      </c>
      <c r="J66" s="34"/>
      <c r="K66" s="35">
        <v>0</v>
      </c>
      <c r="L66" s="35">
        <v>40494</v>
      </c>
    </row>
    <row r="67" spans="1:12" s="23" customFormat="1" ht="14.45" customHeight="1">
      <c r="A67" s="21">
        <v>58</v>
      </c>
      <c r="B67" s="21" t="s">
        <v>809</v>
      </c>
      <c r="C67" s="40">
        <v>0</v>
      </c>
      <c r="D67" s="35">
        <v>0</v>
      </c>
      <c r="E67" s="40">
        <v>0</v>
      </c>
      <c r="F67" s="35">
        <v>0</v>
      </c>
      <c r="G67" s="34"/>
      <c r="H67" s="35">
        <v>0</v>
      </c>
      <c r="I67" s="35">
        <v>0</v>
      </c>
      <c r="J67" s="34"/>
      <c r="K67" s="35">
        <v>0</v>
      </c>
      <c r="L67" s="35">
        <v>0</v>
      </c>
    </row>
    <row r="68" spans="1:12" s="23" customFormat="1" ht="14.45" customHeight="1">
      <c r="A68" s="21">
        <v>59</v>
      </c>
      <c r="B68" s="21" t="s">
        <v>810</v>
      </c>
      <c r="C68" s="40">
        <v>0</v>
      </c>
      <c r="D68" s="35">
        <v>0</v>
      </c>
      <c r="E68" s="40">
        <v>0</v>
      </c>
      <c r="F68" s="35">
        <v>0</v>
      </c>
      <c r="G68" s="34"/>
      <c r="H68" s="35">
        <v>0</v>
      </c>
      <c r="I68" s="35">
        <v>0</v>
      </c>
      <c r="J68" s="34"/>
      <c r="K68" s="35">
        <v>0</v>
      </c>
      <c r="L68" s="35">
        <v>0</v>
      </c>
    </row>
    <row r="69" spans="1:12" s="23" customFormat="1" ht="14.45" customHeight="1">
      <c r="A69" s="21">
        <v>60</v>
      </c>
      <c r="B69" s="21" t="s">
        <v>811</v>
      </c>
      <c r="C69" s="40">
        <v>0</v>
      </c>
      <c r="D69" s="35">
        <v>0</v>
      </c>
      <c r="E69" s="40">
        <v>0</v>
      </c>
      <c r="F69" s="35">
        <v>0</v>
      </c>
      <c r="G69" s="34"/>
      <c r="H69" s="35">
        <v>0</v>
      </c>
      <c r="I69" s="35">
        <v>0</v>
      </c>
      <c r="J69" s="34"/>
      <c r="K69" s="35">
        <v>0</v>
      </c>
      <c r="L69" s="35">
        <v>0</v>
      </c>
    </row>
    <row r="70" spans="1:12" ht="14.45" customHeight="1">
      <c r="A70" s="36">
        <v>61</v>
      </c>
      <c r="B70" s="36" t="s">
        <v>74</v>
      </c>
      <c r="C70" s="40">
        <v>185.01000000000002</v>
      </c>
      <c r="D70" s="35">
        <v>988790</v>
      </c>
      <c r="E70" s="40">
        <v>212.07</v>
      </c>
      <c r="F70" s="35">
        <v>1347895</v>
      </c>
      <c r="G70" s="34"/>
      <c r="H70" s="35">
        <v>0</v>
      </c>
      <c r="I70" s="35">
        <v>2041.3998687800013</v>
      </c>
      <c r="J70" s="34"/>
      <c r="K70" s="35">
        <v>988790</v>
      </c>
      <c r="L70" s="35">
        <v>1349936.39986878</v>
      </c>
    </row>
    <row r="71" spans="1:12" s="23" customFormat="1" ht="14.45" customHeight="1">
      <c r="A71" s="21">
        <v>62</v>
      </c>
      <c r="B71" s="21" t="s">
        <v>812</v>
      </c>
      <c r="C71" s="40">
        <v>0</v>
      </c>
      <c r="D71" s="35">
        <v>0</v>
      </c>
      <c r="E71" s="40">
        <v>0</v>
      </c>
      <c r="F71" s="35">
        <v>0</v>
      </c>
      <c r="G71" s="34"/>
      <c r="H71" s="35">
        <v>0</v>
      </c>
      <c r="I71" s="35">
        <v>0</v>
      </c>
      <c r="J71" s="34"/>
      <c r="K71" s="35">
        <v>0</v>
      </c>
      <c r="L71" s="35">
        <v>0</v>
      </c>
    </row>
    <row r="72" spans="1:12" ht="14.45" customHeight="1">
      <c r="A72" s="36">
        <v>63</v>
      </c>
      <c r="B72" s="36" t="s">
        <v>397</v>
      </c>
      <c r="C72" s="40">
        <v>54</v>
      </c>
      <c r="D72" s="35">
        <v>310252</v>
      </c>
      <c r="E72" s="40">
        <v>26.330000000000002</v>
      </c>
      <c r="F72" s="35">
        <v>168838</v>
      </c>
      <c r="G72" s="34"/>
      <c r="H72" s="35">
        <v>0</v>
      </c>
      <c r="I72" s="35">
        <v>0</v>
      </c>
      <c r="J72" s="34"/>
      <c r="K72" s="35">
        <v>310252</v>
      </c>
      <c r="L72" s="35">
        <v>168838</v>
      </c>
    </row>
    <row r="73" spans="1:12" ht="14.45" customHeight="1">
      <c r="A73" s="36">
        <v>64</v>
      </c>
      <c r="B73" s="36" t="s">
        <v>330</v>
      </c>
      <c r="C73" s="40">
        <v>83.129999999999981</v>
      </c>
      <c r="D73" s="35">
        <v>535034</v>
      </c>
      <c r="E73" s="40">
        <v>95.1</v>
      </c>
      <c r="F73" s="35">
        <v>534735</v>
      </c>
      <c r="G73" s="34"/>
      <c r="H73" s="35">
        <v>10000</v>
      </c>
      <c r="I73" s="35">
        <v>450</v>
      </c>
      <c r="J73" s="34"/>
      <c r="K73" s="35">
        <v>545034</v>
      </c>
      <c r="L73" s="35">
        <v>535185</v>
      </c>
    </row>
    <row r="74" spans="1:12" s="23" customFormat="1" ht="14.45" customHeight="1">
      <c r="A74" s="21">
        <v>65</v>
      </c>
      <c r="B74" s="21" t="s">
        <v>813</v>
      </c>
      <c r="C74" s="40">
        <v>0</v>
      </c>
      <c r="D74" s="35">
        <v>0</v>
      </c>
      <c r="E74" s="40">
        <v>1.81</v>
      </c>
      <c r="F74" s="35">
        <v>12141</v>
      </c>
      <c r="G74" s="34"/>
      <c r="H74" s="35">
        <v>0</v>
      </c>
      <c r="I74" s="35">
        <v>225</v>
      </c>
      <c r="J74" s="34"/>
      <c r="K74" s="35">
        <v>0</v>
      </c>
      <c r="L74" s="35">
        <v>12366</v>
      </c>
    </row>
    <row r="75" spans="1:12" s="23" customFormat="1" ht="14.45" customHeight="1">
      <c r="A75" s="21">
        <v>66</v>
      </c>
      <c r="B75" s="21" t="s">
        <v>814</v>
      </c>
      <c r="C75" s="40">
        <v>0</v>
      </c>
      <c r="D75" s="35">
        <v>0</v>
      </c>
      <c r="E75" s="40">
        <v>0</v>
      </c>
      <c r="F75" s="35">
        <v>0</v>
      </c>
      <c r="G75" s="34"/>
      <c r="H75" s="35">
        <v>0</v>
      </c>
      <c r="I75" s="35">
        <v>0</v>
      </c>
      <c r="J75" s="34"/>
      <c r="K75" s="35">
        <v>0</v>
      </c>
      <c r="L75" s="35">
        <v>0</v>
      </c>
    </row>
    <row r="76" spans="1:12" ht="14.45" customHeight="1">
      <c r="A76" s="36">
        <v>67</v>
      </c>
      <c r="B76" s="36" t="s">
        <v>331</v>
      </c>
      <c r="C76" s="40">
        <v>0</v>
      </c>
      <c r="D76" s="35">
        <v>0</v>
      </c>
      <c r="E76" s="40">
        <v>3</v>
      </c>
      <c r="F76" s="35">
        <v>18400</v>
      </c>
      <c r="G76" s="34"/>
      <c r="H76" s="35">
        <v>0</v>
      </c>
      <c r="I76" s="35">
        <v>225</v>
      </c>
      <c r="J76" s="34"/>
      <c r="K76" s="35">
        <v>0</v>
      </c>
      <c r="L76" s="35">
        <v>18625</v>
      </c>
    </row>
    <row r="77" spans="1:12" s="23" customFormat="1" ht="14.45" customHeight="1">
      <c r="A77" s="21">
        <v>68</v>
      </c>
      <c r="B77" s="21" t="s">
        <v>815</v>
      </c>
      <c r="C77" s="40">
        <v>34.61</v>
      </c>
      <c r="D77" s="35">
        <v>235057</v>
      </c>
      <c r="E77" s="40">
        <v>7</v>
      </c>
      <c r="F77" s="35">
        <v>73232</v>
      </c>
      <c r="G77" s="34"/>
      <c r="H77" s="35">
        <v>0</v>
      </c>
      <c r="I77" s="35">
        <v>0</v>
      </c>
      <c r="J77" s="34"/>
      <c r="K77" s="35">
        <v>235057</v>
      </c>
      <c r="L77" s="35">
        <v>73232</v>
      </c>
    </row>
    <row r="78" spans="1:12" s="23" customFormat="1" ht="14.45" customHeight="1">
      <c r="A78" s="21">
        <v>69</v>
      </c>
      <c r="B78" s="21" t="s">
        <v>816</v>
      </c>
      <c r="C78" s="40">
        <v>0</v>
      </c>
      <c r="D78" s="35">
        <v>0</v>
      </c>
      <c r="E78" s="40">
        <v>0</v>
      </c>
      <c r="F78" s="35">
        <v>0</v>
      </c>
      <c r="G78" s="34"/>
      <c r="H78" s="35">
        <v>0</v>
      </c>
      <c r="I78" s="35">
        <v>0</v>
      </c>
      <c r="J78" s="34"/>
      <c r="K78" s="35">
        <v>0</v>
      </c>
      <c r="L78" s="35">
        <v>0</v>
      </c>
    </row>
    <row r="79" spans="1:12" ht="14.45" customHeight="1">
      <c r="A79" s="36">
        <v>70</v>
      </c>
      <c r="B79" s="36" t="s">
        <v>817</v>
      </c>
      <c r="C79" s="40">
        <v>0</v>
      </c>
      <c r="D79" s="35">
        <v>0</v>
      </c>
      <c r="E79" s="40">
        <v>0</v>
      </c>
      <c r="F79" s="35">
        <v>0</v>
      </c>
      <c r="G79" s="34"/>
      <c r="H79" s="35">
        <v>0</v>
      </c>
      <c r="I79" s="35">
        <v>0</v>
      </c>
      <c r="J79" s="34"/>
      <c r="K79" s="35">
        <v>0</v>
      </c>
      <c r="L79" s="35">
        <v>0</v>
      </c>
    </row>
    <row r="80" spans="1:12" ht="14.45" customHeight="1">
      <c r="A80" s="36">
        <v>71</v>
      </c>
      <c r="B80" s="36" t="s">
        <v>345</v>
      </c>
      <c r="C80" s="40">
        <v>0</v>
      </c>
      <c r="D80" s="35">
        <v>0</v>
      </c>
      <c r="E80" s="40">
        <v>42.1</v>
      </c>
      <c r="F80" s="35">
        <v>239417</v>
      </c>
      <c r="G80" s="34"/>
      <c r="H80" s="35">
        <v>0</v>
      </c>
      <c r="I80" s="35">
        <v>825</v>
      </c>
      <c r="J80" s="34"/>
      <c r="K80" s="35">
        <v>0</v>
      </c>
      <c r="L80" s="35">
        <v>240242</v>
      </c>
    </row>
    <row r="81" spans="1:12" ht="14.45" customHeight="1">
      <c r="A81" s="36">
        <v>72</v>
      </c>
      <c r="B81" s="36" t="s">
        <v>818</v>
      </c>
      <c r="C81" s="40">
        <v>59.73</v>
      </c>
      <c r="D81" s="35">
        <v>307817</v>
      </c>
      <c r="E81" s="40">
        <v>15.58</v>
      </c>
      <c r="F81" s="35">
        <v>92957</v>
      </c>
      <c r="G81" s="34"/>
      <c r="H81" s="35">
        <v>0</v>
      </c>
      <c r="I81" s="35">
        <v>600</v>
      </c>
      <c r="J81" s="34"/>
      <c r="K81" s="35">
        <v>307817</v>
      </c>
      <c r="L81" s="35">
        <v>93557</v>
      </c>
    </row>
    <row r="82" spans="1:12" ht="14.45" customHeight="1">
      <c r="A82" s="36">
        <v>73</v>
      </c>
      <c r="B82" s="36" t="s">
        <v>819</v>
      </c>
      <c r="C82" s="40">
        <v>0</v>
      </c>
      <c r="D82" s="35">
        <v>0</v>
      </c>
      <c r="E82" s="40">
        <v>3.26</v>
      </c>
      <c r="F82" s="35">
        <v>47875</v>
      </c>
      <c r="G82" s="34"/>
      <c r="H82" s="35">
        <v>0</v>
      </c>
      <c r="I82" s="35">
        <v>225</v>
      </c>
      <c r="J82" s="34"/>
      <c r="K82" s="35">
        <v>0</v>
      </c>
      <c r="L82" s="35">
        <v>48100</v>
      </c>
    </row>
    <row r="83" spans="1:12" ht="14.45" customHeight="1">
      <c r="A83" s="36">
        <v>74</v>
      </c>
      <c r="B83" s="36" t="s">
        <v>820</v>
      </c>
      <c r="C83" s="40">
        <v>80.06</v>
      </c>
      <c r="D83" s="35">
        <v>511096</v>
      </c>
      <c r="E83" s="40">
        <v>23.96</v>
      </c>
      <c r="F83" s="35">
        <v>152769</v>
      </c>
      <c r="G83" s="34"/>
      <c r="H83" s="35">
        <v>0</v>
      </c>
      <c r="I83" s="35">
        <v>0</v>
      </c>
      <c r="J83" s="34"/>
      <c r="K83" s="35">
        <v>511096</v>
      </c>
      <c r="L83" s="35">
        <v>152769</v>
      </c>
    </row>
    <row r="84" spans="1:12" s="23" customFormat="1" ht="14.45" customHeight="1">
      <c r="A84" s="21">
        <v>75</v>
      </c>
      <c r="B84" s="21" t="s">
        <v>821</v>
      </c>
      <c r="C84" s="40">
        <v>0</v>
      </c>
      <c r="D84" s="35">
        <v>0</v>
      </c>
      <c r="E84" s="40">
        <v>0</v>
      </c>
      <c r="F84" s="35">
        <v>0</v>
      </c>
      <c r="G84" s="34"/>
      <c r="H84" s="35">
        <v>0</v>
      </c>
      <c r="I84" s="35">
        <v>0</v>
      </c>
      <c r="J84" s="34"/>
      <c r="K84" s="35">
        <v>0</v>
      </c>
      <c r="L84" s="35">
        <v>0</v>
      </c>
    </row>
    <row r="85" spans="1:12" s="23" customFormat="1" ht="14.45" customHeight="1">
      <c r="A85" s="21">
        <v>76</v>
      </c>
      <c r="B85" s="21" t="s">
        <v>822</v>
      </c>
      <c r="C85" s="40">
        <v>0</v>
      </c>
      <c r="D85" s="35">
        <v>0</v>
      </c>
      <c r="E85" s="40">
        <v>0</v>
      </c>
      <c r="F85" s="35">
        <v>0</v>
      </c>
      <c r="G85" s="34"/>
      <c r="H85" s="35">
        <v>0</v>
      </c>
      <c r="I85" s="35">
        <v>0</v>
      </c>
      <c r="J85" s="34"/>
      <c r="K85" s="35">
        <v>0</v>
      </c>
      <c r="L85" s="35">
        <v>0</v>
      </c>
    </row>
    <row r="86" spans="1:12" ht="14.45" customHeight="1">
      <c r="A86" s="36">
        <v>77</v>
      </c>
      <c r="B86" s="36" t="s">
        <v>277</v>
      </c>
      <c r="C86" s="40">
        <v>110.16</v>
      </c>
      <c r="D86" s="35">
        <v>747271</v>
      </c>
      <c r="E86" s="40">
        <v>72.150000000000006</v>
      </c>
      <c r="F86" s="35">
        <v>439236</v>
      </c>
      <c r="G86" s="34"/>
      <c r="H86" s="35">
        <v>0</v>
      </c>
      <c r="I86" s="35">
        <v>750</v>
      </c>
      <c r="J86" s="34"/>
      <c r="K86" s="35">
        <v>747271</v>
      </c>
      <c r="L86" s="35">
        <v>439986</v>
      </c>
    </row>
    <row r="87" spans="1:12" s="23" customFormat="1" ht="14.45" customHeight="1">
      <c r="A87" s="21">
        <v>78</v>
      </c>
      <c r="B87" s="21" t="s">
        <v>823</v>
      </c>
      <c r="C87" s="40">
        <v>0</v>
      </c>
      <c r="D87" s="35">
        <v>0</v>
      </c>
      <c r="E87" s="40">
        <v>0</v>
      </c>
      <c r="F87" s="35">
        <v>0</v>
      </c>
      <c r="G87" s="34"/>
      <c r="H87" s="35">
        <v>0</v>
      </c>
      <c r="I87" s="35">
        <v>0</v>
      </c>
      <c r="J87" s="34"/>
      <c r="K87" s="35">
        <v>0</v>
      </c>
      <c r="L87" s="35">
        <v>0</v>
      </c>
    </row>
    <row r="88" spans="1:12" ht="14.45" customHeight="1">
      <c r="A88" s="36">
        <v>79</v>
      </c>
      <c r="B88" s="36" t="s">
        <v>271</v>
      </c>
      <c r="C88" s="40">
        <v>28.469999999999995</v>
      </c>
      <c r="D88" s="35">
        <v>157345</v>
      </c>
      <c r="E88" s="40">
        <v>45.89</v>
      </c>
      <c r="F88" s="35">
        <v>307436</v>
      </c>
      <c r="G88" s="34"/>
      <c r="H88" s="35">
        <v>0</v>
      </c>
      <c r="I88" s="35">
        <v>675</v>
      </c>
      <c r="J88" s="34"/>
      <c r="K88" s="35">
        <v>157345</v>
      </c>
      <c r="L88" s="35">
        <v>308111</v>
      </c>
    </row>
    <row r="89" spans="1:12" s="23" customFormat="1" ht="14.45" customHeight="1">
      <c r="A89" s="21">
        <v>80</v>
      </c>
      <c r="B89" s="21" t="s">
        <v>824</v>
      </c>
      <c r="C89" s="40">
        <v>0</v>
      </c>
      <c r="D89" s="35">
        <v>0</v>
      </c>
      <c r="E89" s="40">
        <v>0</v>
      </c>
      <c r="F89" s="35">
        <v>0</v>
      </c>
      <c r="G89" s="34"/>
      <c r="H89" s="35">
        <v>0</v>
      </c>
      <c r="I89" s="35">
        <v>0</v>
      </c>
      <c r="J89" s="34"/>
      <c r="K89" s="35">
        <v>0</v>
      </c>
      <c r="L89" s="35">
        <v>0</v>
      </c>
    </row>
    <row r="90" spans="1:12" s="23" customFormat="1" ht="14.45" customHeight="1">
      <c r="A90" s="21">
        <v>81</v>
      </c>
      <c r="B90" s="21" t="s">
        <v>825</v>
      </c>
      <c r="C90" s="40">
        <v>0</v>
      </c>
      <c r="D90" s="35">
        <v>0</v>
      </c>
      <c r="E90" s="40">
        <v>0</v>
      </c>
      <c r="F90" s="35">
        <v>0</v>
      </c>
      <c r="G90" s="34"/>
      <c r="H90" s="35">
        <v>0</v>
      </c>
      <c r="I90" s="35">
        <v>0</v>
      </c>
      <c r="J90" s="34"/>
      <c r="K90" s="35">
        <v>0</v>
      </c>
      <c r="L90" s="35">
        <v>0</v>
      </c>
    </row>
    <row r="91" spans="1:12" s="23" customFormat="1" ht="14.45" customHeight="1">
      <c r="A91" s="21">
        <v>82</v>
      </c>
      <c r="B91" s="21" t="s">
        <v>826</v>
      </c>
      <c r="C91" s="40">
        <v>0</v>
      </c>
      <c r="D91" s="35">
        <v>0</v>
      </c>
      <c r="E91" s="40">
        <v>4.79</v>
      </c>
      <c r="F91" s="35">
        <v>31621</v>
      </c>
      <c r="G91" s="34"/>
      <c r="H91" s="35">
        <v>0</v>
      </c>
      <c r="I91" s="35">
        <v>300</v>
      </c>
      <c r="J91" s="34"/>
      <c r="K91" s="35">
        <v>0</v>
      </c>
      <c r="L91" s="35">
        <v>31921</v>
      </c>
    </row>
    <row r="92" spans="1:12" s="23" customFormat="1" ht="14.45" customHeight="1">
      <c r="A92" s="21">
        <v>83</v>
      </c>
      <c r="B92" s="21" t="s">
        <v>827</v>
      </c>
      <c r="C92" s="40">
        <v>45.98</v>
      </c>
      <c r="D92" s="35">
        <v>239921</v>
      </c>
      <c r="E92" s="40">
        <v>39.859999999999992</v>
      </c>
      <c r="F92" s="35">
        <v>288478</v>
      </c>
      <c r="G92" s="34"/>
      <c r="H92" s="35">
        <v>0</v>
      </c>
      <c r="I92" s="35">
        <v>150</v>
      </c>
      <c r="J92" s="34"/>
      <c r="K92" s="35">
        <v>239921</v>
      </c>
      <c r="L92" s="35">
        <v>288628</v>
      </c>
    </row>
    <row r="93" spans="1:12" s="23" customFormat="1" ht="14.45" customHeight="1">
      <c r="A93" s="21">
        <v>84</v>
      </c>
      <c r="B93" s="21" t="s">
        <v>828</v>
      </c>
      <c r="C93" s="40">
        <v>0</v>
      </c>
      <c r="D93" s="35">
        <v>0</v>
      </c>
      <c r="E93" s="40">
        <v>7</v>
      </c>
      <c r="F93" s="35">
        <v>35000</v>
      </c>
      <c r="G93" s="34"/>
      <c r="H93" s="35">
        <v>0</v>
      </c>
      <c r="I93" s="35">
        <v>0</v>
      </c>
      <c r="J93" s="34"/>
      <c r="K93" s="35">
        <v>0</v>
      </c>
      <c r="L93" s="35">
        <v>35000</v>
      </c>
    </row>
    <row r="94" spans="1:12" ht="14.45" customHeight="1">
      <c r="A94" s="36">
        <v>85</v>
      </c>
      <c r="B94" s="36" t="s">
        <v>264</v>
      </c>
      <c r="C94" s="40">
        <v>0</v>
      </c>
      <c r="D94" s="35">
        <v>0</v>
      </c>
      <c r="E94" s="40">
        <v>7</v>
      </c>
      <c r="F94" s="35">
        <v>35000</v>
      </c>
      <c r="G94" s="34"/>
      <c r="H94" s="35">
        <v>0</v>
      </c>
      <c r="I94" s="35">
        <v>0</v>
      </c>
      <c r="J94" s="34"/>
      <c r="K94" s="35">
        <v>0</v>
      </c>
      <c r="L94" s="35">
        <v>35000</v>
      </c>
    </row>
    <row r="95" spans="1:12" ht="14.45" customHeight="1">
      <c r="A95" s="36">
        <v>86</v>
      </c>
      <c r="B95" s="36" t="s">
        <v>300</v>
      </c>
      <c r="C95" s="40">
        <v>132.81</v>
      </c>
      <c r="D95" s="35">
        <v>754587</v>
      </c>
      <c r="E95" s="40">
        <v>143.28000000000003</v>
      </c>
      <c r="F95" s="35">
        <v>970740</v>
      </c>
      <c r="G95" s="34"/>
      <c r="H95" s="35">
        <v>-2964</v>
      </c>
      <c r="I95" s="35">
        <v>300</v>
      </c>
      <c r="J95" s="34"/>
      <c r="K95" s="35">
        <v>751623</v>
      </c>
      <c r="L95" s="35">
        <v>971040</v>
      </c>
    </row>
    <row r="96" spans="1:12" ht="14.45" customHeight="1">
      <c r="A96" s="36">
        <v>87</v>
      </c>
      <c r="B96" s="36" t="s">
        <v>287</v>
      </c>
      <c r="C96" s="40">
        <v>0</v>
      </c>
      <c r="D96" s="35">
        <v>0</v>
      </c>
      <c r="E96" s="40">
        <v>17.64</v>
      </c>
      <c r="F96" s="35">
        <v>120990</v>
      </c>
      <c r="G96" s="34"/>
      <c r="H96" s="35">
        <v>0</v>
      </c>
      <c r="I96" s="35">
        <v>225</v>
      </c>
      <c r="J96" s="34"/>
      <c r="K96" s="35">
        <v>0</v>
      </c>
      <c r="L96" s="35">
        <v>121215</v>
      </c>
    </row>
    <row r="97" spans="1:12" s="23" customFormat="1" ht="14.45" customHeight="1">
      <c r="A97" s="21">
        <v>88</v>
      </c>
      <c r="B97" s="21" t="s">
        <v>829</v>
      </c>
      <c r="C97" s="40">
        <v>0</v>
      </c>
      <c r="D97" s="35">
        <v>0</v>
      </c>
      <c r="E97" s="40">
        <v>14.820000000000002</v>
      </c>
      <c r="F97" s="35">
        <v>86081</v>
      </c>
      <c r="G97" s="34"/>
      <c r="H97" s="35">
        <v>0</v>
      </c>
      <c r="I97" s="35">
        <v>600</v>
      </c>
      <c r="J97" s="34"/>
      <c r="K97" s="35">
        <v>0</v>
      </c>
      <c r="L97" s="35">
        <v>86681</v>
      </c>
    </row>
    <row r="98" spans="1:12" ht="14.45" customHeight="1">
      <c r="A98" s="36">
        <v>89</v>
      </c>
      <c r="B98" s="36" t="s">
        <v>830</v>
      </c>
      <c r="C98" s="40">
        <v>7.84</v>
      </c>
      <c r="D98" s="35">
        <v>39630</v>
      </c>
      <c r="E98" s="40">
        <v>41.489999999999995</v>
      </c>
      <c r="F98" s="35">
        <v>237143</v>
      </c>
      <c r="G98" s="34"/>
      <c r="H98" s="35">
        <v>0</v>
      </c>
      <c r="I98" s="35">
        <v>-29909</v>
      </c>
      <c r="J98" s="34"/>
      <c r="K98" s="35">
        <v>39630</v>
      </c>
      <c r="L98" s="35">
        <v>207234</v>
      </c>
    </row>
    <row r="99" spans="1:12" s="23" customFormat="1" ht="14.45" customHeight="1">
      <c r="A99" s="21">
        <v>90</v>
      </c>
      <c r="B99" s="21" t="s">
        <v>832</v>
      </c>
      <c r="C99" s="40">
        <v>0</v>
      </c>
      <c r="D99" s="35">
        <v>0</v>
      </c>
      <c r="E99" s="40">
        <v>0</v>
      </c>
      <c r="F99" s="35">
        <v>0</v>
      </c>
      <c r="G99" s="34"/>
      <c r="H99" s="35">
        <v>0</v>
      </c>
      <c r="I99" s="35">
        <v>0</v>
      </c>
      <c r="J99" s="34"/>
      <c r="K99" s="35">
        <v>0</v>
      </c>
      <c r="L99" s="35">
        <v>0</v>
      </c>
    </row>
    <row r="100" spans="1:12" ht="14.45" customHeight="1">
      <c r="A100" s="36">
        <v>91</v>
      </c>
      <c r="B100" s="36" t="s">
        <v>833</v>
      </c>
      <c r="C100" s="40">
        <v>0</v>
      </c>
      <c r="D100" s="35">
        <v>0</v>
      </c>
      <c r="E100" s="40">
        <v>41.370000000000005</v>
      </c>
      <c r="F100" s="35">
        <v>256028</v>
      </c>
      <c r="G100" s="34"/>
      <c r="H100" s="35">
        <v>0</v>
      </c>
      <c r="I100" s="35">
        <v>917</v>
      </c>
      <c r="J100" s="34"/>
      <c r="K100" s="35">
        <v>0</v>
      </c>
      <c r="L100" s="35">
        <v>256945</v>
      </c>
    </row>
    <row r="101" spans="1:12" ht="14.45" customHeight="1">
      <c r="A101" s="36">
        <v>92</v>
      </c>
      <c r="B101" s="36" t="s">
        <v>288</v>
      </c>
      <c r="C101" s="40">
        <v>0</v>
      </c>
      <c r="D101" s="35">
        <v>0</v>
      </c>
      <c r="E101" s="40">
        <v>0</v>
      </c>
      <c r="F101" s="35">
        <v>0</v>
      </c>
      <c r="G101" s="34"/>
      <c r="H101" s="35">
        <v>0</v>
      </c>
      <c r="I101" s="35">
        <v>0</v>
      </c>
      <c r="J101" s="34"/>
      <c r="K101" s="35">
        <v>0</v>
      </c>
      <c r="L101" s="35">
        <v>0</v>
      </c>
    </row>
    <row r="102" spans="1:12" ht="14.45" customHeight="1">
      <c r="A102" s="36">
        <v>93</v>
      </c>
      <c r="B102" s="36" t="s">
        <v>426</v>
      </c>
      <c r="C102" s="40">
        <v>0</v>
      </c>
      <c r="D102" s="35">
        <v>0</v>
      </c>
      <c r="E102" s="40">
        <v>15.520000000000003</v>
      </c>
      <c r="F102" s="35">
        <v>69567</v>
      </c>
      <c r="G102" s="34"/>
      <c r="H102" s="35">
        <v>0</v>
      </c>
      <c r="I102" s="35">
        <v>675</v>
      </c>
      <c r="J102" s="34"/>
      <c r="K102" s="35">
        <v>0</v>
      </c>
      <c r="L102" s="35">
        <v>70242</v>
      </c>
    </row>
    <row r="103" spans="1:12" s="23" customFormat="1" ht="14.45" customHeight="1">
      <c r="A103" s="21">
        <v>94</v>
      </c>
      <c r="B103" s="21" t="s">
        <v>834</v>
      </c>
      <c r="C103" s="40">
        <v>0</v>
      </c>
      <c r="D103" s="35">
        <v>0</v>
      </c>
      <c r="E103" s="40">
        <v>18.8</v>
      </c>
      <c r="F103" s="35">
        <v>104308</v>
      </c>
      <c r="G103" s="34"/>
      <c r="H103" s="35">
        <v>0</v>
      </c>
      <c r="I103" s="35">
        <v>450</v>
      </c>
      <c r="J103" s="34"/>
      <c r="K103" s="35">
        <v>0</v>
      </c>
      <c r="L103" s="35">
        <v>104758</v>
      </c>
    </row>
    <row r="104" spans="1:12" ht="14.45" customHeight="1">
      <c r="A104" s="36">
        <v>95</v>
      </c>
      <c r="B104" s="36" t="s">
        <v>378</v>
      </c>
      <c r="C104" s="40">
        <v>42.66</v>
      </c>
      <c r="D104" s="35">
        <v>215691</v>
      </c>
      <c r="E104" s="40">
        <v>131.63</v>
      </c>
      <c r="F104" s="35">
        <v>835342</v>
      </c>
      <c r="G104" s="34"/>
      <c r="H104" s="35">
        <v>0</v>
      </c>
      <c r="I104" s="35">
        <v>4275</v>
      </c>
      <c r="J104" s="34"/>
      <c r="K104" s="35">
        <v>215691</v>
      </c>
      <c r="L104" s="35">
        <v>839617</v>
      </c>
    </row>
    <row r="105" spans="1:12" ht="14.45" customHeight="1">
      <c r="A105" s="36">
        <v>96</v>
      </c>
      <c r="B105" s="36" t="s">
        <v>351</v>
      </c>
      <c r="C105" s="40">
        <v>111.09000000000002</v>
      </c>
      <c r="D105" s="35">
        <v>620762</v>
      </c>
      <c r="E105" s="40">
        <v>58.110000000000007</v>
      </c>
      <c r="F105" s="35">
        <v>335494</v>
      </c>
      <c r="G105" s="34"/>
      <c r="H105" s="35">
        <v>0</v>
      </c>
      <c r="I105" s="35">
        <v>375</v>
      </c>
      <c r="J105" s="34"/>
      <c r="K105" s="35">
        <v>620762</v>
      </c>
      <c r="L105" s="35">
        <v>335869</v>
      </c>
    </row>
    <row r="106" spans="1:12" ht="14.45" customHeight="1">
      <c r="A106" s="36">
        <v>97</v>
      </c>
      <c r="B106" s="36" t="s">
        <v>332</v>
      </c>
      <c r="C106" s="40">
        <v>191.12000000000006</v>
      </c>
      <c r="D106" s="35">
        <v>1159234</v>
      </c>
      <c r="E106" s="40">
        <v>408.79000000000013</v>
      </c>
      <c r="F106" s="35">
        <v>2475694</v>
      </c>
      <c r="G106" s="34"/>
      <c r="H106" s="35">
        <v>0</v>
      </c>
      <c r="I106" s="35">
        <v>11350</v>
      </c>
      <c r="J106" s="34"/>
      <c r="K106" s="35">
        <v>1159234</v>
      </c>
      <c r="L106" s="35">
        <v>2487044</v>
      </c>
    </row>
    <row r="107" spans="1:12" ht="14.45" customHeight="1">
      <c r="A107" s="36">
        <v>98</v>
      </c>
      <c r="B107" s="36" t="s">
        <v>835</v>
      </c>
      <c r="C107" s="40">
        <v>10.9</v>
      </c>
      <c r="D107" s="35">
        <v>61444</v>
      </c>
      <c r="E107" s="40">
        <v>7.58</v>
      </c>
      <c r="F107" s="35">
        <v>38976</v>
      </c>
      <c r="G107" s="34"/>
      <c r="H107" s="35">
        <v>0</v>
      </c>
      <c r="I107" s="35">
        <v>0</v>
      </c>
      <c r="J107" s="34"/>
      <c r="K107" s="35">
        <v>61444</v>
      </c>
      <c r="L107" s="35">
        <v>38976</v>
      </c>
    </row>
    <row r="108" spans="1:12" s="23" customFormat="1" ht="14.45" customHeight="1">
      <c r="A108" s="21">
        <v>99</v>
      </c>
      <c r="B108" s="21" t="s">
        <v>836</v>
      </c>
      <c r="C108" s="40">
        <v>0</v>
      </c>
      <c r="D108" s="35">
        <v>0</v>
      </c>
      <c r="E108" s="40">
        <v>5.1100000000000003</v>
      </c>
      <c r="F108" s="35">
        <v>33943</v>
      </c>
      <c r="G108" s="34"/>
      <c r="H108" s="35">
        <v>0</v>
      </c>
      <c r="I108" s="35">
        <v>375</v>
      </c>
      <c r="J108" s="34"/>
      <c r="K108" s="35">
        <v>0</v>
      </c>
      <c r="L108" s="35">
        <v>34318</v>
      </c>
    </row>
    <row r="109" spans="1:12" ht="14.45" customHeight="1">
      <c r="A109" s="36">
        <v>100</v>
      </c>
      <c r="B109" s="36" t="s">
        <v>312</v>
      </c>
      <c r="C109" s="40">
        <v>0</v>
      </c>
      <c r="D109" s="35">
        <v>0</v>
      </c>
      <c r="E109" s="40">
        <v>67.77</v>
      </c>
      <c r="F109" s="35">
        <v>444130</v>
      </c>
      <c r="G109" s="34"/>
      <c r="H109" s="35">
        <v>0</v>
      </c>
      <c r="I109" s="35">
        <v>1425</v>
      </c>
      <c r="J109" s="34"/>
      <c r="K109" s="35">
        <v>0</v>
      </c>
      <c r="L109" s="35">
        <v>445555</v>
      </c>
    </row>
    <row r="110" spans="1:12" ht="14.45" customHeight="1">
      <c r="A110" s="36">
        <v>101</v>
      </c>
      <c r="B110" s="36" t="s">
        <v>754</v>
      </c>
      <c r="C110" s="40">
        <v>3</v>
      </c>
      <c r="D110" s="35">
        <v>15000</v>
      </c>
      <c r="E110" s="40">
        <v>45.380000000000017</v>
      </c>
      <c r="F110" s="35">
        <v>277701</v>
      </c>
      <c r="G110" s="34"/>
      <c r="H110" s="35">
        <v>0</v>
      </c>
      <c r="I110" s="35">
        <v>1275</v>
      </c>
      <c r="J110" s="34"/>
      <c r="K110" s="35">
        <v>15000</v>
      </c>
      <c r="L110" s="35">
        <v>278976</v>
      </c>
    </row>
    <row r="111" spans="1:12" s="23" customFormat="1" ht="14.45" customHeight="1">
      <c r="A111" s="21">
        <v>102</v>
      </c>
      <c r="B111" s="21" t="s">
        <v>379</v>
      </c>
      <c r="C111" s="40">
        <v>0</v>
      </c>
      <c r="D111" s="35">
        <v>0</v>
      </c>
      <c r="E111" s="40">
        <v>2</v>
      </c>
      <c r="F111" s="35">
        <v>10000</v>
      </c>
      <c r="G111" s="34"/>
      <c r="H111" s="35">
        <v>0</v>
      </c>
      <c r="I111" s="35">
        <v>0</v>
      </c>
      <c r="J111" s="34"/>
      <c r="K111" s="35">
        <v>0</v>
      </c>
      <c r="L111" s="35">
        <v>10000</v>
      </c>
    </row>
    <row r="112" spans="1:12" ht="14.45" customHeight="1">
      <c r="A112" s="36">
        <v>103</v>
      </c>
      <c r="B112" s="36" t="s">
        <v>290</v>
      </c>
      <c r="C112" s="40">
        <v>110.43000000000002</v>
      </c>
      <c r="D112" s="35">
        <v>580179</v>
      </c>
      <c r="E112" s="40">
        <v>300.7600000000001</v>
      </c>
      <c r="F112" s="35">
        <v>1768336</v>
      </c>
      <c r="G112" s="34"/>
      <c r="H112" s="35">
        <v>0</v>
      </c>
      <c r="I112" s="35">
        <v>1650</v>
      </c>
      <c r="J112" s="34"/>
      <c r="K112" s="35">
        <v>580179</v>
      </c>
      <c r="L112" s="35">
        <v>1769986</v>
      </c>
    </row>
    <row r="113" spans="1:12" s="23" customFormat="1" ht="14.45" customHeight="1">
      <c r="A113" s="21">
        <v>104</v>
      </c>
      <c r="B113" s="21" t="s">
        <v>837</v>
      </c>
      <c r="C113" s="40">
        <v>0</v>
      </c>
      <c r="D113" s="35">
        <v>0</v>
      </c>
      <c r="E113" s="40">
        <v>0</v>
      </c>
      <c r="F113" s="35">
        <v>0</v>
      </c>
      <c r="G113" s="34"/>
      <c r="H113" s="35">
        <v>0</v>
      </c>
      <c r="I113" s="35">
        <v>0</v>
      </c>
      <c r="J113" s="34"/>
      <c r="K113" s="35">
        <v>0</v>
      </c>
      <c r="L113" s="35">
        <v>0</v>
      </c>
    </row>
    <row r="114" spans="1:12" ht="14.45" customHeight="1">
      <c r="A114" s="36">
        <v>105</v>
      </c>
      <c r="B114" s="36" t="s">
        <v>80</v>
      </c>
      <c r="C114" s="40">
        <v>37.449999999999996</v>
      </c>
      <c r="D114" s="35">
        <v>203158</v>
      </c>
      <c r="E114" s="40">
        <v>20</v>
      </c>
      <c r="F114" s="35">
        <v>195546</v>
      </c>
      <c r="G114" s="34"/>
      <c r="H114" s="35">
        <v>0</v>
      </c>
      <c r="I114" s="35">
        <v>300</v>
      </c>
      <c r="J114" s="34"/>
      <c r="K114" s="35">
        <v>203158</v>
      </c>
      <c r="L114" s="35">
        <v>195846</v>
      </c>
    </row>
    <row r="115" spans="1:12" s="23" customFormat="1" ht="14.45" customHeight="1">
      <c r="A115" s="21">
        <v>106</v>
      </c>
      <c r="B115" s="21" t="s">
        <v>838</v>
      </c>
      <c r="C115" s="40">
        <v>0</v>
      </c>
      <c r="D115" s="35">
        <v>0</v>
      </c>
      <c r="E115" s="40">
        <v>0</v>
      </c>
      <c r="F115" s="35">
        <v>0</v>
      </c>
      <c r="G115" s="34"/>
      <c r="H115" s="35">
        <v>0</v>
      </c>
      <c r="I115" s="35">
        <v>0</v>
      </c>
      <c r="J115" s="34"/>
      <c r="K115" s="35">
        <v>0</v>
      </c>
      <c r="L115" s="35">
        <v>0</v>
      </c>
    </row>
    <row r="116" spans="1:12" ht="14.45" customHeight="1">
      <c r="A116" s="36">
        <v>107</v>
      </c>
      <c r="B116" s="36" t="s">
        <v>346</v>
      </c>
      <c r="C116" s="40">
        <v>32.700000000000003</v>
      </c>
      <c r="D116" s="35">
        <v>177788</v>
      </c>
      <c r="E116" s="40">
        <v>305.01</v>
      </c>
      <c r="F116" s="35">
        <v>2179366</v>
      </c>
      <c r="G116" s="34"/>
      <c r="H116" s="35">
        <v>0</v>
      </c>
      <c r="I116" s="35">
        <v>1565</v>
      </c>
      <c r="J116" s="34"/>
      <c r="K116" s="35">
        <v>177788</v>
      </c>
      <c r="L116" s="35">
        <v>2180931</v>
      </c>
    </row>
    <row r="117" spans="1:12" s="23" customFormat="1" ht="14.45" customHeight="1">
      <c r="A117" s="21">
        <v>108</v>
      </c>
      <c r="B117" s="21" t="s">
        <v>839</v>
      </c>
      <c r="C117" s="40">
        <v>0</v>
      </c>
      <c r="D117" s="35">
        <v>0</v>
      </c>
      <c r="E117" s="40">
        <v>0</v>
      </c>
      <c r="F117" s="35">
        <v>0</v>
      </c>
      <c r="G117" s="34"/>
      <c r="H117" s="35">
        <v>0</v>
      </c>
      <c r="I117" s="35">
        <v>0</v>
      </c>
      <c r="J117" s="34"/>
      <c r="K117" s="35">
        <v>0</v>
      </c>
      <c r="L117" s="35">
        <v>0</v>
      </c>
    </row>
    <row r="118" spans="1:12" s="23" customFormat="1" ht="14.45" customHeight="1">
      <c r="A118" s="21">
        <v>109</v>
      </c>
      <c r="B118" s="21" t="s">
        <v>840</v>
      </c>
      <c r="C118" s="40">
        <v>0</v>
      </c>
      <c r="D118" s="35">
        <v>0</v>
      </c>
      <c r="E118" s="40">
        <v>0</v>
      </c>
      <c r="F118" s="35">
        <v>0</v>
      </c>
      <c r="G118" s="34"/>
      <c r="H118" s="35">
        <v>0</v>
      </c>
      <c r="I118" s="35">
        <v>0</v>
      </c>
      <c r="J118" s="34"/>
      <c r="K118" s="35">
        <v>0</v>
      </c>
      <c r="L118" s="35">
        <v>0</v>
      </c>
    </row>
    <row r="119" spans="1:12" ht="14.45" customHeight="1">
      <c r="A119" s="36">
        <v>110</v>
      </c>
      <c r="B119" s="36" t="s">
        <v>279</v>
      </c>
      <c r="C119" s="40">
        <v>66.650000000000006</v>
      </c>
      <c r="D119" s="35">
        <v>421695</v>
      </c>
      <c r="E119" s="40">
        <v>39.769999999999996</v>
      </c>
      <c r="F119" s="35">
        <v>245932</v>
      </c>
      <c r="G119" s="34"/>
      <c r="H119" s="35">
        <v>0</v>
      </c>
      <c r="I119" s="35">
        <v>1125</v>
      </c>
      <c r="J119" s="34"/>
      <c r="K119" s="35">
        <v>421695</v>
      </c>
      <c r="L119" s="35">
        <v>247057</v>
      </c>
    </row>
    <row r="120" spans="1:12" ht="14.45" customHeight="1">
      <c r="A120" s="36">
        <v>111</v>
      </c>
      <c r="B120" s="36" t="s">
        <v>298</v>
      </c>
      <c r="C120" s="40">
        <v>90.169999999999987</v>
      </c>
      <c r="D120" s="35">
        <v>503071</v>
      </c>
      <c r="E120" s="40">
        <v>66.31</v>
      </c>
      <c r="F120" s="35">
        <v>360582</v>
      </c>
      <c r="G120" s="34"/>
      <c r="H120" s="35">
        <v>0</v>
      </c>
      <c r="I120" s="35">
        <v>225</v>
      </c>
      <c r="J120" s="34"/>
      <c r="K120" s="35">
        <v>503071</v>
      </c>
      <c r="L120" s="35">
        <v>360807</v>
      </c>
    </row>
    <row r="121" spans="1:12" ht="14.45" customHeight="1">
      <c r="A121" s="36">
        <v>112</v>
      </c>
      <c r="B121" s="36" t="s">
        <v>412</v>
      </c>
      <c r="C121" s="40">
        <v>0</v>
      </c>
      <c r="D121" s="35">
        <v>0</v>
      </c>
      <c r="E121" s="40">
        <v>0</v>
      </c>
      <c r="F121" s="35">
        <v>0</v>
      </c>
      <c r="G121" s="34"/>
      <c r="H121" s="35">
        <v>0</v>
      </c>
      <c r="I121" s="35">
        <v>0</v>
      </c>
      <c r="J121" s="34"/>
      <c r="K121" s="35">
        <v>0</v>
      </c>
      <c r="L121" s="35">
        <v>0</v>
      </c>
    </row>
    <row r="122" spans="1:12" s="23" customFormat="1" ht="14.45" customHeight="1">
      <c r="A122" s="21">
        <v>113</v>
      </c>
      <c r="B122" s="21" t="s">
        <v>841</v>
      </c>
      <c r="C122" s="40">
        <v>0</v>
      </c>
      <c r="D122" s="35">
        <v>0</v>
      </c>
      <c r="E122" s="40">
        <v>0</v>
      </c>
      <c r="F122" s="35">
        <v>0</v>
      </c>
      <c r="G122" s="34"/>
      <c r="H122" s="35">
        <v>0</v>
      </c>
      <c r="I122" s="35">
        <v>0</v>
      </c>
      <c r="J122" s="34"/>
      <c r="K122" s="35">
        <v>0</v>
      </c>
      <c r="L122" s="35">
        <v>0</v>
      </c>
    </row>
    <row r="123" spans="1:12" ht="14.45" customHeight="1">
      <c r="A123" s="36">
        <v>114</v>
      </c>
      <c r="B123" s="36" t="s">
        <v>301</v>
      </c>
      <c r="C123" s="40">
        <v>95.750000000000014</v>
      </c>
      <c r="D123" s="35">
        <v>559038</v>
      </c>
      <c r="E123" s="40">
        <v>356.80999999999995</v>
      </c>
      <c r="F123" s="35">
        <v>2829856</v>
      </c>
      <c r="G123" s="34"/>
      <c r="H123" s="35">
        <v>0</v>
      </c>
      <c r="I123" s="35">
        <v>-4155</v>
      </c>
      <c r="J123" s="34"/>
      <c r="K123" s="35">
        <v>559038</v>
      </c>
      <c r="L123" s="35">
        <v>2825701</v>
      </c>
    </row>
    <row r="124" spans="1:12" s="23" customFormat="1" ht="14.45" customHeight="1">
      <c r="A124" s="21">
        <v>115</v>
      </c>
      <c r="B124" s="21" t="s">
        <v>842</v>
      </c>
      <c r="C124" s="40">
        <v>0</v>
      </c>
      <c r="D124" s="35">
        <v>0</v>
      </c>
      <c r="E124" s="40">
        <v>0</v>
      </c>
      <c r="F124" s="35">
        <v>0</v>
      </c>
      <c r="G124" s="34"/>
      <c r="H124" s="35">
        <v>0</v>
      </c>
      <c r="I124" s="35">
        <v>0</v>
      </c>
      <c r="J124" s="34"/>
      <c r="K124" s="35">
        <v>0</v>
      </c>
      <c r="L124" s="35">
        <v>0</v>
      </c>
    </row>
    <row r="125" spans="1:12" s="23" customFormat="1" ht="14.45" customHeight="1">
      <c r="A125" s="21">
        <v>116</v>
      </c>
      <c r="B125" s="21" t="s">
        <v>843</v>
      </c>
      <c r="C125" s="40">
        <v>0</v>
      </c>
      <c r="D125" s="35">
        <v>0</v>
      </c>
      <c r="E125" s="40">
        <v>0</v>
      </c>
      <c r="F125" s="35">
        <v>0</v>
      </c>
      <c r="G125" s="34"/>
      <c r="H125" s="35">
        <v>0</v>
      </c>
      <c r="I125" s="35">
        <v>0</v>
      </c>
      <c r="J125" s="34"/>
      <c r="K125" s="35">
        <v>0</v>
      </c>
      <c r="L125" s="35">
        <v>0</v>
      </c>
    </row>
    <row r="126" spans="1:12" ht="14.45" customHeight="1">
      <c r="A126" s="36">
        <v>117</v>
      </c>
      <c r="B126" s="36" t="s">
        <v>844</v>
      </c>
      <c r="C126" s="40">
        <v>81.459999999999994</v>
      </c>
      <c r="D126" s="35">
        <v>538154</v>
      </c>
      <c r="E126" s="40">
        <v>57.009999999999991</v>
      </c>
      <c r="F126" s="35">
        <v>343328</v>
      </c>
      <c r="G126" s="34"/>
      <c r="H126" s="35">
        <v>0</v>
      </c>
      <c r="I126" s="35">
        <v>375</v>
      </c>
      <c r="J126" s="34"/>
      <c r="K126" s="35">
        <v>538154</v>
      </c>
      <c r="L126" s="35">
        <v>343703</v>
      </c>
    </row>
    <row r="127" spans="1:12" s="23" customFormat="1" ht="14.45" customHeight="1">
      <c r="A127" s="21">
        <v>118</v>
      </c>
      <c r="B127" s="21" t="s">
        <v>845</v>
      </c>
      <c r="C127" s="40">
        <v>0</v>
      </c>
      <c r="D127" s="35">
        <v>0</v>
      </c>
      <c r="E127" s="40">
        <v>3</v>
      </c>
      <c r="F127" s="35">
        <v>17726</v>
      </c>
      <c r="G127" s="34"/>
      <c r="H127" s="35">
        <v>0</v>
      </c>
      <c r="I127" s="35">
        <v>0</v>
      </c>
      <c r="J127" s="34"/>
      <c r="K127" s="35">
        <v>0</v>
      </c>
      <c r="L127" s="35">
        <v>17726</v>
      </c>
    </row>
    <row r="128" spans="1:12" s="23" customFormat="1" ht="14.45" customHeight="1">
      <c r="A128" s="21">
        <v>119</v>
      </c>
      <c r="B128" s="21" t="s">
        <v>846</v>
      </c>
      <c r="C128" s="40">
        <v>0</v>
      </c>
      <c r="D128" s="35">
        <v>0</v>
      </c>
      <c r="E128" s="40">
        <v>0</v>
      </c>
      <c r="F128" s="35">
        <v>0</v>
      </c>
      <c r="G128" s="34"/>
      <c r="H128" s="35">
        <v>0</v>
      </c>
      <c r="I128" s="35">
        <v>0</v>
      </c>
      <c r="J128" s="34"/>
      <c r="K128" s="35">
        <v>0</v>
      </c>
      <c r="L128" s="35">
        <v>0</v>
      </c>
    </row>
    <row r="129" spans="1:12" s="23" customFormat="1" ht="14.45" customHeight="1">
      <c r="A129" s="21">
        <v>120</v>
      </c>
      <c r="B129" s="21" t="s">
        <v>847</v>
      </c>
      <c r="C129" s="40">
        <v>0</v>
      </c>
      <c r="D129" s="35">
        <v>0</v>
      </c>
      <c r="E129" s="40">
        <v>0</v>
      </c>
      <c r="F129" s="35">
        <v>0</v>
      </c>
      <c r="G129" s="34"/>
      <c r="H129" s="35">
        <v>0</v>
      </c>
      <c r="I129" s="35">
        <v>0</v>
      </c>
      <c r="J129" s="34"/>
      <c r="K129" s="35">
        <v>0</v>
      </c>
      <c r="L129" s="35">
        <v>0</v>
      </c>
    </row>
    <row r="130" spans="1:12" ht="14.45" customHeight="1">
      <c r="A130" s="36">
        <v>121</v>
      </c>
      <c r="B130" s="36" t="s">
        <v>306</v>
      </c>
      <c r="C130" s="40">
        <v>7</v>
      </c>
      <c r="D130" s="35">
        <v>35000</v>
      </c>
      <c r="E130" s="40">
        <v>8</v>
      </c>
      <c r="F130" s="35">
        <v>40000</v>
      </c>
      <c r="G130" s="34"/>
      <c r="H130" s="35">
        <v>0</v>
      </c>
      <c r="I130" s="35">
        <v>0</v>
      </c>
      <c r="J130" s="34"/>
      <c r="K130" s="35">
        <v>35000</v>
      </c>
      <c r="L130" s="35">
        <v>40000</v>
      </c>
    </row>
    <row r="131" spans="1:12" s="23" customFormat="1" ht="14.45" customHeight="1">
      <c r="A131" s="21">
        <v>122</v>
      </c>
      <c r="B131" s="21" t="s">
        <v>849</v>
      </c>
      <c r="C131" s="40">
        <v>0</v>
      </c>
      <c r="D131" s="35">
        <v>0</v>
      </c>
      <c r="E131" s="40">
        <v>7.76</v>
      </c>
      <c r="F131" s="35">
        <v>42222</v>
      </c>
      <c r="G131" s="34"/>
      <c r="H131" s="35">
        <v>0</v>
      </c>
      <c r="I131" s="35">
        <v>75</v>
      </c>
      <c r="J131" s="34"/>
      <c r="K131" s="35">
        <v>0</v>
      </c>
      <c r="L131" s="35">
        <v>42297</v>
      </c>
    </row>
    <row r="132" spans="1:12" s="23" customFormat="1" ht="14.45" customHeight="1">
      <c r="A132" s="21">
        <v>123</v>
      </c>
      <c r="B132" s="21" t="s">
        <v>850</v>
      </c>
      <c r="C132" s="40">
        <v>0</v>
      </c>
      <c r="D132" s="35">
        <v>0</v>
      </c>
      <c r="E132" s="40">
        <v>0</v>
      </c>
      <c r="F132" s="35">
        <v>0</v>
      </c>
      <c r="G132" s="34"/>
      <c r="H132" s="35">
        <v>0</v>
      </c>
      <c r="I132" s="35">
        <v>0</v>
      </c>
      <c r="J132" s="34"/>
      <c r="K132" s="35">
        <v>0</v>
      </c>
      <c r="L132" s="35">
        <v>0</v>
      </c>
    </row>
    <row r="133" spans="1:12" s="23" customFormat="1" ht="14.45" customHeight="1">
      <c r="A133" s="21">
        <v>124</v>
      </c>
      <c r="B133" s="21" t="s">
        <v>851</v>
      </c>
      <c r="C133" s="40">
        <v>0</v>
      </c>
      <c r="D133" s="35">
        <v>0</v>
      </c>
      <c r="E133" s="40">
        <v>0</v>
      </c>
      <c r="F133" s="35">
        <v>0</v>
      </c>
      <c r="G133" s="34"/>
      <c r="H133" s="35">
        <v>0</v>
      </c>
      <c r="I133" s="35">
        <v>0</v>
      </c>
      <c r="J133" s="34"/>
      <c r="K133" s="35">
        <v>0</v>
      </c>
      <c r="L133" s="35">
        <v>0</v>
      </c>
    </row>
    <row r="134" spans="1:12" ht="14.45" customHeight="1">
      <c r="A134" s="36">
        <v>125</v>
      </c>
      <c r="B134" s="36" t="s">
        <v>747</v>
      </c>
      <c r="C134" s="40">
        <v>56.35</v>
      </c>
      <c r="D134" s="35">
        <v>297694</v>
      </c>
      <c r="E134" s="40">
        <v>0</v>
      </c>
      <c r="F134" s="35">
        <v>0</v>
      </c>
      <c r="G134" s="34"/>
      <c r="H134" s="35">
        <v>0</v>
      </c>
      <c r="I134" s="35">
        <v>0</v>
      </c>
      <c r="J134" s="34"/>
      <c r="K134" s="35">
        <v>297694</v>
      </c>
      <c r="L134" s="35">
        <v>0</v>
      </c>
    </row>
    <row r="135" spans="1:12" ht="14.45" customHeight="1">
      <c r="A135" s="36">
        <v>126</v>
      </c>
      <c r="B135" s="36" t="s">
        <v>265</v>
      </c>
      <c r="C135" s="40">
        <v>0</v>
      </c>
      <c r="D135" s="35">
        <v>0</v>
      </c>
      <c r="E135" s="40">
        <v>0</v>
      </c>
      <c r="F135" s="35">
        <v>0</v>
      </c>
      <c r="G135" s="34"/>
      <c r="H135" s="35">
        <v>0</v>
      </c>
      <c r="I135" s="35">
        <v>0</v>
      </c>
      <c r="J135" s="34"/>
      <c r="K135" s="35">
        <v>0</v>
      </c>
      <c r="L135" s="35">
        <v>0</v>
      </c>
    </row>
    <row r="136" spans="1:12" s="23" customFormat="1" ht="14.45" customHeight="1">
      <c r="A136" s="21">
        <v>127</v>
      </c>
      <c r="B136" s="21" t="s">
        <v>852</v>
      </c>
      <c r="C136" s="40">
        <v>129.59</v>
      </c>
      <c r="D136" s="35">
        <v>1051569</v>
      </c>
      <c r="E136" s="40">
        <v>31.439999999999994</v>
      </c>
      <c r="F136" s="35">
        <v>198753</v>
      </c>
      <c r="G136" s="34"/>
      <c r="H136" s="35">
        <v>431</v>
      </c>
      <c r="I136" s="35">
        <v>525</v>
      </c>
      <c r="J136" s="34"/>
      <c r="K136" s="35">
        <v>1052000</v>
      </c>
      <c r="L136" s="35">
        <v>199278</v>
      </c>
    </row>
    <row r="137" spans="1:12" ht="14.45" customHeight="1">
      <c r="A137" s="36">
        <v>128</v>
      </c>
      <c r="B137" s="36" t="s">
        <v>81</v>
      </c>
      <c r="C137" s="40">
        <v>29.5</v>
      </c>
      <c r="D137" s="35">
        <v>186584</v>
      </c>
      <c r="E137" s="40">
        <v>162.97000000000003</v>
      </c>
      <c r="F137" s="35">
        <v>978962</v>
      </c>
      <c r="G137" s="34"/>
      <c r="H137" s="35">
        <v>0</v>
      </c>
      <c r="I137" s="35">
        <v>2625</v>
      </c>
      <c r="J137" s="34"/>
      <c r="K137" s="35">
        <v>186584</v>
      </c>
      <c r="L137" s="35">
        <v>981587</v>
      </c>
    </row>
    <row r="138" spans="1:12" s="23" customFormat="1" ht="14.45" customHeight="1">
      <c r="A138" s="21">
        <v>129</v>
      </c>
      <c r="B138" s="21" t="s">
        <v>853</v>
      </c>
      <c r="C138" s="40">
        <v>0</v>
      </c>
      <c r="D138" s="35">
        <v>0</v>
      </c>
      <c r="E138" s="40">
        <v>0</v>
      </c>
      <c r="F138" s="35">
        <v>0</v>
      </c>
      <c r="G138" s="34"/>
      <c r="H138" s="35">
        <v>0</v>
      </c>
      <c r="I138" s="35">
        <v>0</v>
      </c>
      <c r="J138" s="34"/>
      <c r="K138" s="35">
        <v>0</v>
      </c>
      <c r="L138" s="35">
        <v>0</v>
      </c>
    </row>
    <row r="139" spans="1:12" s="23" customFormat="1" ht="14.45" customHeight="1">
      <c r="A139" s="21">
        <v>130</v>
      </c>
      <c r="B139" s="21" t="s">
        <v>854</v>
      </c>
      <c r="C139" s="40">
        <v>0</v>
      </c>
      <c r="D139" s="35">
        <v>0</v>
      </c>
      <c r="E139" s="40">
        <v>0</v>
      </c>
      <c r="F139" s="35">
        <v>0</v>
      </c>
      <c r="G139" s="34"/>
      <c r="H139" s="35">
        <v>0</v>
      </c>
      <c r="I139" s="35">
        <v>0</v>
      </c>
      <c r="J139" s="34"/>
      <c r="K139" s="35">
        <v>0</v>
      </c>
      <c r="L139" s="35">
        <v>0</v>
      </c>
    </row>
    <row r="140" spans="1:12" s="23" customFormat="1" ht="14.45" customHeight="1">
      <c r="A140" s="21">
        <v>131</v>
      </c>
      <c r="B140" s="21" t="s">
        <v>855</v>
      </c>
      <c r="C140" s="40">
        <v>0</v>
      </c>
      <c r="D140" s="35">
        <v>0</v>
      </c>
      <c r="E140" s="40">
        <v>4.7299999999999995</v>
      </c>
      <c r="F140" s="35">
        <v>32755</v>
      </c>
      <c r="G140" s="34"/>
      <c r="H140" s="35">
        <v>0</v>
      </c>
      <c r="I140" s="35">
        <v>450</v>
      </c>
      <c r="J140" s="34"/>
      <c r="K140" s="35">
        <v>0</v>
      </c>
      <c r="L140" s="35">
        <v>33205</v>
      </c>
    </row>
    <row r="141" spans="1:12" s="23" customFormat="1" ht="14.45" customHeight="1">
      <c r="A141" s="21">
        <v>132</v>
      </c>
      <c r="B141" s="21" t="s">
        <v>856</v>
      </c>
      <c r="C141" s="40">
        <v>0</v>
      </c>
      <c r="D141" s="35">
        <v>0</v>
      </c>
      <c r="E141" s="40">
        <v>0</v>
      </c>
      <c r="F141" s="35">
        <v>0</v>
      </c>
      <c r="G141" s="34"/>
      <c r="H141" s="35">
        <v>0</v>
      </c>
      <c r="I141" s="35">
        <v>0</v>
      </c>
      <c r="J141" s="34"/>
      <c r="K141" s="35">
        <v>0</v>
      </c>
      <c r="L141" s="35">
        <v>0</v>
      </c>
    </row>
    <row r="142" spans="1:12" ht="14.45" customHeight="1">
      <c r="A142" s="36">
        <v>133</v>
      </c>
      <c r="B142" s="36" t="s">
        <v>322</v>
      </c>
      <c r="C142" s="40">
        <v>40.21</v>
      </c>
      <c r="D142" s="35">
        <v>267831</v>
      </c>
      <c r="E142" s="40">
        <v>13.16</v>
      </c>
      <c r="F142" s="35">
        <v>78110</v>
      </c>
      <c r="G142" s="34"/>
      <c r="H142" s="35">
        <v>0</v>
      </c>
      <c r="I142" s="35">
        <v>1425</v>
      </c>
      <c r="J142" s="34"/>
      <c r="K142" s="35">
        <v>267831</v>
      </c>
      <c r="L142" s="35">
        <v>79535</v>
      </c>
    </row>
    <row r="143" spans="1:12" s="23" customFormat="1" ht="14.45" customHeight="1">
      <c r="A143" s="21">
        <v>134</v>
      </c>
      <c r="B143" s="21" t="s">
        <v>857</v>
      </c>
      <c r="C143" s="40">
        <v>0</v>
      </c>
      <c r="D143" s="35">
        <v>0</v>
      </c>
      <c r="E143" s="40">
        <v>0</v>
      </c>
      <c r="F143" s="35">
        <v>0</v>
      </c>
      <c r="G143" s="34"/>
      <c r="H143" s="35">
        <v>0</v>
      </c>
      <c r="I143" s="35">
        <v>0</v>
      </c>
      <c r="J143" s="34"/>
      <c r="K143" s="35">
        <v>0</v>
      </c>
      <c r="L143" s="35">
        <v>0</v>
      </c>
    </row>
    <row r="144" spans="1:12" s="23" customFormat="1" ht="14.45" customHeight="1">
      <c r="A144" s="21">
        <v>135</v>
      </c>
      <c r="B144" s="21" t="s">
        <v>858</v>
      </c>
      <c r="C144" s="40">
        <v>54.160000000000004</v>
      </c>
      <c r="D144" s="35">
        <v>320280</v>
      </c>
      <c r="E144" s="40">
        <v>3.99</v>
      </c>
      <c r="F144" s="35">
        <v>19950</v>
      </c>
      <c r="G144" s="34"/>
      <c r="H144" s="35">
        <v>0</v>
      </c>
      <c r="I144" s="35">
        <v>0</v>
      </c>
      <c r="J144" s="34"/>
      <c r="K144" s="35">
        <v>320280</v>
      </c>
      <c r="L144" s="35">
        <v>19950</v>
      </c>
    </row>
    <row r="145" spans="1:12" ht="14.45" customHeight="1">
      <c r="A145" s="36">
        <v>136</v>
      </c>
      <c r="B145" s="36" t="s">
        <v>313</v>
      </c>
      <c r="C145" s="40">
        <v>121.12</v>
      </c>
      <c r="D145" s="35">
        <v>808302</v>
      </c>
      <c r="E145" s="40">
        <v>19.520000000000003</v>
      </c>
      <c r="F145" s="35">
        <v>130877</v>
      </c>
      <c r="G145" s="34"/>
      <c r="H145" s="35">
        <v>-5000</v>
      </c>
      <c r="I145" s="35">
        <v>375</v>
      </c>
      <c r="J145" s="34"/>
      <c r="K145" s="35">
        <v>803302</v>
      </c>
      <c r="L145" s="35">
        <v>131252</v>
      </c>
    </row>
    <row r="146" spans="1:12" ht="14.45" customHeight="1">
      <c r="A146" s="36">
        <v>137</v>
      </c>
      <c r="B146" s="36" t="s">
        <v>75</v>
      </c>
      <c r="C146" s="40">
        <v>112.58</v>
      </c>
      <c r="D146" s="35">
        <v>609247</v>
      </c>
      <c r="E146" s="40">
        <v>389.5</v>
      </c>
      <c r="F146" s="35">
        <v>2578902</v>
      </c>
      <c r="G146" s="34"/>
      <c r="H146" s="35">
        <v>-765</v>
      </c>
      <c r="I146" s="35">
        <v>18307.59434909375</v>
      </c>
      <c r="J146" s="34"/>
      <c r="K146" s="35">
        <v>608482</v>
      </c>
      <c r="L146" s="35">
        <v>2597209.5943490937</v>
      </c>
    </row>
    <row r="147" spans="1:12" ht="14.45" customHeight="1">
      <c r="A147" s="36">
        <v>138</v>
      </c>
      <c r="B147" s="36" t="s">
        <v>280</v>
      </c>
      <c r="C147" s="40">
        <v>143</v>
      </c>
      <c r="D147" s="35">
        <v>910403</v>
      </c>
      <c r="E147" s="40">
        <v>47.660000000000004</v>
      </c>
      <c r="F147" s="35">
        <v>307462</v>
      </c>
      <c r="G147" s="34"/>
      <c r="H147" s="35">
        <v>0</v>
      </c>
      <c r="I147" s="35">
        <v>525</v>
      </c>
      <c r="J147" s="34"/>
      <c r="K147" s="35">
        <v>910403</v>
      </c>
      <c r="L147" s="35">
        <v>307987</v>
      </c>
    </row>
    <row r="148" spans="1:12" ht="14.45" customHeight="1">
      <c r="A148" s="36">
        <v>139</v>
      </c>
      <c r="B148" s="36" t="s">
        <v>314</v>
      </c>
      <c r="C148" s="40">
        <v>0</v>
      </c>
      <c r="D148" s="35">
        <v>0</v>
      </c>
      <c r="E148" s="40">
        <v>14.56</v>
      </c>
      <c r="F148" s="35">
        <v>123725</v>
      </c>
      <c r="G148" s="34"/>
      <c r="H148" s="35">
        <v>0</v>
      </c>
      <c r="I148" s="35">
        <v>-17575.669999999998</v>
      </c>
      <c r="J148" s="34"/>
      <c r="K148" s="35">
        <v>0</v>
      </c>
      <c r="L148" s="35">
        <v>106149.33</v>
      </c>
    </row>
    <row r="149" spans="1:12" s="23" customFormat="1" ht="14.45" customHeight="1">
      <c r="A149" s="21">
        <v>140</v>
      </c>
      <c r="B149" s="21" t="s">
        <v>859</v>
      </c>
      <c r="C149" s="40">
        <v>0</v>
      </c>
      <c r="D149" s="35">
        <v>0</v>
      </c>
      <c r="E149" s="40">
        <v>0</v>
      </c>
      <c r="F149" s="35">
        <v>0</v>
      </c>
      <c r="G149" s="34"/>
      <c r="H149" s="35">
        <v>0</v>
      </c>
      <c r="I149" s="35">
        <v>0</v>
      </c>
      <c r="J149" s="34"/>
      <c r="K149" s="35">
        <v>0</v>
      </c>
      <c r="L149" s="35">
        <v>0</v>
      </c>
    </row>
    <row r="150" spans="1:12" ht="14.45" customHeight="1">
      <c r="A150" s="36">
        <v>141</v>
      </c>
      <c r="B150" s="36" t="s">
        <v>64</v>
      </c>
      <c r="C150" s="40">
        <v>103.12</v>
      </c>
      <c r="D150" s="35">
        <v>760562</v>
      </c>
      <c r="E150" s="40">
        <v>19.64</v>
      </c>
      <c r="F150" s="35">
        <v>114836</v>
      </c>
      <c r="G150" s="34"/>
      <c r="H150" s="35">
        <v>-12800.67</v>
      </c>
      <c r="I150" s="35">
        <v>825</v>
      </c>
      <c r="J150" s="34"/>
      <c r="K150" s="35">
        <v>747761.33</v>
      </c>
      <c r="L150" s="35">
        <v>115661</v>
      </c>
    </row>
    <row r="151" spans="1:12" s="23" customFormat="1" ht="14.45" customHeight="1">
      <c r="A151" s="21">
        <v>142</v>
      </c>
      <c r="B151" s="21" t="s">
        <v>860</v>
      </c>
      <c r="C151" s="40">
        <v>0</v>
      </c>
      <c r="D151" s="35">
        <v>0</v>
      </c>
      <c r="E151" s="40">
        <v>4.09</v>
      </c>
      <c r="F151" s="35">
        <v>27588</v>
      </c>
      <c r="G151" s="34"/>
      <c r="H151" s="35">
        <v>0</v>
      </c>
      <c r="I151" s="35">
        <v>375</v>
      </c>
      <c r="J151" s="34"/>
      <c r="K151" s="35">
        <v>0</v>
      </c>
      <c r="L151" s="35">
        <v>27963</v>
      </c>
    </row>
    <row r="152" spans="1:12" s="23" customFormat="1" ht="14.45" customHeight="1">
      <c r="A152" s="21">
        <v>143</v>
      </c>
      <c r="B152" s="21" t="s">
        <v>861</v>
      </c>
      <c r="C152" s="40">
        <v>0</v>
      </c>
      <c r="D152" s="35">
        <v>0</v>
      </c>
      <c r="E152" s="40">
        <v>0</v>
      </c>
      <c r="F152" s="35">
        <v>0</v>
      </c>
      <c r="G152" s="34"/>
      <c r="H152" s="35">
        <v>0</v>
      </c>
      <c r="I152" s="35">
        <v>0</v>
      </c>
      <c r="J152" s="34"/>
      <c r="K152" s="35">
        <v>0</v>
      </c>
      <c r="L152" s="35">
        <v>0</v>
      </c>
    </row>
    <row r="153" spans="1:12" ht="14.45" customHeight="1">
      <c r="A153" s="36">
        <v>144</v>
      </c>
      <c r="B153" s="36" t="s">
        <v>347</v>
      </c>
      <c r="C153" s="40">
        <v>47.129999999999995</v>
      </c>
      <c r="D153" s="35">
        <v>300022</v>
      </c>
      <c r="E153" s="40">
        <v>12.06</v>
      </c>
      <c r="F153" s="35">
        <v>72725</v>
      </c>
      <c r="G153" s="34"/>
      <c r="H153" s="35">
        <v>0</v>
      </c>
      <c r="I153" s="35">
        <v>375</v>
      </c>
      <c r="J153" s="34"/>
      <c r="K153" s="35">
        <v>300022</v>
      </c>
      <c r="L153" s="35">
        <v>73100</v>
      </c>
    </row>
    <row r="154" spans="1:12" ht="14.45" customHeight="1">
      <c r="A154" s="36">
        <v>145</v>
      </c>
      <c r="B154" s="36" t="s">
        <v>862</v>
      </c>
      <c r="C154" s="40">
        <v>0</v>
      </c>
      <c r="D154" s="35">
        <v>0</v>
      </c>
      <c r="E154" s="40">
        <v>4</v>
      </c>
      <c r="F154" s="35">
        <v>20000</v>
      </c>
      <c r="G154" s="34"/>
      <c r="H154" s="35">
        <v>0</v>
      </c>
      <c r="I154" s="35">
        <v>75</v>
      </c>
      <c r="J154" s="34"/>
      <c r="K154" s="35">
        <v>0</v>
      </c>
      <c r="L154" s="35">
        <v>20075</v>
      </c>
    </row>
    <row r="155" spans="1:12" ht="14.45" customHeight="1">
      <c r="A155" s="36">
        <v>146</v>
      </c>
      <c r="B155" s="36" t="s">
        <v>380</v>
      </c>
      <c r="C155" s="40">
        <v>0</v>
      </c>
      <c r="D155" s="35">
        <v>0</v>
      </c>
      <c r="E155" s="40">
        <v>0</v>
      </c>
      <c r="F155" s="35">
        <v>0</v>
      </c>
      <c r="G155" s="34"/>
      <c r="H155" s="35">
        <v>0</v>
      </c>
      <c r="I155" s="35">
        <v>0</v>
      </c>
      <c r="J155" s="34"/>
      <c r="K155" s="35">
        <v>0</v>
      </c>
      <c r="L155" s="35">
        <v>0</v>
      </c>
    </row>
    <row r="156" spans="1:12" s="23" customFormat="1" ht="14.45" customHeight="1">
      <c r="A156" s="21">
        <v>147</v>
      </c>
      <c r="B156" s="21" t="s">
        <v>863</v>
      </c>
      <c r="C156" s="40">
        <v>0</v>
      </c>
      <c r="D156" s="35">
        <v>0</v>
      </c>
      <c r="E156" s="40">
        <v>0</v>
      </c>
      <c r="F156" s="35">
        <v>0</v>
      </c>
      <c r="G156" s="34"/>
      <c r="H156" s="35">
        <v>0</v>
      </c>
      <c r="I156" s="35">
        <v>0</v>
      </c>
      <c r="J156" s="34"/>
      <c r="K156" s="35">
        <v>0</v>
      </c>
      <c r="L156" s="35">
        <v>0</v>
      </c>
    </row>
    <row r="157" spans="1:12" ht="14.45" customHeight="1">
      <c r="A157" s="36">
        <v>148</v>
      </c>
      <c r="B157" s="36" t="s">
        <v>744</v>
      </c>
      <c r="C157" s="40">
        <v>16</v>
      </c>
      <c r="D157" s="35">
        <v>90077</v>
      </c>
      <c r="E157" s="40">
        <v>19.04</v>
      </c>
      <c r="F157" s="35">
        <v>102068</v>
      </c>
      <c r="G157" s="34"/>
      <c r="H157" s="35">
        <v>0</v>
      </c>
      <c r="I157" s="35">
        <v>0</v>
      </c>
      <c r="J157" s="34"/>
      <c r="K157" s="35">
        <v>90077</v>
      </c>
      <c r="L157" s="35">
        <v>102068</v>
      </c>
    </row>
    <row r="158" spans="1:12" ht="14.45" customHeight="1">
      <c r="A158" s="36">
        <v>149</v>
      </c>
      <c r="B158" s="36" t="s">
        <v>82</v>
      </c>
      <c r="C158" s="40">
        <v>0</v>
      </c>
      <c r="D158" s="35">
        <v>0</v>
      </c>
      <c r="E158" s="40">
        <v>49.7</v>
      </c>
      <c r="F158" s="35">
        <v>322750</v>
      </c>
      <c r="G158" s="34"/>
      <c r="H158" s="35">
        <v>0</v>
      </c>
      <c r="I158" s="35">
        <v>2475</v>
      </c>
      <c r="J158" s="34"/>
      <c r="K158" s="35">
        <v>0</v>
      </c>
      <c r="L158" s="35">
        <v>325225</v>
      </c>
    </row>
    <row r="159" spans="1:12" ht="14.45" customHeight="1">
      <c r="A159" s="36">
        <v>150</v>
      </c>
      <c r="B159" s="36" t="s">
        <v>771</v>
      </c>
      <c r="C159" s="40">
        <v>122.56</v>
      </c>
      <c r="D159" s="35">
        <v>676715</v>
      </c>
      <c r="E159" s="40">
        <v>102.82</v>
      </c>
      <c r="F159" s="35">
        <v>620201</v>
      </c>
      <c r="G159" s="34"/>
      <c r="H159" s="35">
        <v>-92</v>
      </c>
      <c r="I159" s="35">
        <v>150</v>
      </c>
      <c r="J159" s="34"/>
      <c r="K159" s="35">
        <v>676623</v>
      </c>
      <c r="L159" s="35">
        <v>620351</v>
      </c>
    </row>
    <row r="160" spans="1:12" ht="14.45" customHeight="1">
      <c r="A160" s="36">
        <v>151</v>
      </c>
      <c r="B160" s="36" t="s">
        <v>407</v>
      </c>
      <c r="C160" s="40">
        <v>95.06</v>
      </c>
      <c r="D160" s="35">
        <v>500438</v>
      </c>
      <c r="E160" s="40">
        <v>47.610000000000007</v>
      </c>
      <c r="F160" s="35">
        <v>259716</v>
      </c>
      <c r="G160" s="34"/>
      <c r="H160" s="35">
        <v>2950</v>
      </c>
      <c r="I160" s="35">
        <v>150</v>
      </c>
      <c r="J160" s="34"/>
      <c r="K160" s="35">
        <v>503388</v>
      </c>
      <c r="L160" s="35">
        <v>259866</v>
      </c>
    </row>
    <row r="161" spans="1:12" ht="14.45" customHeight="1">
      <c r="A161" s="36">
        <v>152</v>
      </c>
      <c r="B161" s="36" t="s">
        <v>773</v>
      </c>
      <c r="C161" s="40">
        <v>268.44</v>
      </c>
      <c r="D161" s="35">
        <v>1438959</v>
      </c>
      <c r="E161" s="40">
        <v>29.180000000000003</v>
      </c>
      <c r="F161" s="35">
        <v>171099</v>
      </c>
      <c r="G161" s="34"/>
      <c r="H161" s="35">
        <v>0</v>
      </c>
      <c r="I161" s="35">
        <v>150</v>
      </c>
      <c r="J161" s="34"/>
      <c r="K161" s="35">
        <v>1438959</v>
      </c>
      <c r="L161" s="35">
        <v>171249</v>
      </c>
    </row>
    <row r="162" spans="1:12" ht="14.45" customHeight="1">
      <c r="A162" s="36">
        <v>153</v>
      </c>
      <c r="B162" s="36" t="s">
        <v>333</v>
      </c>
      <c r="C162" s="40">
        <v>251.47000000000008</v>
      </c>
      <c r="D162" s="35">
        <v>1429434</v>
      </c>
      <c r="E162" s="40">
        <v>268.32999999999987</v>
      </c>
      <c r="F162" s="35">
        <v>1603959</v>
      </c>
      <c r="G162" s="34"/>
      <c r="H162" s="35">
        <v>0</v>
      </c>
      <c r="I162" s="35">
        <v>1500</v>
      </c>
      <c r="J162" s="34"/>
      <c r="K162" s="35">
        <v>1429434</v>
      </c>
      <c r="L162" s="35">
        <v>1605459</v>
      </c>
    </row>
    <row r="163" spans="1:12" s="23" customFormat="1" ht="14.45" customHeight="1">
      <c r="A163" s="21">
        <v>154</v>
      </c>
      <c r="B163" s="21" t="s">
        <v>864</v>
      </c>
      <c r="C163" s="40">
        <v>18.27</v>
      </c>
      <c r="D163" s="35">
        <v>118873</v>
      </c>
      <c r="E163" s="40">
        <v>4</v>
      </c>
      <c r="F163" s="35">
        <v>27585</v>
      </c>
      <c r="G163" s="34"/>
      <c r="H163" s="35">
        <v>15000</v>
      </c>
      <c r="I163" s="35">
        <v>0</v>
      </c>
      <c r="J163" s="34"/>
      <c r="K163" s="35">
        <v>133873</v>
      </c>
      <c r="L163" s="35">
        <v>27585</v>
      </c>
    </row>
    <row r="164" spans="1:12" ht="14.45" customHeight="1">
      <c r="A164" s="36">
        <v>155</v>
      </c>
      <c r="B164" s="36" t="s">
        <v>399</v>
      </c>
      <c r="C164" s="40">
        <v>0</v>
      </c>
      <c r="D164" s="35">
        <v>0</v>
      </c>
      <c r="E164" s="40">
        <v>1.6600000000000001</v>
      </c>
      <c r="F164" s="35">
        <v>11318</v>
      </c>
      <c r="G164" s="34"/>
      <c r="H164" s="35">
        <v>0</v>
      </c>
      <c r="I164" s="35">
        <v>525</v>
      </c>
      <c r="J164" s="34"/>
      <c r="K164" s="35">
        <v>0</v>
      </c>
      <c r="L164" s="35">
        <v>11843</v>
      </c>
    </row>
    <row r="165" spans="1:12" s="23" customFormat="1" ht="14.45" customHeight="1">
      <c r="A165" s="21">
        <v>156</v>
      </c>
      <c r="B165" s="21" t="s">
        <v>865</v>
      </c>
      <c r="C165" s="40">
        <v>0</v>
      </c>
      <c r="D165" s="35">
        <v>0</v>
      </c>
      <c r="E165" s="40">
        <v>0</v>
      </c>
      <c r="F165" s="35">
        <v>0</v>
      </c>
      <c r="G165" s="34"/>
      <c r="H165" s="35">
        <v>0</v>
      </c>
      <c r="I165" s="35">
        <v>0</v>
      </c>
      <c r="J165" s="34"/>
      <c r="K165" s="35">
        <v>0</v>
      </c>
      <c r="L165" s="35">
        <v>0</v>
      </c>
    </row>
    <row r="166" spans="1:12" s="23" customFormat="1" ht="14.45" customHeight="1">
      <c r="A166" s="21">
        <v>157</v>
      </c>
      <c r="B166" s="21" t="s">
        <v>405</v>
      </c>
      <c r="C166" s="40">
        <v>0</v>
      </c>
      <c r="D166" s="35">
        <v>0</v>
      </c>
      <c r="E166" s="40">
        <v>0.06</v>
      </c>
      <c r="F166" s="35">
        <v>473</v>
      </c>
      <c r="G166" s="34"/>
      <c r="H166" s="35">
        <v>0</v>
      </c>
      <c r="I166" s="35">
        <v>0</v>
      </c>
      <c r="J166" s="34"/>
      <c r="K166" s="35">
        <v>0</v>
      </c>
      <c r="L166" s="35">
        <v>473</v>
      </c>
    </row>
    <row r="167" spans="1:12" ht="14.45" customHeight="1">
      <c r="A167" s="36">
        <v>158</v>
      </c>
      <c r="B167" s="36" t="s">
        <v>65</v>
      </c>
      <c r="C167" s="40">
        <v>81.94</v>
      </c>
      <c r="D167" s="35">
        <v>495088</v>
      </c>
      <c r="E167" s="40">
        <v>25.359999999999996</v>
      </c>
      <c r="F167" s="35">
        <v>151269</v>
      </c>
      <c r="G167" s="34"/>
      <c r="H167" s="35">
        <v>5000</v>
      </c>
      <c r="I167" s="35">
        <v>150</v>
      </c>
      <c r="J167" s="34"/>
      <c r="K167" s="35">
        <v>500088</v>
      </c>
      <c r="L167" s="35">
        <v>151419</v>
      </c>
    </row>
    <row r="168" spans="1:12" ht="14.45" customHeight="1">
      <c r="A168" s="36">
        <v>159</v>
      </c>
      <c r="B168" s="36" t="s">
        <v>782</v>
      </c>
      <c r="C168" s="40">
        <v>41.72</v>
      </c>
      <c r="D168" s="35">
        <v>256439</v>
      </c>
      <c r="E168" s="40">
        <v>7.3999999999999995</v>
      </c>
      <c r="F168" s="35">
        <v>42503</v>
      </c>
      <c r="G168" s="34"/>
      <c r="H168" s="35">
        <v>0</v>
      </c>
      <c r="I168" s="35">
        <v>225</v>
      </c>
      <c r="J168" s="34"/>
      <c r="K168" s="35">
        <v>256439</v>
      </c>
      <c r="L168" s="35">
        <v>42728</v>
      </c>
    </row>
    <row r="169" spans="1:12" ht="14.45" customHeight="1">
      <c r="A169" s="36">
        <v>160</v>
      </c>
      <c r="B169" s="36" t="s">
        <v>83</v>
      </c>
      <c r="C169" s="40">
        <v>11.55</v>
      </c>
      <c r="D169" s="35">
        <v>75653</v>
      </c>
      <c r="E169" s="40">
        <v>141.79000000000002</v>
      </c>
      <c r="F169" s="35">
        <v>924238</v>
      </c>
      <c r="G169" s="34"/>
      <c r="H169" s="35">
        <v>0</v>
      </c>
      <c r="I169" s="35">
        <v>2775</v>
      </c>
      <c r="J169" s="34"/>
      <c r="K169" s="35">
        <v>75653</v>
      </c>
      <c r="L169" s="35">
        <v>927013</v>
      </c>
    </row>
    <row r="170" spans="1:12" ht="14.45" customHeight="1">
      <c r="A170" s="36">
        <v>161</v>
      </c>
      <c r="B170" s="36" t="s">
        <v>302</v>
      </c>
      <c r="C170" s="40">
        <v>103.64999999999999</v>
      </c>
      <c r="D170" s="35">
        <v>617689</v>
      </c>
      <c r="E170" s="40">
        <v>53.560000000000009</v>
      </c>
      <c r="F170" s="35">
        <v>326071</v>
      </c>
      <c r="G170" s="34"/>
      <c r="H170" s="35">
        <v>0</v>
      </c>
      <c r="I170" s="35">
        <v>825</v>
      </c>
      <c r="J170" s="34"/>
      <c r="K170" s="35">
        <v>617689</v>
      </c>
      <c r="L170" s="35">
        <v>326896</v>
      </c>
    </row>
    <row r="171" spans="1:12" ht="14.45" customHeight="1">
      <c r="A171" s="36">
        <v>162</v>
      </c>
      <c r="B171" s="36" t="s">
        <v>334</v>
      </c>
      <c r="C171" s="40">
        <v>40.39</v>
      </c>
      <c r="D171" s="35">
        <v>241647</v>
      </c>
      <c r="E171" s="40">
        <v>98.350000000000009</v>
      </c>
      <c r="F171" s="35">
        <v>590005</v>
      </c>
      <c r="G171" s="34"/>
      <c r="H171" s="35">
        <v>0</v>
      </c>
      <c r="I171" s="35">
        <v>300</v>
      </c>
      <c r="J171" s="34"/>
      <c r="K171" s="35">
        <v>241647</v>
      </c>
      <c r="L171" s="35">
        <v>590305</v>
      </c>
    </row>
    <row r="172" spans="1:12" ht="14.45" customHeight="1">
      <c r="A172" s="36">
        <v>163</v>
      </c>
      <c r="B172" s="36" t="s">
        <v>348</v>
      </c>
      <c r="C172" s="40">
        <v>0</v>
      </c>
      <c r="D172" s="35">
        <v>0</v>
      </c>
      <c r="E172" s="40">
        <v>91.459999999999965</v>
      </c>
      <c r="F172" s="35">
        <v>557221</v>
      </c>
      <c r="G172" s="34"/>
      <c r="H172" s="35">
        <v>0</v>
      </c>
      <c r="I172" s="35">
        <v>1363</v>
      </c>
      <c r="J172" s="34"/>
      <c r="K172" s="35">
        <v>0</v>
      </c>
      <c r="L172" s="35">
        <v>558584</v>
      </c>
    </row>
    <row r="173" spans="1:12" ht="14.45" customHeight="1">
      <c r="A173" s="36">
        <v>164</v>
      </c>
      <c r="B173" s="36" t="s">
        <v>866</v>
      </c>
      <c r="C173" s="40">
        <v>0</v>
      </c>
      <c r="D173" s="35">
        <v>0</v>
      </c>
      <c r="E173" s="40">
        <v>5.92</v>
      </c>
      <c r="F173" s="35">
        <v>35099</v>
      </c>
      <c r="G173" s="34"/>
      <c r="H173" s="35">
        <v>0</v>
      </c>
      <c r="I173" s="35">
        <v>0</v>
      </c>
      <c r="J173" s="34"/>
      <c r="K173" s="35">
        <v>0</v>
      </c>
      <c r="L173" s="35">
        <v>35099</v>
      </c>
    </row>
    <row r="174" spans="1:12" ht="14.45" customHeight="1">
      <c r="A174" s="36">
        <v>165</v>
      </c>
      <c r="B174" s="36" t="s">
        <v>66</v>
      </c>
      <c r="C174" s="40">
        <v>0</v>
      </c>
      <c r="D174" s="35">
        <v>0</v>
      </c>
      <c r="E174" s="40">
        <v>17.490000000000002</v>
      </c>
      <c r="F174" s="35">
        <v>104335</v>
      </c>
      <c r="G174" s="34"/>
      <c r="H174" s="35">
        <v>0</v>
      </c>
      <c r="I174" s="35">
        <v>750</v>
      </c>
      <c r="J174" s="34"/>
      <c r="K174" s="35">
        <v>0</v>
      </c>
      <c r="L174" s="35">
        <v>105085</v>
      </c>
    </row>
    <row r="175" spans="1:12" ht="14.45" customHeight="1">
      <c r="A175" s="36">
        <v>166</v>
      </c>
      <c r="B175" s="36" t="s">
        <v>289</v>
      </c>
      <c r="C175" s="40">
        <v>0</v>
      </c>
      <c r="D175" s="35">
        <v>0</v>
      </c>
      <c r="E175" s="40">
        <v>0</v>
      </c>
      <c r="F175" s="35">
        <v>0</v>
      </c>
      <c r="G175" s="34"/>
      <c r="H175" s="35">
        <v>0</v>
      </c>
      <c r="I175" s="35">
        <v>0</v>
      </c>
      <c r="J175" s="34"/>
      <c r="K175" s="35">
        <v>0</v>
      </c>
      <c r="L175" s="35">
        <v>0</v>
      </c>
    </row>
    <row r="176" spans="1:12" ht="14.45" customHeight="1">
      <c r="A176" s="36">
        <v>167</v>
      </c>
      <c r="B176" s="36" t="s">
        <v>867</v>
      </c>
      <c r="C176" s="40">
        <v>0</v>
      </c>
      <c r="D176" s="35">
        <v>0</v>
      </c>
      <c r="E176" s="40">
        <v>13.980000000000002</v>
      </c>
      <c r="F176" s="35">
        <v>120280</v>
      </c>
      <c r="G176" s="34"/>
      <c r="H176" s="35">
        <v>0</v>
      </c>
      <c r="I176" s="35">
        <v>300</v>
      </c>
      <c r="J176" s="34"/>
      <c r="K176" s="35">
        <v>0</v>
      </c>
      <c r="L176" s="35">
        <v>120580</v>
      </c>
    </row>
    <row r="177" spans="1:12" ht="14.45" customHeight="1">
      <c r="A177" s="36">
        <v>168</v>
      </c>
      <c r="B177" s="36" t="s">
        <v>276</v>
      </c>
      <c r="C177" s="40">
        <v>0</v>
      </c>
      <c r="D177" s="35">
        <v>0</v>
      </c>
      <c r="E177" s="40">
        <v>4.25</v>
      </c>
      <c r="F177" s="35">
        <v>31352</v>
      </c>
      <c r="G177" s="34"/>
      <c r="H177" s="35">
        <v>0</v>
      </c>
      <c r="I177" s="35">
        <v>375</v>
      </c>
      <c r="J177" s="34"/>
      <c r="K177" s="35">
        <v>0</v>
      </c>
      <c r="L177" s="35">
        <v>31727</v>
      </c>
    </row>
    <row r="178" spans="1:12" s="23" customFormat="1" ht="14.45" customHeight="1">
      <c r="A178" s="21">
        <v>169</v>
      </c>
      <c r="B178" s="21" t="s">
        <v>868</v>
      </c>
      <c r="C178" s="40">
        <v>0</v>
      </c>
      <c r="D178" s="35">
        <v>0</v>
      </c>
      <c r="E178" s="40">
        <v>0.21</v>
      </c>
      <c r="F178" s="35">
        <v>1050</v>
      </c>
      <c r="G178" s="34"/>
      <c r="H178" s="35">
        <v>0</v>
      </c>
      <c r="I178" s="35">
        <v>0</v>
      </c>
      <c r="J178" s="34"/>
      <c r="K178" s="35">
        <v>0</v>
      </c>
      <c r="L178" s="35">
        <v>1050</v>
      </c>
    </row>
    <row r="179" spans="1:12" ht="14.45" customHeight="1">
      <c r="A179" s="36">
        <v>170</v>
      </c>
      <c r="B179" s="36" t="s">
        <v>67</v>
      </c>
      <c r="C179" s="40">
        <v>0</v>
      </c>
      <c r="D179" s="35">
        <v>0</v>
      </c>
      <c r="E179" s="40">
        <v>93.13000000000001</v>
      </c>
      <c r="F179" s="35">
        <v>578222</v>
      </c>
      <c r="G179" s="34"/>
      <c r="H179" s="35">
        <v>0</v>
      </c>
      <c r="I179" s="35">
        <v>975</v>
      </c>
      <c r="J179" s="34"/>
      <c r="K179" s="35">
        <v>0</v>
      </c>
      <c r="L179" s="35">
        <v>579197</v>
      </c>
    </row>
    <row r="180" spans="1:12" s="23" customFormat="1" ht="14.45" customHeight="1">
      <c r="A180" s="21">
        <v>171</v>
      </c>
      <c r="B180" s="21" t="s">
        <v>869</v>
      </c>
      <c r="C180" s="40">
        <v>3</v>
      </c>
      <c r="D180" s="35">
        <v>15000</v>
      </c>
      <c r="E180" s="40">
        <v>5.1999999999999993</v>
      </c>
      <c r="F180" s="35">
        <v>36076</v>
      </c>
      <c r="G180" s="34"/>
      <c r="H180" s="35">
        <v>0</v>
      </c>
      <c r="I180" s="35">
        <v>375</v>
      </c>
      <c r="J180" s="34"/>
      <c r="K180" s="35">
        <v>15000</v>
      </c>
      <c r="L180" s="35">
        <v>36451</v>
      </c>
    </row>
    <row r="181" spans="1:12" ht="14.45" customHeight="1">
      <c r="A181" s="36">
        <v>172</v>
      </c>
      <c r="B181" s="36" t="s">
        <v>389</v>
      </c>
      <c r="C181" s="40">
        <v>98</v>
      </c>
      <c r="D181" s="35">
        <v>568152</v>
      </c>
      <c r="E181" s="40">
        <v>83.359999999999985</v>
      </c>
      <c r="F181" s="35">
        <v>464445</v>
      </c>
      <c r="G181" s="34"/>
      <c r="H181" s="35">
        <v>0</v>
      </c>
      <c r="I181" s="35">
        <v>300</v>
      </c>
      <c r="J181" s="34"/>
      <c r="K181" s="35">
        <v>568152</v>
      </c>
      <c r="L181" s="35">
        <v>464745</v>
      </c>
    </row>
    <row r="182" spans="1:12" s="23" customFormat="1" ht="14.45" customHeight="1">
      <c r="A182" s="21">
        <v>173</v>
      </c>
      <c r="B182" s="21" t="s">
        <v>870</v>
      </c>
      <c r="C182" s="40">
        <v>2</v>
      </c>
      <c r="D182" s="35">
        <v>43073</v>
      </c>
      <c r="E182" s="40">
        <v>0</v>
      </c>
      <c r="F182" s="35">
        <v>0</v>
      </c>
      <c r="G182" s="34"/>
      <c r="H182" s="35">
        <v>0</v>
      </c>
      <c r="I182" s="35">
        <v>0</v>
      </c>
      <c r="J182" s="34"/>
      <c r="K182" s="35">
        <v>43073</v>
      </c>
      <c r="L182" s="35">
        <v>0</v>
      </c>
    </row>
    <row r="183" spans="1:12" ht="14.45" customHeight="1">
      <c r="A183" s="36">
        <v>174</v>
      </c>
      <c r="B183" s="36" t="s">
        <v>68</v>
      </c>
      <c r="C183" s="40">
        <v>39.119999999999997</v>
      </c>
      <c r="D183" s="35">
        <v>335348</v>
      </c>
      <c r="E183" s="40">
        <v>12.89</v>
      </c>
      <c r="F183" s="35">
        <v>110180</v>
      </c>
      <c r="G183" s="34"/>
      <c r="H183" s="35">
        <v>0</v>
      </c>
      <c r="I183" s="35">
        <v>225</v>
      </c>
      <c r="J183" s="34"/>
      <c r="K183" s="35">
        <v>335348</v>
      </c>
      <c r="L183" s="35">
        <v>110405</v>
      </c>
    </row>
    <row r="184" spans="1:12" ht="14.45" customHeight="1">
      <c r="A184" s="36">
        <v>175</v>
      </c>
      <c r="B184" s="36" t="s">
        <v>755</v>
      </c>
      <c r="C184" s="40">
        <v>0</v>
      </c>
      <c r="D184" s="35">
        <v>0</v>
      </c>
      <c r="E184" s="40">
        <v>11.95</v>
      </c>
      <c r="F184" s="35">
        <v>66602</v>
      </c>
      <c r="G184" s="34"/>
      <c r="H184" s="35">
        <v>0</v>
      </c>
      <c r="I184" s="35">
        <v>375</v>
      </c>
      <c r="J184" s="34"/>
      <c r="K184" s="35">
        <v>0</v>
      </c>
      <c r="L184" s="35">
        <v>66977</v>
      </c>
    </row>
    <row r="185" spans="1:12" ht="14.45" customHeight="1">
      <c r="A185" s="36">
        <v>176</v>
      </c>
      <c r="B185" s="36" t="s">
        <v>400</v>
      </c>
      <c r="C185" s="40">
        <v>0</v>
      </c>
      <c r="D185" s="35">
        <v>0</v>
      </c>
      <c r="E185" s="40">
        <v>12.42</v>
      </c>
      <c r="F185" s="35">
        <v>89950</v>
      </c>
      <c r="G185" s="34"/>
      <c r="H185" s="35">
        <v>0</v>
      </c>
      <c r="I185" s="35">
        <v>525</v>
      </c>
      <c r="J185" s="34"/>
      <c r="K185" s="35">
        <v>0</v>
      </c>
      <c r="L185" s="35">
        <v>90475</v>
      </c>
    </row>
    <row r="186" spans="1:12" ht="14.45" customHeight="1">
      <c r="A186" s="36">
        <v>177</v>
      </c>
      <c r="B186" s="36" t="s">
        <v>756</v>
      </c>
      <c r="C186" s="40">
        <v>81.820000000000007</v>
      </c>
      <c r="D186" s="35">
        <v>451284</v>
      </c>
      <c r="E186" s="40">
        <v>43.190000000000005</v>
      </c>
      <c r="F186" s="35">
        <v>279470</v>
      </c>
      <c r="G186" s="34"/>
      <c r="H186" s="35">
        <v>0</v>
      </c>
      <c r="I186" s="35">
        <v>375</v>
      </c>
      <c r="J186" s="34"/>
      <c r="K186" s="35">
        <v>451284</v>
      </c>
      <c r="L186" s="35">
        <v>279845</v>
      </c>
    </row>
    <row r="187" spans="1:12" ht="14.45" customHeight="1">
      <c r="A187" s="36">
        <v>178</v>
      </c>
      <c r="B187" s="36" t="s">
        <v>366</v>
      </c>
      <c r="C187" s="40">
        <v>26.130000000000003</v>
      </c>
      <c r="D187" s="35">
        <v>136713</v>
      </c>
      <c r="E187" s="40">
        <v>6.3599999999999994</v>
      </c>
      <c r="F187" s="35">
        <v>42963</v>
      </c>
      <c r="G187" s="34"/>
      <c r="H187" s="35">
        <v>400</v>
      </c>
      <c r="I187" s="35">
        <v>675</v>
      </c>
      <c r="J187" s="34"/>
      <c r="K187" s="35">
        <v>137113</v>
      </c>
      <c r="L187" s="35">
        <v>43638</v>
      </c>
    </row>
    <row r="188" spans="1:12" s="23" customFormat="1" ht="14.45" customHeight="1">
      <c r="A188" s="21">
        <v>179</v>
      </c>
      <c r="B188" s="21" t="s">
        <v>871</v>
      </c>
      <c r="C188" s="40">
        <v>0</v>
      </c>
      <c r="D188" s="35">
        <v>0</v>
      </c>
      <c r="E188" s="40">
        <v>0</v>
      </c>
      <c r="F188" s="35">
        <v>0</v>
      </c>
      <c r="G188" s="34"/>
      <c r="H188" s="35">
        <v>0</v>
      </c>
      <c r="I188" s="35">
        <v>0</v>
      </c>
      <c r="J188" s="34"/>
      <c r="K188" s="35">
        <v>0</v>
      </c>
      <c r="L188" s="35">
        <v>0</v>
      </c>
    </row>
    <row r="189" spans="1:12" s="23" customFormat="1" ht="14.45" customHeight="1">
      <c r="A189" s="21">
        <v>180</v>
      </c>
      <c r="B189" s="21" t="s">
        <v>872</v>
      </c>
      <c r="C189" s="40">
        <v>0</v>
      </c>
      <c r="D189" s="35">
        <v>0</v>
      </c>
      <c r="E189" s="40">
        <v>0</v>
      </c>
      <c r="F189" s="35">
        <v>0</v>
      </c>
      <c r="G189" s="34"/>
      <c r="H189" s="35">
        <v>0</v>
      </c>
      <c r="I189" s="35">
        <v>0</v>
      </c>
      <c r="J189" s="34"/>
      <c r="K189" s="35">
        <v>0</v>
      </c>
      <c r="L189" s="35">
        <v>0</v>
      </c>
    </row>
    <row r="190" spans="1:12" ht="14.45" customHeight="1">
      <c r="A190" s="36">
        <v>181</v>
      </c>
      <c r="B190" s="36" t="s">
        <v>84</v>
      </c>
      <c r="C190" s="40">
        <v>0</v>
      </c>
      <c r="D190" s="35">
        <v>0</v>
      </c>
      <c r="E190" s="40">
        <v>41.430000000000007</v>
      </c>
      <c r="F190" s="35">
        <v>282968</v>
      </c>
      <c r="G190" s="34"/>
      <c r="H190" s="35">
        <v>0</v>
      </c>
      <c r="I190" s="35">
        <v>1875</v>
      </c>
      <c r="J190" s="34"/>
      <c r="K190" s="35">
        <v>0</v>
      </c>
      <c r="L190" s="35">
        <v>284843</v>
      </c>
    </row>
    <row r="191" spans="1:12" ht="14.45" customHeight="1">
      <c r="A191" s="36">
        <v>182</v>
      </c>
      <c r="B191" s="36" t="s">
        <v>785</v>
      </c>
      <c r="C191" s="40">
        <v>28.840000000000003</v>
      </c>
      <c r="D191" s="35">
        <v>152041</v>
      </c>
      <c r="E191" s="40">
        <v>50.22</v>
      </c>
      <c r="F191" s="35">
        <v>311185</v>
      </c>
      <c r="G191" s="34"/>
      <c r="H191" s="35">
        <v>0</v>
      </c>
      <c r="I191" s="35">
        <v>1350</v>
      </c>
      <c r="J191" s="34"/>
      <c r="K191" s="35">
        <v>152041</v>
      </c>
      <c r="L191" s="35">
        <v>312535</v>
      </c>
    </row>
    <row r="192" spans="1:12" s="23" customFormat="1" ht="14.45" customHeight="1">
      <c r="A192" s="21">
        <v>183</v>
      </c>
      <c r="B192" s="21" t="s">
        <v>873</v>
      </c>
      <c r="C192" s="40">
        <v>0</v>
      </c>
      <c r="D192" s="35">
        <v>0</v>
      </c>
      <c r="E192" s="40">
        <v>0</v>
      </c>
      <c r="F192" s="35">
        <v>0</v>
      </c>
      <c r="G192" s="34"/>
      <c r="H192" s="35">
        <v>0</v>
      </c>
      <c r="I192" s="35">
        <v>0</v>
      </c>
      <c r="J192" s="34"/>
      <c r="K192" s="35">
        <v>0</v>
      </c>
      <c r="L192" s="35">
        <v>0</v>
      </c>
    </row>
    <row r="193" spans="1:12" s="23" customFormat="1" ht="14.45" customHeight="1">
      <c r="A193" s="21">
        <v>184</v>
      </c>
      <c r="B193" s="21" t="s">
        <v>874</v>
      </c>
      <c r="C193" s="40">
        <v>0</v>
      </c>
      <c r="D193" s="35">
        <v>0</v>
      </c>
      <c r="E193" s="40">
        <v>0</v>
      </c>
      <c r="F193" s="35">
        <v>0</v>
      </c>
      <c r="G193" s="34"/>
      <c r="H193" s="35">
        <v>0</v>
      </c>
      <c r="I193" s="35">
        <v>0</v>
      </c>
      <c r="J193" s="34"/>
      <c r="K193" s="35">
        <v>0</v>
      </c>
      <c r="L193" s="35">
        <v>0</v>
      </c>
    </row>
    <row r="194" spans="1:12" ht="14.45" customHeight="1">
      <c r="A194" s="36">
        <v>185</v>
      </c>
      <c r="B194" s="36" t="s">
        <v>315</v>
      </c>
      <c r="C194" s="40">
        <v>109.23</v>
      </c>
      <c r="D194" s="35">
        <v>691203</v>
      </c>
      <c r="E194" s="40">
        <v>194.94</v>
      </c>
      <c r="F194" s="35">
        <v>1323593</v>
      </c>
      <c r="G194" s="34"/>
      <c r="H194" s="35">
        <v>-216</v>
      </c>
      <c r="I194" s="35">
        <v>900</v>
      </c>
      <c r="J194" s="34"/>
      <c r="K194" s="35">
        <v>690987</v>
      </c>
      <c r="L194" s="35">
        <v>1324493</v>
      </c>
    </row>
    <row r="195" spans="1:12" ht="14.45" customHeight="1">
      <c r="A195" s="36">
        <v>186</v>
      </c>
      <c r="B195" s="36" t="s">
        <v>359</v>
      </c>
      <c r="C195" s="40">
        <v>0</v>
      </c>
      <c r="D195" s="35">
        <v>0</v>
      </c>
      <c r="E195" s="40">
        <v>45.86</v>
      </c>
      <c r="F195" s="35">
        <v>269979</v>
      </c>
      <c r="G195" s="34"/>
      <c r="H195" s="35">
        <v>0</v>
      </c>
      <c r="I195" s="35">
        <v>750</v>
      </c>
      <c r="J195" s="34"/>
      <c r="K195" s="35">
        <v>0</v>
      </c>
      <c r="L195" s="35">
        <v>270729</v>
      </c>
    </row>
    <row r="196" spans="1:12" ht="14.45" customHeight="1">
      <c r="A196" s="36">
        <v>187</v>
      </c>
      <c r="B196" s="36" t="s">
        <v>757</v>
      </c>
      <c r="C196" s="40">
        <v>88.910000000000011</v>
      </c>
      <c r="D196" s="35">
        <v>478203</v>
      </c>
      <c r="E196" s="40">
        <v>28.839999999999996</v>
      </c>
      <c r="F196" s="35">
        <v>168927</v>
      </c>
      <c r="G196" s="34"/>
      <c r="H196" s="35">
        <v>0</v>
      </c>
      <c r="I196" s="35">
        <v>225</v>
      </c>
      <c r="J196" s="34"/>
      <c r="K196" s="35">
        <v>478203</v>
      </c>
      <c r="L196" s="35">
        <v>169152</v>
      </c>
    </row>
    <row r="197" spans="1:12" s="23" customFormat="1" ht="14.45" customHeight="1">
      <c r="A197" s="21">
        <v>188</v>
      </c>
      <c r="B197" s="21" t="s">
        <v>428</v>
      </c>
      <c r="C197" s="40">
        <v>0</v>
      </c>
      <c r="D197" s="35">
        <v>0</v>
      </c>
      <c r="E197" s="40">
        <v>0</v>
      </c>
      <c r="F197" s="35">
        <v>0</v>
      </c>
      <c r="G197" s="34"/>
      <c r="H197" s="35">
        <v>0</v>
      </c>
      <c r="I197" s="35">
        <v>0</v>
      </c>
      <c r="J197" s="34"/>
      <c r="K197" s="35">
        <v>0</v>
      </c>
      <c r="L197" s="35">
        <v>0</v>
      </c>
    </row>
    <row r="198" spans="1:12" s="23" customFormat="1" ht="14.45" customHeight="1">
      <c r="A198" s="21">
        <v>189</v>
      </c>
      <c r="B198" s="21" t="s">
        <v>323</v>
      </c>
      <c r="C198" s="40">
        <v>0</v>
      </c>
      <c r="D198" s="35">
        <v>0</v>
      </c>
      <c r="E198" s="40">
        <v>3.32</v>
      </c>
      <c r="F198" s="35">
        <v>23890</v>
      </c>
      <c r="G198" s="34"/>
      <c r="H198" s="35">
        <v>0</v>
      </c>
      <c r="I198" s="35">
        <v>525</v>
      </c>
      <c r="J198" s="34"/>
      <c r="K198" s="35">
        <v>0</v>
      </c>
      <c r="L198" s="35">
        <v>24415</v>
      </c>
    </row>
    <row r="199" spans="1:12" ht="14.45" customHeight="1">
      <c r="A199" s="36">
        <v>190</v>
      </c>
      <c r="B199" s="36" t="s">
        <v>411</v>
      </c>
      <c r="C199" s="40">
        <v>0</v>
      </c>
      <c r="D199" s="35">
        <v>0</v>
      </c>
      <c r="E199" s="40">
        <v>1.4300000000000002</v>
      </c>
      <c r="F199" s="35">
        <v>7776</v>
      </c>
      <c r="G199" s="34"/>
      <c r="H199" s="35">
        <v>0</v>
      </c>
      <c r="I199" s="35">
        <v>0</v>
      </c>
      <c r="J199" s="34"/>
      <c r="K199" s="35">
        <v>0</v>
      </c>
      <c r="L199" s="35">
        <v>7776</v>
      </c>
    </row>
    <row r="200" spans="1:12" ht="14.45" customHeight="1">
      <c r="A200" s="36">
        <v>191</v>
      </c>
      <c r="B200" s="36" t="s">
        <v>385</v>
      </c>
      <c r="C200" s="40">
        <v>49.310000000000009</v>
      </c>
      <c r="D200" s="35">
        <v>340302</v>
      </c>
      <c r="E200" s="40">
        <v>51.300000000000011</v>
      </c>
      <c r="F200" s="35">
        <v>280313</v>
      </c>
      <c r="G200" s="34"/>
      <c r="H200" s="35">
        <v>-29893</v>
      </c>
      <c r="I200" s="35">
        <v>675</v>
      </c>
      <c r="J200" s="34"/>
      <c r="K200" s="35">
        <v>310409</v>
      </c>
      <c r="L200" s="35">
        <v>280988</v>
      </c>
    </row>
    <row r="201" spans="1:12" s="23" customFormat="1" ht="14.45" customHeight="1">
      <c r="A201" s="21">
        <v>192</v>
      </c>
      <c r="B201" s="21" t="s">
        <v>429</v>
      </c>
      <c r="C201" s="40">
        <v>0</v>
      </c>
      <c r="D201" s="35">
        <v>0</v>
      </c>
      <c r="E201" s="40">
        <v>0</v>
      </c>
      <c r="F201" s="35">
        <v>0</v>
      </c>
      <c r="G201" s="34"/>
      <c r="H201" s="35">
        <v>0</v>
      </c>
      <c r="I201" s="35">
        <v>0</v>
      </c>
      <c r="J201" s="34"/>
      <c r="K201" s="35">
        <v>0</v>
      </c>
      <c r="L201" s="35">
        <v>0</v>
      </c>
    </row>
    <row r="202" spans="1:12" s="23" customFormat="1" ht="14.45" customHeight="1">
      <c r="A202" s="21">
        <v>193</v>
      </c>
      <c r="B202" s="21" t="s">
        <v>430</v>
      </c>
      <c r="C202" s="40">
        <v>0</v>
      </c>
      <c r="D202" s="35">
        <v>0</v>
      </c>
      <c r="E202" s="40">
        <v>0</v>
      </c>
      <c r="F202" s="35">
        <v>0</v>
      </c>
      <c r="G202" s="34"/>
      <c r="H202" s="35">
        <v>0</v>
      </c>
      <c r="I202" s="35">
        <v>0</v>
      </c>
      <c r="J202" s="34"/>
      <c r="K202" s="35">
        <v>0</v>
      </c>
      <c r="L202" s="35">
        <v>0</v>
      </c>
    </row>
    <row r="203" spans="1:12" s="23" customFormat="1" ht="14.45" customHeight="1">
      <c r="A203" s="21">
        <v>194</v>
      </c>
      <c r="B203" s="21" t="s">
        <v>431</v>
      </c>
      <c r="C203" s="40">
        <v>0</v>
      </c>
      <c r="D203" s="35">
        <v>0</v>
      </c>
      <c r="E203" s="40">
        <v>0</v>
      </c>
      <c r="F203" s="35">
        <v>0</v>
      </c>
      <c r="G203" s="34"/>
      <c r="H203" s="35">
        <v>0</v>
      </c>
      <c r="I203" s="35">
        <v>0</v>
      </c>
      <c r="J203" s="34"/>
      <c r="K203" s="35">
        <v>0</v>
      </c>
      <c r="L203" s="35">
        <v>0</v>
      </c>
    </row>
    <row r="204" spans="1:12" s="23" customFormat="1" ht="14.45" customHeight="1">
      <c r="A204" s="21">
        <v>195</v>
      </c>
      <c r="B204" s="21" t="s">
        <v>404</v>
      </c>
      <c r="C204" s="40">
        <v>0</v>
      </c>
      <c r="D204" s="35">
        <v>0</v>
      </c>
      <c r="E204" s="40">
        <v>1</v>
      </c>
      <c r="F204" s="35">
        <v>5000</v>
      </c>
      <c r="G204" s="34"/>
      <c r="H204" s="35">
        <v>0</v>
      </c>
      <c r="I204" s="35">
        <v>0</v>
      </c>
      <c r="J204" s="34"/>
      <c r="K204" s="35">
        <v>0</v>
      </c>
      <c r="L204" s="35">
        <v>5000</v>
      </c>
    </row>
    <row r="205" spans="1:12" s="23" customFormat="1" ht="14.45" customHeight="1">
      <c r="A205" s="21">
        <v>196</v>
      </c>
      <c r="B205" s="21" t="s">
        <v>432</v>
      </c>
      <c r="C205" s="40">
        <v>0</v>
      </c>
      <c r="D205" s="35">
        <v>0</v>
      </c>
      <c r="E205" s="40">
        <v>0</v>
      </c>
      <c r="F205" s="35">
        <v>0</v>
      </c>
      <c r="G205" s="34"/>
      <c r="H205" s="35">
        <v>0</v>
      </c>
      <c r="I205" s="35">
        <v>0</v>
      </c>
      <c r="J205" s="34"/>
      <c r="K205" s="35">
        <v>0</v>
      </c>
      <c r="L205" s="35">
        <v>0</v>
      </c>
    </row>
    <row r="206" spans="1:12" s="23" customFormat="1" ht="14.45" customHeight="1">
      <c r="A206" s="21">
        <v>197</v>
      </c>
      <c r="B206" s="21" t="s">
        <v>433</v>
      </c>
      <c r="C206" s="40">
        <v>0</v>
      </c>
      <c r="D206" s="35">
        <v>0</v>
      </c>
      <c r="E206" s="40">
        <v>2.1899999999999995</v>
      </c>
      <c r="F206" s="35">
        <v>16531</v>
      </c>
      <c r="G206" s="34"/>
      <c r="H206" s="35">
        <v>0</v>
      </c>
      <c r="I206" s="35">
        <v>300</v>
      </c>
      <c r="J206" s="34"/>
      <c r="K206" s="35">
        <v>0</v>
      </c>
      <c r="L206" s="35">
        <v>16831</v>
      </c>
    </row>
    <row r="207" spans="1:12" ht="14.45" customHeight="1">
      <c r="A207" s="36">
        <v>198</v>
      </c>
      <c r="B207" s="36" t="s">
        <v>316</v>
      </c>
      <c r="C207" s="40">
        <v>47.73</v>
      </c>
      <c r="D207" s="35">
        <v>420863</v>
      </c>
      <c r="E207" s="40">
        <v>15.629999999999999</v>
      </c>
      <c r="F207" s="35">
        <v>108611</v>
      </c>
      <c r="G207" s="34"/>
      <c r="H207" s="35">
        <v>0</v>
      </c>
      <c r="I207" s="35">
        <v>450</v>
      </c>
      <c r="J207" s="34"/>
      <c r="K207" s="35">
        <v>420863</v>
      </c>
      <c r="L207" s="35">
        <v>109061</v>
      </c>
    </row>
    <row r="208" spans="1:12" s="23" customFormat="1" ht="14.45" customHeight="1">
      <c r="A208" s="21">
        <v>199</v>
      </c>
      <c r="B208" s="21" t="s">
        <v>375</v>
      </c>
      <c r="C208" s="40">
        <v>0</v>
      </c>
      <c r="D208" s="35">
        <v>0</v>
      </c>
      <c r="E208" s="40">
        <v>6.08</v>
      </c>
      <c r="F208" s="35">
        <v>41224</v>
      </c>
      <c r="G208" s="34"/>
      <c r="H208" s="35">
        <v>0</v>
      </c>
      <c r="I208" s="35">
        <v>525</v>
      </c>
      <c r="J208" s="34"/>
      <c r="K208" s="35">
        <v>0</v>
      </c>
      <c r="L208" s="35">
        <v>41749</v>
      </c>
    </row>
    <row r="209" spans="1:12" s="23" customFormat="1" ht="14.45" customHeight="1">
      <c r="A209" s="21">
        <v>200</v>
      </c>
      <c r="B209" s="21" t="s">
        <v>434</v>
      </c>
      <c r="C209" s="40">
        <v>0</v>
      </c>
      <c r="D209" s="35">
        <v>0</v>
      </c>
      <c r="E209" s="40">
        <v>1</v>
      </c>
      <c r="F209" s="35">
        <v>5000</v>
      </c>
      <c r="G209" s="34"/>
      <c r="H209" s="35">
        <v>0</v>
      </c>
      <c r="I209" s="35">
        <v>0</v>
      </c>
      <c r="J209" s="34"/>
      <c r="K209" s="35">
        <v>0</v>
      </c>
      <c r="L209" s="35">
        <v>5000</v>
      </c>
    </row>
    <row r="210" spans="1:12" ht="14.45" customHeight="1">
      <c r="A210" s="36">
        <v>201</v>
      </c>
      <c r="B210" s="36" t="s">
        <v>435</v>
      </c>
      <c r="C210" s="40">
        <v>0</v>
      </c>
      <c r="D210" s="35">
        <v>0</v>
      </c>
      <c r="E210" s="40">
        <v>174.30000000000013</v>
      </c>
      <c r="F210" s="35">
        <v>1059210</v>
      </c>
      <c r="G210" s="34"/>
      <c r="H210" s="35">
        <v>0</v>
      </c>
      <c r="I210" s="35">
        <v>4950</v>
      </c>
      <c r="J210" s="34"/>
      <c r="K210" s="35">
        <v>0</v>
      </c>
      <c r="L210" s="35">
        <v>1064160</v>
      </c>
    </row>
    <row r="211" spans="1:12" s="23" customFormat="1" ht="14.45" customHeight="1">
      <c r="A211" s="21">
        <v>202</v>
      </c>
      <c r="B211" s="21" t="s">
        <v>436</v>
      </c>
      <c r="C211" s="40">
        <v>0</v>
      </c>
      <c r="D211" s="35">
        <v>0</v>
      </c>
      <c r="E211" s="40">
        <v>0</v>
      </c>
      <c r="F211" s="35">
        <v>0</v>
      </c>
      <c r="G211" s="34"/>
      <c r="H211" s="35">
        <v>0</v>
      </c>
      <c r="I211" s="35">
        <v>0</v>
      </c>
      <c r="J211" s="34"/>
      <c r="K211" s="35">
        <v>0</v>
      </c>
      <c r="L211" s="35">
        <v>0</v>
      </c>
    </row>
    <row r="212" spans="1:12" s="23" customFormat="1" ht="14.45" customHeight="1">
      <c r="A212" s="21">
        <v>203</v>
      </c>
      <c r="B212" s="21" t="s">
        <v>439</v>
      </c>
      <c r="C212" s="40">
        <v>0</v>
      </c>
      <c r="D212" s="35">
        <v>0</v>
      </c>
      <c r="E212" s="40">
        <v>0</v>
      </c>
      <c r="F212" s="35">
        <v>0</v>
      </c>
      <c r="G212" s="34"/>
      <c r="H212" s="35">
        <v>0</v>
      </c>
      <c r="I212" s="35">
        <v>0</v>
      </c>
      <c r="J212" s="34"/>
      <c r="K212" s="35">
        <v>0</v>
      </c>
      <c r="L212" s="35">
        <v>0</v>
      </c>
    </row>
    <row r="213" spans="1:12" ht="14.45" customHeight="1">
      <c r="A213" s="36">
        <v>204</v>
      </c>
      <c r="B213" s="36" t="s">
        <v>307</v>
      </c>
      <c r="C213" s="40">
        <v>8</v>
      </c>
      <c r="D213" s="35">
        <v>72747</v>
      </c>
      <c r="E213" s="40">
        <v>26.939999999999998</v>
      </c>
      <c r="F213" s="35">
        <v>166214</v>
      </c>
      <c r="G213" s="34"/>
      <c r="H213" s="35">
        <v>0</v>
      </c>
      <c r="I213" s="35">
        <v>23967</v>
      </c>
      <c r="J213" s="34"/>
      <c r="K213" s="35">
        <v>72747</v>
      </c>
      <c r="L213" s="35">
        <v>190181</v>
      </c>
    </row>
    <row r="214" spans="1:12" s="23" customFormat="1" ht="14.45" customHeight="1">
      <c r="A214" s="21">
        <v>205</v>
      </c>
      <c r="B214" s="21" t="s">
        <v>437</v>
      </c>
      <c r="C214" s="40">
        <v>0</v>
      </c>
      <c r="D214" s="35">
        <v>0</v>
      </c>
      <c r="E214" s="40">
        <v>0</v>
      </c>
      <c r="F214" s="35">
        <v>0</v>
      </c>
      <c r="G214" s="34"/>
      <c r="H214" s="35">
        <v>0</v>
      </c>
      <c r="I214" s="35">
        <v>0</v>
      </c>
      <c r="J214" s="34"/>
      <c r="K214" s="35">
        <v>0</v>
      </c>
      <c r="L214" s="35">
        <v>0</v>
      </c>
    </row>
    <row r="215" spans="1:12" s="23" customFormat="1" ht="14.45" customHeight="1">
      <c r="A215" s="21">
        <v>206</v>
      </c>
      <c r="B215" s="21" t="s">
        <v>438</v>
      </c>
      <c r="C215" s="40">
        <v>0</v>
      </c>
      <c r="D215" s="35">
        <v>0</v>
      </c>
      <c r="E215" s="40">
        <v>0</v>
      </c>
      <c r="F215" s="35">
        <v>0</v>
      </c>
      <c r="G215" s="34"/>
      <c r="H215" s="35">
        <v>0</v>
      </c>
      <c r="I215" s="35">
        <v>0</v>
      </c>
      <c r="J215" s="34"/>
      <c r="K215" s="35">
        <v>0</v>
      </c>
      <c r="L215" s="35">
        <v>0</v>
      </c>
    </row>
    <row r="216" spans="1:12" ht="14.45" customHeight="1">
      <c r="A216" s="36">
        <v>207</v>
      </c>
      <c r="B216" s="36" t="s">
        <v>69</v>
      </c>
      <c r="C216" s="40">
        <v>0</v>
      </c>
      <c r="D216" s="35">
        <v>0</v>
      </c>
      <c r="E216" s="40">
        <v>7.4500000000000011</v>
      </c>
      <c r="F216" s="35">
        <v>52066</v>
      </c>
      <c r="G216" s="34"/>
      <c r="H216" s="35">
        <v>0</v>
      </c>
      <c r="I216" s="35">
        <v>600</v>
      </c>
      <c r="J216" s="34"/>
      <c r="K216" s="35">
        <v>0</v>
      </c>
      <c r="L216" s="35">
        <v>52666</v>
      </c>
    </row>
    <row r="217" spans="1:12" ht="14.45" customHeight="1">
      <c r="A217" s="36">
        <v>208</v>
      </c>
      <c r="B217" s="36" t="s">
        <v>281</v>
      </c>
      <c r="C217" s="40">
        <v>0</v>
      </c>
      <c r="D217" s="35">
        <v>0</v>
      </c>
      <c r="E217" s="40">
        <v>1</v>
      </c>
      <c r="F217" s="35">
        <v>5000</v>
      </c>
      <c r="G217" s="34"/>
      <c r="H217" s="35">
        <v>0</v>
      </c>
      <c r="I217" s="35">
        <v>75</v>
      </c>
      <c r="J217" s="34"/>
      <c r="K217" s="35">
        <v>0</v>
      </c>
      <c r="L217" s="35">
        <v>5075</v>
      </c>
    </row>
    <row r="218" spans="1:12" ht="14.45" customHeight="1">
      <c r="A218" s="36">
        <v>209</v>
      </c>
      <c r="B218" s="36" t="s">
        <v>745</v>
      </c>
      <c r="C218" s="40">
        <v>52.550000000000011</v>
      </c>
      <c r="D218" s="35">
        <v>336898</v>
      </c>
      <c r="E218" s="40">
        <v>124.85000000000002</v>
      </c>
      <c r="F218" s="35">
        <v>706229</v>
      </c>
      <c r="G218" s="34"/>
      <c r="H218" s="35">
        <v>0</v>
      </c>
      <c r="I218" s="35">
        <v>300</v>
      </c>
      <c r="J218" s="34"/>
      <c r="K218" s="35">
        <v>336898</v>
      </c>
      <c r="L218" s="35">
        <v>706529</v>
      </c>
    </row>
    <row r="219" spans="1:12" ht="14.45" customHeight="1">
      <c r="A219" s="36">
        <v>210</v>
      </c>
      <c r="B219" s="36" t="s">
        <v>374</v>
      </c>
      <c r="C219" s="40">
        <v>213.95000000000005</v>
      </c>
      <c r="D219" s="35">
        <v>1437007</v>
      </c>
      <c r="E219" s="40">
        <v>61.13</v>
      </c>
      <c r="F219" s="35">
        <v>429729</v>
      </c>
      <c r="G219" s="34"/>
      <c r="H219" s="35">
        <v>-19721</v>
      </c>
      <c r="I219" s="35">
        <v>8129</v>
      </c>
      <c r="J219" s="34"/>
      <c r="K219" s="35">
        <v>1417286</v>
      </c>
      <c r="L219" s="35">
        <v>437858</v>
      </c>
    </row>
    <row r="220" spans="1:12" ht="14.45" customHeight="1">
      <c r="A220" s="36">
        <v>211</v>
      </c>
      <c r="B220" s="36" t="s">
        <v>751</v>
      </c>
      <c r="C220" s="40">
        <v>0</v>
      </c>
      <c r="D220" s="35">
        <v>0</v>
      </c>
      <c r="E220" s="40">
        <v>8.19</v>
      </c>
      <c r="F220" s="35">
        <v>55680</v>
      </c>
      <c r="G220" s="34"/>
      <c r="H220" s="35">
        <v>0</v>
      </c>
      <c r="I220" s="35">
        <v>600</v>
      </c>
      <c r="J220" s="34"/>
      <c r="K220" s="35">
        <v>0</v>
      </c>
      <c r="L220" s="35">
        <v>56280</v>
      </c>
    </row>
    <row r="221" spans="1:12" s="23" customFormat="1" ht="14.45" customHeight="1">
      <c r="A221" s="21">
        <v>212</v>
      </c>
      <c r="B221" s="21" t="s">
        <v>353</v>
      </c>
      <c r="C221" s="40">
        <v>0</v>
      </c>
      <c r="D221" s="35">
        <v>0</v>
      </c>
      <c r="E221" s="40">
        <v>22.129999999999995</v>
      </c>
      <c r="F221" s="35">
        <v>136079</v>
      </c>
      <c r="G221" s="34"/>
      <c r="H221" s="35">
        <v>0</v>
      </c>
      <c r="I221" s="35">
        <v>1050</v>
      </c>
      <c r="J221" s="34"/>
      <c r="K221" s="35">
        <v>0</v>
      </c>
      <c r="L221" s="35">
        <v>137129</v>
      </c>
    </row>
    <row r="222" spans="1:12" ht="14.45" customHeight="1">
      <c r="A222" s="36">
        <v>213</v>
      </c>
      <c r="B222" s="36" t="s">
        <v>354</v>
      </c>
      <c r="C222" s="40">
        <v>0</v>
      </c>
      <c r="D222" s="35">
        <v>0</v>
      </c>
      <c r="E222" s="40">
        <v>3.02</v>
      </c>
      <c r="F222" s="35">
        <v>17955</v>
      </c>
      <c r="G222" s="34"/>
      <c r="H222" s="35">
        <v>0</v>
      </c>
      <c r="I222" s="35">
        <v>225</v>
      </c>
      <c r="J222" s="34"/>
      <c r="K222" s="35">
        <v>0</v>
      </c>
      <c r="L222" s="35">
        <v>18180</v>
      </c>
    </row>
    <row r="223" spans="1:12" ht="14.45" customHeight="1">
      <c r="A223" s="36">
        <v>214</v>
      </c>
      <c r="B223" s="36" t="s">
        <v>282</v>
      </c>
      <c r="C223" s="40">
        <v>109.78</v>
      </c>
      <c r="D223" s="35">
        <v>687723</v>
      </c>
      <c r="E223" s="40">
        <v>157.65000000000003</v>
      </c>
      <c r="F223" s="35">
        <v>1039407</v>
      </c>
      <c r="G223" s="34"/>
      <c r="H223" s="35">
        <v>0</v>
      </c>
      <c r="I223" s="35">
        <v>825</v>
      </c>
      <c r="J223" s="34"/>
      <c r="K223" s="35">
        <v>687723</v>
      </c>
      <c r="L223" s="35">
        <v>1040232</v>
      </c>
    </row>
    <row r="224" spans="1:12" ht="14.45" customHeight="1">
      <c r="A224" s="36">
        <v>215</v>
      </c>
      <c r="B224" s="36" t="s">
        <v>360</v>
      </c>
      <c r="C224" s="40">
        <v>63.919999999999995</v>
      </c>
      <c r="D224" s="35">
        <v>391242</v>
      </c>
      <c r="E224" s="40">
        <v>112.79</v>
      </c>
      <c r="F224" s="35">
        <v>598967</v>
      </c>
      <c r="G224" s="34"/>
      <c r="H224" s="35">
        <v>0</v>
      </c>
      <c r="I224" s="35">
        <v>675</v>
      </c>
      <c r="J224" s="34"/>
      <c r="K224" s="35">
        <v>391242</v>
      </c>
      <c r="L224" s="35">
        <v>599642</v>
      </c>
    </row>
    <row r="225" spans="1:12" s="23" customFormat="1" ht="14.45" customHeight="1">
      <c r="A225" s="21">
        <v>216</v>
      </c>
      <c r="B225" s="21" t="s">
        <v>440</v>
      </c>
      <c r="C225" s="40">
        <v>0</v>
      </c>
      <c r="D225" s="35">
        <v>0</v>
      </c>
      <c r="E225" s="40">
        <v>0</v>
      </c>
      <c r="F225" s="35">
        <v>0</v>
      </c>
      <c r="G225" s="34"/>
      <c r="H225" s="35">
        <v>0</v>
      </c>
      <c r="I225" s="35">
        <v>0</v>
      </c>
      <c r="J225" s="34"/>
      <c r="K225" s="35">
        <v>0</v>
      </c>
      <c r="L225" s="35">
        <v>0</v>
      </c>
    </row>
    <row r="226" spans="1:12" s="23" customFormat="1" ht="14.45" customHeight="1">
      <c r="A226" s="21">
        <v>217</v>
      </c>
      <c r="B226" s="21" t="s">
        <v>409</v>
      </c>
      <c r="C226" s="40">
        <v>0</v>
      </c>
      <c r="D226" s="35">
        <v>0</v>
      </c>
      <c r="E226" s="40">
        <v>7.6000000000000005</v>
      </c>
      <c r="F226" s="35">
        <v>54556</v>
      </c>
      <c r="G226" s="34"/>
      <c r="H226" s="35">
        <v>0</v>
      </c>
      <c r="I226" s="35">
        <v>450</v>
      </c>
      <c r="J226" s="34"/>
      <c r="K226" s="35">
        <v>0</v>
      </c>
      <c r="L226" s="35">
        <v>55006</v>
      </c>
    </row>
    <row r="227" spans="1:12" ht="14.45" customHeight="1">
      <c r="A227" s="36">
        <v>218</v>
      </c>
      <c r="B227" s="36" t="s">
        <v>697</v>
      </c>
      <c r="C227" s="40">
        <v>87.14</v>
      </c>
      <c r="D227" s="35">
        <v>548092</v>
      </c>
      <c r="E227" s="40">
        <v>18.330000000000002</v>
      </c>
      <c r="F227" s="35">
        <v>114601</v>
      </c>
      <c r="G227" s="34"/>
      <c r="H227" s="35">
        <v>0</v>
      </c>
      <c r="I227" s="35">
        <v>750</v>
      </c>
      <c r="J227" s="34"/>
      <c r="K227" s="35">
        <v>548092</v>
      </c>
      <c r="L227" s="35">
        <v>115351</v>
      </c>
    </row>
    <row r="228" spans="1:12" s="23" customFormat="1" ht="14.45" customHeight="1">
      <c r="A228" s="21">
        <v>219</v>
      </c>
      <c r="B228" s="21" t="s">
        <v>698</v>
      </c>
      <c r="C228" s="40">
        <v>0</v>
      </c>
      <c r="D228" s="35">
        <v>0</v>
      </c>
      <c r="E228" s="40">
        <v>1.53</v>
      </c>
      <c r="F228" s="35">
        <v>10420</v>
      </c>
      <c r="G228" s="34"/>
      <c r="H228" s="35">
        <v>0</v>
      </c>
      <c r="I228" s="35">
        <v>150</v>
      </c>
      <c r="J228" s="34"/>
      <c r="K228" s="35">
        <v>0</v>
      </c>
      <c r="L228" s="35">
        <v>10570</v>
      </c>
    </row>
    <row r="229" spans="1:12" ht="14.45" customHeight="1">
      <c r="A229" s="36">
        <v>220</v>
      </c>
      <c r="B229" s="36" t="s">
        <v>358</v>
      </c>
      <c r="C229" s="40">
        <v>0</v>
      </c>
      <c r="D229" s="35">
        <v>0</v>
      </c>
      <c r="E229" s="40">
        <v>8.1199999999999992</v>
      </c>
      <c r="F229" s="35">
        <v>56328</v>
      </c>
      <c r="G229" s="34"/>
      <c r="H229" s="35">
        <v>0</v>
      </c>
      <c r="I229" s="35">
        <v>600</v>
      </c>
      <c r="J229" s="34"/>
      <c r="K229" s="35">
        <v>0</v>
      </c>
      <c r="L229" s="35">
        <v>56928</v>
      </c>
    </row>
    <row r="230" spans="1:12" ht="14.45" customHeight="1">
      <c r="A230" s="36">
        <v>221</v>
      </c>
      <c r="B230" s="36" t="s">
        <v>699</v>
      </c>
      <c r="C230" s="40">
        <v>40.590000000000003</v>
      </c>
      <c r="D230" s="35">
        <v>215238</v>
      </c>
      <c r="E230" s="40">
        <v>21.17</v>
      </c>
      <c r="F230" s="35">
        <v>137026</v>
      </c>
      <c r="G230" s="34"/>
      <c r="H230" s="35">
        <v>0</v>
      </c>
      <c r="I230" s="35">
        <v>-2550</v>
      </c>
      <c r="J230" s="34"/>
      <c r="K230" s="35">
        <v>215238</v>
      </c>
      <c r="L230" s="35">
        <v>134476</v>
      </c>
    </row>
    <row r="231" spans="1:12" s="23" customFormat="1" ht="14.45" customHeight="1">
      <c r="A231" s="21">
        <v>222</v>
      </c>
      <c r="B231" s="21" t="s">
        <v>700</v>
      </c>
      <c r="C231" s="40">
        <v>0</v>
      </c>
      <c r="D231" s="35">
        <v>0</v>
      </c>
      <c r="E231" s="40">
        <v>0</v>
      </c>
      <c r="F231" s="35">
        <v>0</v>
      </c>
      <c r="G231" s="34"/>
      <c r="H231" s="35">
        <v>0</v>
      </c>
      <c r="I231" s="35">
        <v>0</v>
      </c>
      <c r="J231" s="34"/>
      <c r="K231" s="35">
        <v>0</v>
      </c>
      <c r="L231" s="35">
        <v>0</v>
      </c>
    </row>
    <row r="232" spans="1:12" ht="14.45" customHeight="1">
      <c r="A232" s="36">
        <v>223</v>
      </c>
      <c r="B232" s="36" t="s">
        <v>701</v>
      </c>
      <c r="C232" s="40">
        <v>43.78</v>
      </c>
      <c r="D232" s="35">
        <v>264728</v>
      </c>
      <c r="E232" s="40">
        <v>79.44</v>
      </c>
      <c r="F232" s="35">
        <v>461573</v>
      </c>
      <c r="G232" s="34"/>
      <c r="H232" s="35">
        <v>-420</v>
      </c>
      <c r="I232" s="35">
        <v>-1364</v>
      </c>
      <c r="J232" s="34"/>
      <c r="K232" s="35">
        <v>264308</v>
      </c>
      <c r="L232" s="35">
        <v>460209</v>
      </c>
    </row>
    <row r="233" spans="1:12" ht="14.45" customHeight="1">
      <c r="A233" s="36">
        <v>224</v>
      </c>
      <c r="B233" s="36" t="s">
        <v>702</v>
      </c>
      <c r="C233" s="40">
        <v>0</v>
      </c>
      <c r="D233" s="35">
        <v>0</v>
      </c>
      <c r="E233" s="40">
        <v>4</v>
      </c>
      <c r="F233" s="35">
        <v>20000</v>
      </c>
      <c r="G233" s="34"/>
      <c r="H233" s="35">
        <v>0</v>
      </c>
      <c r="I233" s="35">
        <v>75</v>
      </c>
      <c r="J233" s="34"/>
      <c r="K233" s="35">
        <v>0</v>
      </c>
      <c r="L233" s="35">
        <v>20075</v>
      </c>
    </row>
    <row r="234" spans="1:12" s="23" customFormat="1" ht="14.45" customHeight="1">
      <c r="A234" s="21">
        <v>225</v>
      </c>
      <c r="B234" s="21" t="s">
        <v>703</v>
      </c>
      <c r="C234" s="40">
        <v>0</v>
      </c>
      <c r="D234" s="35">
        <v>0</v>
      </c>
      <c r="E234" s="40">
        <v>0</v>
      </c>
      <c r="F234" s="35">
        <v>0</v>
      </c>
      <c r="G234" s="34"/>
      <c r="H234" s="35">
        <v>0</v>
      </c>
      <c r="I234" s="35">
        <v>0</v>
      </c>
      <c r="J234" s="34"/>
      <c r="K234" s="35">
        <v>0</v>
      </c>
      <c r="L234" s="35">
        <v>0</v>
      </c>
    </row>
    <row r="235" spans="1:12" ht="14.45" customHeight="1">
      <c r="A235" s="36">
        <v>226</v>
      </c>
      <c r="B235" s="36" t="s">
        <v>283</v>
      </c>
      <c r="C235" s="40">
        <v>14.7</v>
      </c>
      <c r="D235" s="35">
        <v>73500</v>
      </c>
      <c r="E235" s="40">
        <v>86.109999999999971</v>
      </c>
      <c r="F235" s="35">
        <v>518778</v>
      </c>
      <c r="G235" s="34"/>
      <c r="H235" s="35">
        <v>0</v>
      </c>
      <c r="I235" s="35">
        <v>750</v>
      </c>
      <c r="J235" s="34"/>
      <c r="K235" s="35">
        <v>73500</v>
      </c>
      <c r="L235" s="35">
        <v>519528</v>
      </c>
    </row>
    <row r="236" spans="1:12" ht="14.45" customHeight="1">
      <c r="A236" s="36">
        <v>227</v>
      </c>
      <c r="B236" s="36" t="s">
        <v>386</v>
      </c>
      <c r="C236" s="40">
        <v>18.28</v>
      </c>
      <c r="D236" s="35">
        <v>96566</v>
      </c>
      <c r="E236" s="40">
        <v>87.490000000000038</v>
      </c>
      <c r="F236" s="35">
        <v>584388</v>
      </c>
      <c r="G236" s="34"/>
      <c r="H236" s="35">
        <v>0</v>
      </c>
      <c r="I236" s="35">
        <v>-27612</v>
      </c>
      <c r="J236" s="34"/>
      <c r="K236" s="35">
        <v>96566</v>
      </c>
      <c r="L236" s="35">
        <v>556776</v>
      </c>
    </row>
    <row r="237" spans="1:12" s="23" customFormat="1" ht="14.45" customHeight="1">
      <c r="A237" s="21">
        <v>228</v>
      </c>
      <c r="B237" s="21" t="s">
        <v>425</v>
      </c>
      <c r="C237" s="40">
        <v>0</v>
      </c>
      <c r="D237" s="35">
        <v>0</v>
      </c>
      <c r="E237" s="40">
        <v>0</v>
      </c>
      <c r="F237" s="35">
        <v>0</v>
      </c>
      <c r="G237" s="34"/>
      <c r="H237" s="35">
        <v>0</v>
      </c>
      <c r="I237" s="35">
        <v>0</v>
      </c>
      <c r="J237" s="34"/>
      <c r="K237" s="35">
        <v>0</v>
      </c>
      <c r="L237" s="35">
        <v>0</v>
      </c>
    </row>
    <row r="238" spans="1:12" ht="14.45" customHeight="1">
      <c r="A238" s="36">
        <v>229</v>
      </c>
      <c r="B238" s="36" t="s">
        <v>256</v>
      </c>
      <c r="C238" s="40">
        <v>101.09000000000002</v>
      </c>
      <c r="D238" s="35">
        <v>573015</v>
      </c>
      <c r="E238" s="40">
        <v>43.760000000000005</v>
      </c>
      <c r="F238" s="35">
        <v>250861</v>
      </c>
      <c r="G238" s="34"/>
      <c r="H238" s="35">
        <v>-1562</v>
      </c>
      <c r="I238" s="35">
        <v>1050</v>
      </c>
      <c r="J238" s="34"/>
      <c r="K238" s="35">
        <v>571453</v>
      </c>
      <c r="L238" s="35">
        <v>251911</v>
      </c>
    </row>
    <row r="239" spans="1:12" s="23" customFormat="1" ht="14.45" customHeight="1">
      <c r="A239" s="21">
        <v>230</v>
      </c>
      <c r="B239" s="21" t="s">
        <v>704</v>
      </c>
      <c r="C239" s="40">
        <v>53</v>
      </c>
      <c r="D239" s="35">
        <v>381846</v>
      </c>
      <c r="E239" s="40">
        <v>5.47</v>
      </c>
      <c r="F239" s="35">
        <v>37440</v>
      </c>
      <c r="G239" s="34"/>
      <c r="H239" s="35">
        <v>0</v>
      </c>
      <c r="I239" s="35">
        <v>0</v>
      </c>
      <c r="J239" s="34"/>
      <c r="K239" s="35">
        <v>381846</v>
      </c>
      <c r="L239" s="35">
        <v>37440</v>
      </c>
    </row>
    <row r="240" spans="1:12" s="23" customFormat="1" ht="14.45" customHeight="1">
      <c r="A240" s="21">
        <v>231</v>
      </c>
      <c r="B240" s="21" t="s">
        <v>705</v>
      </c>
      <c r="C240" s="40">
        <v>0</v>
      </c>
      <c r="D240" s="35">
        <v>0</v>
      </c>
      <c r="E240" s="40">
        <v>11.329999999999998</v>
      </c>
      <c r="F240" s="35">
        <v>73348</v>
      </c>
      <c r="G240" s="34"/>
      <c r="H240" s="35">
        <v>0</v>
      </c>
      <c r="I240" s="35">
        <v>675</v>
      </c>
      <c r="J240" s="34"/>
      <c r="K240" s="35">
        <v>0</v>
      </c>
      <c r="L240" s="35">
        <v>74023</v>
      </c>
    </row>
    <row r="241" spans="1:12" s="23" customFormat="1" ht="14.45" customHeight="1">
      <c r="A241" s="21">
        <v>232</v>
      </c>
      <c r="B241" s="21" t="s">
        <v>706</v>
      </c>
      <c r="C241" s="40">
        <v>0</v>
      </c>
      <c r="D241" s="35">
        <v>0</v>
      </c>
      <c r="E241" s="40">
        <v>0</v>
      </c>
      <c r="F241" s="35">
        <v>0</v>
      </c>
      <c r="G241" s="34"/>
      <c r="H241" s="35">
        <v>0</v>
      </c>
      <c r="I241" s="35">
        <v>0</v>
      </c>
      <c r="J241" s="34"/>
      <c r="K241" s="35">
        <v>0</v>
      </c>
      <c r="L241" s="35">
        <v>0</v>
      </c>
    </row>
    <row r="242" spans="1:12" s="23" customFormat="1" ht="14.45" customHeight="1">
      <c r="A242" s="21">
        <v>233</v>
      </c>
      <c r="B242" s="21" t="s">
        <v>707</v>
      </c>
      <c r="C242" s="40">
        <v>0</v>
      </c>
      <c r="D242" s="35">
        <v>0</v>
      </c>
      <c r="E242" s="40">
        <v>0</v>
      </c>
      <c r="F242" s="35">
        <v>0</v>
      </c>
      <c r="G242" s="34"/>
      <c r="H242" s="35">
        <v>0</v>
      </c>
      <c r="I242" s="35">
        <v>0</v>
      </c>
      <c r="J242" s="34"/>
      <c r="K242" s="35">
        <v>0</v>
      </c>
      <c r="L242" s="35">
        <v>0</v>
      </c>
    </row>
    <row r="243" spans="1:12" ht="14.45" customHeight="1">
      <c r="A243" s="36">
        <v>234</v>
      </c>
      <c r="B243" s="36" t="s">
        <v>364</v>
      </c>
      <c r="C243" s="40">
        <v>60</v>
      </c>
      <c r="D243" s="35">
        <v>358298</v>
      </c>
      <c r="E243" s="40">
        <v>12.219999999999999</v>
      </c>
      <c r="F243" s="35">
        <v>61100</v>
      </c>
      <c r="G243" s="34"/>
      <c r="H243" s="35">
        <v>0</v>
      </c>
      <c r="I243" s="35">
        <v>0</v>
      </c>
      <c r="J243" s="34"/>
      <c r="K243" s="35">
        <v>358298</v>
      </c>
      <c r="L243" s="35">
        <v>61100</v>
      </c>
    </row>
    <row r="244" spans="1:12" s="23" customFormat="1" ht="14.45" customHeight="1">
      <c r="A244" s="21">
        <v>235</v>
      </c>
      <c r="B244" s="21" t="s">
        <v>708</v>
      </c>
      <c r="C244" s="40">
        <v>0</v>
      </c>
      <c r="D244" s="35">
        <v>0</v>
      </c>
      <c r="E244" s="40">
        <v>0</v>
      </c>
      <c r="F244" s="35">
        <v>0</v>
      </c>
      <c r="G244" s="34"/>
      <c r="H244" s="35">
        <v>0</v>
      </c>
      <c r="I244" s="35">
        <v>0</v>
      </c>
      <c r="J244" s="34"/>
      <c r="K244" s="35">
        <v>0</v>
      </c>
      <c r="L244" s="35">
        <v>0</v>
      </c>
    </row>
    <row r="245" spans="1:12" ht="14.45" customHeight="1">
      <c r="A245" s="36">
        <v>236</v>
      </c>
      <c r="B245" s="36" t="s">
        <v>746</v>
      </c>
      <c r="C245" s="40">
        <v>109.94</v>
      </c>
      <c r="D245" s="35">
        <v>658008</v>
      </c>
      <c r="E245" s="40">
        <v>505.23999999999995</v>
      </c>
      <c r="F245" s="35">
        <v>2820184</v>
      </c>
      <c r="G245" s="34"/>
      <c r="H245" s="35">
        <v>0</v>
      </c>
      <c r="I245" s="35">
        <v>2458</v>
      </c>
      <c r="J245" s="34"/>
      <c r="K245" s="35">
        <v>658008</v>
      </c>
      <c r="L245" s="35">
        <v>2822642</v>
      </c>
    </row>
    <row r="246" spans="1:12" s="23" customFormat="1" ht="14.45" customHeight="1">
      <c r="A246" s="21">
        <v>237</v>
      </c>
      <c r="B246" s="21" t="s">
        <v>709</v>
      </c>
      <c r="C246" s="40">
        <v>0</v>
      </c>
      <c r="D246" s="35">
        <v>0</v>
      </c>
      <c r="E246" s="40">
        <v>0</v>
      </c>
      <c r="F246" s="35">
        <v>0</v>
      </c>
      <c r="G246" s="34"/>
      <c r="H246" s="35">
        <v>0</v>
      </c>
      <c r="I246" s="35">
        <v>0</v>
      </c>
      <c r="J246" s="34"/>
      <c r="K246" s="35">
        <v>0</v>
      </c>
      <c r="L246" s="35">
        <v>0</v>
      </c>
    </row>
    <row r="247" spans="1:12" s="23" customFormat="1" ht="14.45" customHeight="1">
      <c r="A247" s="21">
        <v>238</v>
      </c>
      <c r="B247" s="21" t="s">
        <v>710</v>
      </c>
      <c r="C247" s="40">
        <v>0</v>
      </c>
      <c r="D247" s="35">
        <v>0</v>
      </c>
      <c r="E247" s="40">
        <v>2</v>
      </c>
      <c r="F247" s="35">
        <v>10000</v>
      </c>
      <c r="G247" s="34"/>
      <c r="H247" s="35">
        <v>0</v>
      </c>
      <c r="I247" s="35">
        <v>0</v>
      </c>
      <c r="J247" s="34"/>
      <c r="K247" s="35">
        <v>0</v>
      </c>
      <c r="L247" s="35">
        <v>10000</v>
      </c>
    </row>
    <row r="248" spans="1:12" ht="14.45" customHeight="1">
      <c r="A248" s="36">
        <v>239</v>
      </c>
      <c r="B248" s="36" t="s">
        <v>390</v>
      </c>
      <c r="C248" s="40">
        <v>0</v>
      </c>
      <c r="D248" s="35">
        <v>0</v>
      </c>
      <c r="E248" s="40">
        <v>58.070000000000014</v>
      </c>
      <c r="F248" s="35">
        <v>389041</v>
      </c>
      <c r="G248" s="34"/>
      <c r="H248" s="35">
        <v>0</v>
      </c>
      <c r="I248" s="35">
        <v>1350</v>
      </c>
      <c r="J248" s="34"/>
      <c r="K248" s="35">
        <v>0</v>
      </c>
      <c r="L248" s="35">
        <v>390391</v>
      </c>
    </row>
    <row r="249" spans="1:12" ht="14.45" customHeight="1">
      <c r="A249" s="36">
        <v>240</v>
      </c>
      <c r="B249" s="36" t="s">
        <v>712</v>
      </c>
      <c r="C249" s="40">
        <v>8</v>
      </c>
      <c r="D249" s="35">
        <v>42726</v>
      </c>
      <c r="E249" s="40">
        <v>3</v>
      </c>
      <c r="F249" s="35">
        <v>30681</v>
      </c>
      <c r="G249" s="34"/>
      <c r="H249" s="35">
        <v>0</v>
      </c>
      <c r="I249" s="35">
        <v>0</v>
      </c>
      <c r="J249" s="34"/>
      <c r="K249" s="35">
        <v>42726</v>
      </c>
      <c r="L249" s="35">
        <v>30681</v>
      </c>
    </row>
    <row r="250" spans="1:12" s="23" customFormat="1" ht="14.45" customHeight="1">
      <c r="A250" s="21">
        <v>241</v>
      </c>
      <c r="B250" s="21" t="s">
        <v>713</v>
      </c>
      <c r="C250" s="40">
        <v>0</v>
      </c>
      <c r="D250" s="35">
        <v>0</v>
      </c>
      <c r="E250" s="40">
        <v>0</v>
      </c>
      <c r="F250" s="35">
        <v>0</v>
      </c>
      <c r="G250" s="34"/>
      <c r="H250" s="35">
        <v>0</v>
      </c>
      <c r="I250" s="35">
        <v>0</v>
      </c>
      <c r="J250" s="34"/>
      <c r="K250" s="35">
        <v>0</v>
      </c>
      <c r="L250" s="35">
        <v>0</v>
      </c>
    </row>
    <row r="251" spans="1:12" ht="14.45" customHeight="1">
      <c r="A251" s="36">
        <v>242</v>
      </c>
      <c r="B251" s="36" t="s">
        <v>368</v>
      </c>
      <c r="C251" s="40">
        <v>46.629999999999995</v>
      </c>
      <c r="D251" s="35">
        <v>423324</v>
      </c>
      <c r="E251" s="40">
        <v>15.18</v>
      </c>
      <c r="F251" s="35">
        <v>87774</v>
      </c>
      <c r="G251" s="34"/>
      <c r="H251" s="35">
        <v>0</v>
      </c>
      <c r="I251" s="35">
        <v>0</v>
      </c>
      <c r="J251" s="34"/>
      <c r="K251" s="35">
        <v>423324</v>
      </c>
      <c r="L251" s="35">
        <v>87774</v>
      </c>
    </row>
    <row r="252" spans="1:12" ht="14.45" customHeight="1">
      <c r="A252" s="36">
        <v>243</v>
      </c>
      <c r="B252" s="36" t="s">
        <v>714</v>
      </c>
      <c r="C252" s="40">
        <v>0</v>
      </c>
      <c r="D252" s="35">
        <v>0</v>
      </c>
      <c r="E252" s="40">
        <v>8.02</v>
      </c>
      <c r="F252" s="35">
        <v>57368</v>
      </c>
      <c r="G252" s="34"/>
      <c r="H252" s="35">
        <v>0</v>
      </c>
      <c r="I252" s="35">
        <v>1125</v>
      </c>
      <c r="J252" s="34"/>
      <c r="K252" s="35">
        <v>0</v>
      </c>
      <c r="L252" s="35">
        <v>58493</v>
      </c>
    </row>
    <row r="253" spans="1:12" ht="14.45" customHeight="1">
      <c r="A253" s="36">
        <v>244</v>
      </c>
      <c r="B253" s="36" t="s">
        <v>324</v>
      </c>
      <c r="C253" s="40">
        <v>3</v>
      </c>
      <c r="D253" s="35">
        <v>16569</v>
      </c>
      <c r="E253" s="40">
        <v>133.59000000000003</v>
      </c>
      <c r="F253" s="35">
        <v>785003</v>
      </c>
      <c r="G253" s="34"/>
      <c r="H253" s="35">
        <v>0</v>
      </c>
      <c r="I253" s="35">
        <v>825</v>
      </c>
      <c r="J253" s="34"/>
      <c r="K253" s="35">
        <v>16569</v>
      </c>
      <c r="L253" s="35">
        <v>785828</v>
      </c>
    </row>
    <row r="254" spans="1:12" s="23" customFormat="1" ht="14.45" customHeight="1">
      <c r="A254" s="21">
        <v>245</v>
      </c>
      <c r="B254" s="21" t="s">
        <v>715</v>
      </c>
      <c r="C254" s="40">
        <v>0</v>
      </c>
      <c r="D254" s="35">
        <v>0</v>
      </c>
      <c r="E254" s="40">
        <v>0</v>
      </c>
      <c r="F254" s="35">
        <v>0</v>
      </c>
      <c r="G254" s="34"/>
      <c r="H254" s="35">
        <v>0</v>
      </c>
      <c r="I254" s="35">
        <v>0</v>
      </c>
      <c r="J254" s="34"/>
      <c r="K254" s="35">
        <v>0</v>
      </c>
      <c r="L254" s="35">
        <v>0</v>
      </c>
    </row>
    <row r="255" spans="1:12" s="23" customFormat="1" ht="14.45" customHeight="1">
      <c r="A255" s="21">
        <v>246</v>
      </c>
      <c r="B255" s="21" t="s">
        <v>752</v>
      </c>
      <c r="C255" s="40">
        <v>0</v>
      </c>
      <c r="D255" s="35">
        <v>0</v>
      </c>
      <c r="E255" s="40">
        <v>10.27</v>
      </c>
      <c r="F255" s="35">
        <v>63054</v>
      </c>
      <c r="G255" s="34"/>
      <c r="H255" s="35">
        <v>0</v>
      </c>
      <c r="I255" s="35">
        <v>600</v>
      </c>
      <c r="J255" s="34"/>
      <c r="K255" s="35">
        <v>0</v>
      </c>
      <c r="L255" s="35">
        <v>63654</v>
      </c>
    </row>
    <row r="256" spans="1:12" s="23" customFormat="1" ht="14.45" customHeight="1">
      <c r="A256" s="21">
        <v>247</v>
      </c>
      <c r="B256" s="21" t="s">
        <v>716</v>
      </c>
      <c r="C256" s="40">
        <v>0</v>
      </c>
      <c r="D256" s="35">
        <v>0</v>
      </c>
      <c r="E256" s="40">
        <v>0</v>
      </c>
      <c r="F256" s="35">
        <v>0</v>
      </c>
      <c r="G256" s="34"/>
      <c r="H256" s="35">
        <v>0</v>
      </c>
      <c r="I256" s="35">
        <v>0</v>
      </c>
      <c r="J256" s="34"/>
      <c r="K256" s="35">
        <v>0</v>
      </c>
      <c r="L256" s="35">
        <v>0</v>
      </c>
    </row>
    <row r="257" spans="1:12" ht="14.45" customHeight="1">
      <c r="A257" s="36">
        <v>248</v>
      </c>
      <c r="B257" s="36" t="s">
        <v>783</v>
      </c>
      <c r="C257" s="40">
        <v>0</v>
      </c>
      <c r="D257" s="35">
        <v>0</v>
      </c>
      <c r="E257" s="40">
        <v>19.52</v>
      </c>
      <c r="F257" s="35">
        <v>125946</v>
      </c>
      <c r="G257" s="34"/>
      <c r="H257" s="35">
        <v>0</v>
      </c>
      <c r="I257" s="35">
        <v>220</v>
      </c>
      <c r="J257" s="34"/>
      <c r="K257" s="35">
        <v>0</v>
      </c>
      <c r="L257" s="35">
        <v>126166</v>
      </c>
    </row>
    <row r="258" spans="1:12" ht="14.45" customHeight="1">
      <c r="A258" s="36">
        <v>249</v>
      </c>
      <c r="B258" s="36" t="s">
        <v>367</v>
      </c>
      <c r="C258" s="40">
        <v>82</v>
      </c>
      <c r="D258" s="35">
        <v>413684</v>
      </c>
      <c r="E258" s="40">
        <v>10.530000000000001</v>
      </c>
      <c r="F258" s="35">
        <v>62389</v>
      </c>
      <c r="G258" s="34"/>
      <c r="H258" s="35">
        <v>0</v>
      </c>
      <c r="I258" s="35">
        <v>0</v>
      </c>
      <c r="J258" s="34"/>
      <c r="K258" s="35">
        <v>413684</v>
      </c>
      <c r="L258" s="35">
        <v>62389</v>
      </c>
    </row>
    <row r="259" spans="1:12" s="23" customFormat="1" ht="14.45" customHeight="1">
      <c r="A259" s="21">
        <v>250</v>
      </c>
      <c r="B259" s="21" t="s">
        <v>391</v>
      </c>
      <c r="C259" s="40">
        <v>0</v>
      </c>
      <c r="D259" s="35">
        <v>0</v>
      </c>
      <c r="E259" s="40">
        <v>0</v>
      </c>
      <c r="F259" s="35">
        <v>0</v>
      </c>
      <c r="G259" s="34"/>
      <c r="H259" s="35">
        <v>0</v>
      </c>
      <c r="I259" s="35">
        <v>0</v>
      </c>
      <c r="J259" s="34"/>
      <c r="K259" s="35">
        <v>0</v>
      </c>
      <c r="L259" s="35">
        <v>0</v>
      </c>
    </row>
    <row r="260" spans="1:12" s="23" customFormat="1" ht="14.45" customHeight="1">
      <c r="A260" s="21">
        <v>251</v>
      </c>
      <c r="B260" s="21" t="s">
        <v>717</v>
      </c>
      <c r="C260" s="40">
        <v>60.580000000000005</v>
      </c>
      <c r="D260" s="35">
        <v>372296</v>
      </c>
      <c r="E260" s="40">
        <v>23.58</v>
      </c>
      <c r="F260" s="35">
        <v>153444</v>
      </c>
      <c r="G260" s="34"/>
      <c r="H260" s="35">
        <v>0</v>
      </c>
      <c r="I260" s="35">
        <v>2325</v>
      </c>
      <c r="J260" s="34"/>
      <c r="K260" s="35">
        <v>372296</v>
      </c>
      <c r="L260" s="35">
        <v>155769</v>
      </c>
    </row>
    <row r="261" spans="1:12" ht="14.45" customHeight="1">
      <c r="A261" s="36">
        <v>252</v>
      </c>
      <c r="B261" s="36" t="s">
        <v>297</v>
      </c>
      <c r="C261" s="40">
        <v>248.06</v>
      </c>
      <c r="D261" s="35">
        <v>1793363</v>
      </c>
      <c r="E261" s="40">
        <v>21.5</v>
      </c>
      <c r="F261" s="35">
        <v>115202</v>
      </c>
      <c r="G261" s="34"/>
      <c r="H261" s="35">
        <v>965</v>
      </c>
      <c r="I261" s="35">
        <v>0</v>
      </c>
      <c r="J261" s="34"/>
      <c r="K261" s="35">
        <v>1794328</v>
      </c>
      <c r="L261" s="35">
        <v>115202</v>
      </c>
    </row>
    <row r="262" spans="1:12" ht="14.45" customHeight="1">
      <c r="A262" s="36">
        <v>253</v>
      </c>
      <c r="B262" s="36" t="s">
        <v>370</v>
      </c>
      <c r="C262" s="40">
        <v>30.279999999999998</v>
      </c>
      <c r="D262" s="35">
        <v>171423</v>
      </c>
      <c r="E262" s="40">
        <v>4.25</v>
      </c>
      <c r="F262" s="35">
        <v>26929</v>
      </c>
      <c r="G262" s="34"/>
      <c r="H262" s="35">
        <v>0</v>
      </c>
      <c r="I262" s="35">
        <v>0</v>
      </c>
      <c r="J262" s="34"/>
      <c r="K262" s="35">
        <v>171423</v>
      </c>
      <c r="L262" s="35">
        <v>26929</v>
      </c>
    </row>
    <row r="263" spans="1:12" s="23" customFormat="1" ht="14.45" customHeight="1">
      <c r="A263" s="21">
        <v>254</v>
      </c>
      <c r="B263" s="21" t="s">
        <v>718</v>
      </c>
      <c r="C263" s="40">
        <v>0</v>
      </c>
      <c r="D263" s="35">
        <v>0</v>
      </c>
      <c r="E263" s="40">
        <v>0</v>
      </c>
      <c r="F263" s="35">
        <v>0</v>
      </c>
      <c r="G263" s="34"/>
      <c r="H263" s="35">
        <v>0</v>
      </c>
      <c r="I263" s="35">
        <v>0</v>
      </c>
      <c r="J263" s="34"/>
      <c r="K263" s="35">
        <v>0</v>
      </c>
      <c r="L263" s="35">
        <v>0</v>
      </c>
    </row>
    <row r="264" spans="1:12" s="23" customFormat="1" ht="14.45" customHeight="1">
      <c r="A264" s="21">
        <v>255</v>
      </c>
      <c r="B264" s="21" t="s">
        <v>719</v>
      </c>
      <c r="C264" s="40">
        <v>0</v>
      </c>
      <c r="D264" s="35">
        <v>0</v>
      </c>
      <c r="E264" s="40">
        <v>0</v>
      </c>
      <c r="F264" s="35">
        <v>0</v>
      </c>
      <c r="G264" s="34"/>
      <c r="H264" s="35">
        <v>0</v>
      </c>
      <c r="I264" s="35">
        <v>0</v>
      </c>
      <c r="J264" s="34"/>
      <c r="K264" s="35">
        <v>0</v>
      </c>
      <c r="L264" s="35">
        <v>0</v>
      </c>
    </row>
    <row r="265" spans="1:12" s="23" customFormat="1" ht="14.45" customHeight="1">
      <c r="A265" s="21">
        <v>256</v>
      </c>
      <c r="B265" s="21" t="s">
        <v>720</v>
      </c>
      <c r="C265" s="40">
        <v>0</v>
      </c>
      <c r="D265" s="35">
        <v>0</v>
      </c>
      <c r="E265" s="40">
        <v>1</v>
      </c>
      <c r="F265" s="35">
        <v>5000</v>
      </c>
      <c r="G265" s="34"/>
      <c r="H265" s="35">
        <v>0</v>
      </c>
      <c r="I265" s="35">
        <v>0</v>
      </c>
      <c r="J265" s="34"/>
      <c r="K265" s="35">
        <v>0</v>
      </c>
      <c r="L265" s="35">
        <v>5000</v>
      </c>
    </row>
    <row r="266" spans="1:12" s="23" customFormat="1" ht="14.45" customHeight="1">
      <c r="A266" s="21">
        <v>257</v>
      </c>
      <c r="B266" s="21" t="s">
        <v>721</v>
      </c>
      <c r="C266" s="40">
        <v>0</v>
      </c>
      <c r="D266" s="35">
        <v>0</v>
      </c>
      <c r="E266" s="40">
        <v>0</v>
      </c>
      <c r="F266" s="35">
        <v>0</v>
      </c>
      <c r="G266" s="34"/>
      <c r="H266" s="35">
        <v>0</v>
      </c>
      <c r="I266" s="35">
        <v>0</v>
      </c>
      <c r="J266" s="34"/>
      <c r="K266" s="35">
        <v>0</v>
      </c>
      <c r="L266" s="35">
        <v>0</v>
      </c>
    </row>
    <row r="267" spans="1:12" ht="14.45" customHeight="1">
      <c r="A267" s="36">
        <v>258</v>
      </c>
      <c r="B267" s="36" t="s">
        <v>257</v>
      </c>
      <c r="C267" s="40">
        <v>8</v>
      </c>
      <c r="D267" s="35">
        <v>65250</v>
      </c>
      <c r="E267" s="40">
        <v>81.479999999999976</v>
      </c>
      <c r="F267" s="35">
        <v>472632</v>
      </c>
      <c r="G267" s="34"/>
      <c r="H267" s="35">
        <v>0</v>
      </c>
      <c r="I267" s="35">
        <v>825</v>
      </c>
      <c r="J267" s="34"/>
      <c r="K267" s="35">
        <v>65250</v>
      </c>
      <c r="L267" s="35">
        <v>473457</v>
      </c>
    </row>
    <row r="268" spans="1:12" s="23" customFormat="1" ht="14.45" customHeight="1">
      <c r="A268" s="21">
        <v>259</v>
      </c>
      <c r="B268" s="21" t="s">
        <v>722</v>
      </c>
      <c r="C268" s="40">
        <v>0</v>
      </c>
      <c r="D268" s="35">
        <v>0</v>
      </c>
      <c r="E268" s="40">
        <v>0</v>
      </c>
      <c r="F268" s="35">
        <v>0</v>
      </c>
      <c r="G268" s="34"/>
      <c r="H268" s="35">
        <v>0</v>
      </c>
      <c r="I268" s="35">
        <v>0</v>
      </c>
      <c r="J268" s="34"/>
      <c r="K268" s="35">
        <v>0</v>
      </c>
      <c r="L268" s="35">
        <v>0</v>
      </c>
    </row>
    <row r="269" spans="1:12" s="23" customFormat="1" ht="14.45" customHeight="1">
      <c r="A269" s="21">
        <v>260</v>
      </c>
      <c r="B269" s="21" t="s">
        <v>723</v>
      </c>
      <c r="C269" s="40">
        <v>0</v>
      </c>
      <c r="D269" s="35">
        <v>0</v>
      </c>
      <c r="E269" s="40">
        <v>0</v>
      </c>
      <c r="F269" s="35">
        <v>0</v>
      </c>
      <c r="G269" s="34"/>
      <c r="H269" s="35">
        <v>0</v>
      </c>
      <c r="I269" s="35">
        <v>0</v>
      </c>
      <c r="J269" s="34"/>
      <c r="K269" s="35">
        <v>0</v>
      </c>
      <c r="L269" s="35">
        <v>0</v>
      </c>
    </row>
    <row r="270" spans="1:12" ht="14.45" customHeight="1">
      <c r="A270" s="36">
        <v>261</v>
      </c>
      <c r="B270" s="36" t="s">
        <v>266</v>
      </c>
      <c r="C270" s="40">
        <v>118.75999999999999</v>
      </c>
      <c r="D270" s="35">
        <v>679777</v>
      </c>
      <c r="E270" s="40">
        <v>71.709999999999994</v>
      </c>
      <c r="F270" s="35">
        <v>411568</v>
      </c>
      <c r="G270" s="34"/>
      <c r="H270" s="35">
        <v>-9232</v>
      </c>
      <c r="I270" s="35">
        <v>1425</v>
      </c>
      <c r="J270" s="34"/>
      <c r="K270" s="35">
        <v>670545</v>
      </c>
      <c r="L270" s="35">
        <v>412993</v>
      </c>
    </row>
    <row r="271" spans="1:12" ht="14.45" customHeight="1">
      <c r="A271" s="36">
        <v>262</v>
      </c>
      <c r="B271" s="36" t="s">
        <v>308</v>
      </c>
      <c r="C271" s="40">
        <v>0</v>
      </c>
      <c r="D271" s="35">
        <v>0</v>
      </c>
      <c r="E271" s="40">
        <v>24.48</v>
      </c>
      <c r="F271" s="35">
        <v>144638</v>
      </c>
      <c r="G271" s="34"/>
      <c r="H271" s="35">
        <v>0</v>
      </c>
      <c r="I271" s="35">
        <v>900</v>
      </c>
      <c r="J271" s="34"/>
      <c r="K271" s="35">
        <v>0</v>
      </c>
      <c r="L271" s="35">
        <v>145538</v>
      </c>
    </row>
    <row r="272" spans="1:12" ht="14.45" customHeight="1">
      <c r="A272" s="36">
        <v>263</v>
      </c>
      <c r="B272" s="36" t="s">
        <v>403</v>
      </c>
      <c r="C272" s="40">
        <v>22.02</v>
      </c>
      <c r="D272" s="35">
        <v>119364</v>
      </c>
      <c r="E272" s="40">
        <v>13.21</v>
      </c>
      <c r="F272" s="35">
        <v>68632</v>
      </c>
      <c r="G272" s="34"/>
      <c r="H272" s="35">
        <v>0</v>
      </c>
      <c r="I272" s="35">
        <v>0</v>
      </c>
      <c r="J272" s="34"/>
      <c r="K272" s="35">
        <v>119364</v>
      </c>
      <c r="L272" s="35">
        <v>68632</v>
      </c>
    </row>
    <row r="273" spans="1:12" ht="14.45" customHeight="1">
      <c r="A273" s="36">
        <v>264</v>
      </c>
      <c r="B273" s="36" t="s">
        <v>724</v>
      </c>
      <c r="C273" s="40">
        <v>0</v>
      </c>
      <c r="D273" s="35">
        <v>0</v>
      </c>
      <c r="E273" s="40">
        <v>1.34</v>
      </c>
      <c r="F273" s="35">
        <v>10420</v>
      </c>
      <c r="G273" s="34"/>
      <c r="H273" s="35">
        <v>0</v>
      </c>
      <c r="I273" s="35">
        <v>375</v>
      </c>
      <c r="J273" s="34"/>
      <c r="K273" s="35">
        <v>0</v>
      </c>
      <c r="L273" s="35">
        <v>10795</v>
      </c>
    </row>
    <row r="274" spans="1:12" s="23" customFormat="1" ht="14.45" customHeight="1">
      <c r="A274" s="21">
        <v>265</v>
      </c>
      <c r="B274" s="21" t="s">
        <v>725</v>
      </c>
      <c r="C274" s="40">
        <v>0</v>
      </c>
      <c r="D274" s="35">
        <v>0</v>
      </c>
      <c r="E274" s="40">
        <v>6.7</v>
      </c>
      <c r="F274" s="35">
        <v>52272</v>
      </c>
      <c r="G274" s="34"/>
      <c r="H274" s="35">
        <v>0</v>
      </c>
      <c r="I274" s="35">
        <v>375</v>
      </c>
      <c r="J274" s="34"/>
      <c r="K274" s="35">
        <v>0</v>
      </c>
      <c r="L274" s="35">
        <v>52647</v>
      </c>
    </row>
    <row r="275" spans="1:12" s="23" customFormat="1" ht="14.45" customHeight="1">
      <c r="A275" s="21">
        <v>266</v>
      </c>
      <c r="B275" s="21" t="s">
        <v>726</v>
      </c>
      <c r="C275" s="40">
        <v>0</v>
      </c>
      <c r="D275" s="35">
        <v>0</v>
      </c>
      <c r="E275" s="40">
        <v>1.61</v>
      </c>
      <c r="F275" s="35">
        <v>10621</v>
      </c>
      <c r="G275" s="34"/>
      <c r="H275" s="35">
        <v>0</v>
      </c>
      <c r="I275" s="35">
        <v>525</v>
      </c>
      <c r="J275" s="34"/>
      <c r="K275" s="35">
        <v>0</v>
      </c>
      <c r="L275" s="35">
        <v>11146</v>
      </c>
    </row>
    <row r="276" spans="1:12" s="23" customFormat="1" ht="14.45" customHeight="1">
      <c r="A276" s="21">
        <v>267</v>
      </c>
      <c r="B276" s="21" t="s">
        <v>727</v>
      </c>
      <c r="C276" s="40">
        <v>0</v>
      </c>
      <c r="D276" s="35">
        <v>0</v>
      </c>
      <c r="E276" s="40">
        <v>0</v>
      </c>
      <c r="F276" s="35">
        <v>0</v>
      </c>
      <c r="G276" s="34"/>
      <c r="H276" s="35">
        <v>0</v>
      </c>
      <c r="I276" s="35">
        <v>0</v>
      </c>
      <c r="J276" s="34"/>
      <c r="K276" s="35">
        <v>0</v>
      </c>
      <c r="L276" s="35">
        <v>0</v>
      </c>
    </row>
    <row r="277" spans="1:12" s="23" customFormat="1" ht="14.45" customHeight="1">
      <c r="A277" s="21">
        <v>268</v>
      </c>
      <c r="B277" s="21" t="s">
        <v>728</v>
      </c>
      <c r="C277" s="40">
        <v>0</v>
      </c>
      <c r="D277" s="35">
        <v>0</v>
      </c>
      <c r="E277" s="40">
        <v>0</v>
      </c>
      <c r="F277" s="35">
        <v>0</v>
      </c>
      <c r="G277" s="34"/>
      <c r="H277" s="35">
        <v>0</v>
      </c>
      <c r="I277" s="35">
        <v>0</v>
      </c>
      <c r="J277" s="34"/>
      <c r="K277" s="35">
        <v>0</v>
      </c>
      <c r="L277" s="35">
        <v>0</v>
      </c>
    </row>
    <row r="278" spans="1:12" s="23" customFormat="1" ht="14.45" customHeight="1">
      <c r="A278" s="21">
        <v>269</v>
      </c>
      <c r="B278" s="21" t="s">
        <v>758</v>
      </c>
      <c r="C278" s="40">
        <v>0</v>
      </c>
      <c r="D278" s="35">
        <v>0</v>
      </c>
      <c r="E278" s="40">
        <v>0</v>
      </c>
      <c r="F278" s="35">
        <v>0</v>
      </c>
      <c r="G278" s="34"/>
      <c r="H278" s="35">
        <v>0</v>
      </c>
      <c r="I278" s="35">
        <v>0</v>
      </c>
      <c r="J278" s="34"/>
      <c r="K278" s="35">
        <v>0</v>
      </c>
      <c r="L278" s="35">
        <v>0</v>
      </c>
    </row>
    <row r="279" spans="1:12" ht="14.45" customHeight="1">
      <c r="A279" s="36">
        <v>270</v>
      </c>
      <c r="B279" s="36" t="s">
        <v>335</v>
      </c>
      <c r="C279" s="40">
        <v>0</v>
      </c>
      <c r="D279" s="35">
        <v>0</v>
      </c>
      <c r="E279" s="40">
        <v>0</v>
      </c>
      <c r="F279" s="35">
        <v>0</v>
      </c>
      <c r="G279" s="34"/>
      <c r="H279" s="35">
        <v>0</v>
      </c>
      <c r="I279" s="35">
        <v>0</v>
      </c>
      <c r="J279" s="34"/>
      <c r="K279" s="35">
        <v>0</v>
      </c>
      <c r="L279" s="35">
        <v>0</v>
      </c>
    </row>
    <row r="280" spans="1:12" ht="14.45" customHeight="1">
      <c r="A280" s="36">
        <v>271</v>
      </c>
      <c r="B280" s="36" t="s">
        <v>764</v>
      </c>
      <c r="C280" s="40">
        <v>27</v>
      </c>
      <c r="D280" s="35">
        <v>145604</v>
      </c>
      <c r="E280" s="40">
        <v>32.5</v>
      </c>
      <c r="F280" s="35">
        <v>230088</v>
      </c>
      <c r="G280" s="34"/>
      <c r="H280" s="35">
        <v>0</v>
      </c>
      <c r="I280" s="35">
        <v>-9025</v>
      </c>
      <c r="J280" s="34"/>
      <c r="K280" s="35">
        <v>145604</v>
      </c>
      <c r="L280" s="35">
        <v>221063</v>
      </c>
    </row>
    <row r="281" spans="1:12" s="23" customFormat="1" ht="14.45" customHeight="1">
      <c r="A281" s="21">
        <v>272</v>
      </c>
      <c r="B281" s="21" t="s">
        <v>729</v>
      </c>
      <c r="C281" s="40">
        <v>3</v>
      </c>
      <c r="D281" s="35">
        <v>15000</v>
      </c>
      <c r="E281" s="40">
        <v>13.4</v>
      </c>
      <c r="F281" s="35">
        <v>82351</v>
      </c>
      <c r="G281" s="34"/>
      <c r="H281" s="35">
        <v>0</v>
      </c>
      <c r="I281" s="35">
        <v>0</v>
      </c>
      <c r="J281" s="34"/>
      <c r="K281" s="35">
        <v>15000</v>
      </c>
      <c r="L281" s="35">
        <v>82351</v>
      </c>
    </row>
    <row r="282" spans="1:12" s="23" customFormat="1" ht="14.45" customHeight="1">
      <c r="A282" s="21">
        <v>273</v>
      </c>
      <c r="B282" s="21" t="s">
        <v>381</v>
      </c>
      <c r="C282" s="40">
        <v>0</v>
      </c>
      <c r="D282" s="35">
        <v>0</v>
      </c>
      <c r="E282" s="40">
        <v>15.81</v>
      </c>
      <c r="F282" s="35">
        <v>101528</v>
      </c>
      <c r="G282" s="34"/>
      <c r="H282" s="35">
        <v>0</v>
      </c>
      <c r="I282" s="35">
        <v>225</v>
      </c>
      <c r="J282" s="34"/>
      <c r="K282" s="35">
        <v>0</v>
      </c>
      <c r="L282" s="35">
        <v>101753</v>
      </c>
    </row>
    <row r="283" spans="1:12" ht="14.45" customHeight="1">
      <c r="A283" s="36">
        <v>274</v>
      </c>
      <c r="B283" s="36" t="s">
        <v>418</v>
      </c>
      <c r="C283" s="40">
        <v>0</v>
      </c>
      <c r="D283" s="35">
        <v>0</v>
      </c>
      <c r="E283" s="40">
        <v>7.7600000000000016</v>
      </c>
      <c r="F283" s="35">
        <v>48834</v>
      </c>
      <c r="G283" s="34"/>
      <c r="H283" s="35">
        <v>0</v>
      </c>
      <c r="I283" s="35">
        <v>225</v>
      </c>
      <c r="J283" s="34"/>
      <c r="K283" s="35">
        <v>0</v>
      </c>
      <c r="L283" s="35">
        <v>49059</v>
      </c>
    </row>
    <row r="284" spans="1:12" s="23" customFormat="1" ht="14.45" customHeight="1">
      <c r="A284" s="21">
        <v>275</v>
      </c>
      <c r="B284" s="21" t="s">
        <v>730</v>
      </c>
      <c r="C284" s="40">
        <v>63.569999999999993</v>
      </c>
      <c r="D284" s="35">
        <v>355199</v>
      </c>
      <c r="E284" s="40">
        <v>7.36</v>
      </c>
      <c r="F284" s="35">
        <v>39171</v>
      </c>
      <c r="G284" s="34"/>
      <c r="H284" s="35">
        <v>315</v>
      </c>
      <c r="I284" s="35">
        <v>-838</v>
      </c>
      <c r="J284" s="34"/>
      <c r="K284" s="35">
        <v>355514</v>
      </c>
      <c r="L284" s="35">
        <v>38333</v>
      </c>
    </row>
    <row r="285" spans="1:12" ht="14.45" customHeight="1">
      <c r="A285" s="36">
        <v>276</v>
      </c>
      <c r="B285" s="36" t="s">
        <v>317</v>
      </c>
      <c r="C285" s="40">
        <v>0</v>
      </c>
      <c r="D285" s="35">
        <v>0</v>
      </c>
      <c r="E285" s="40">
        <v>1</v>
      </c>
      <c r="F285" s="35">
        <v>6700</v>
      </c>
      <c r="G285" s="34"/>
      <c r="H285" s="35">
        <v>0</v>
      </c>
      <c r="I285" s="35">
        <v>300</v>
      </c>
      <c r="J285" s="34"/>
      <c r="K285" s="35">
        <v>0</v>
      </c>
      <c r="L285" s="35">
        <v>7000</v>
      </c>
    </row>
    <row r="286" spans="1:12" ht="14.45" customHeight="1">
      <c r="A286" s="36">
        <v>277</v>
      </c>
      <c r="B286" s="36" t="s">
        <v>355</v>
      </c>
      <c r="C286" s="40">
        <v>5.96</v>
      </c>
      <c r="D286" s="35">
        <v>29800</v>
      </c>
      <c r="E286" s="40">
        <v>267.96999999999997</v>
      </c>
      <c r="F286" s="35">
        <v>1541251</v>
      </c>
      <c r="G286" s="34"/>
      <c r="H286" s="35">
        <v>0</v>
      </c>
      <c r="I286" s="35">
        <v>1650</v>
      </c>
      <c r="J286" s="34"/>
      <c r="K286" s="35">
        <v>29800</v>
      </c>
      <c r="L286" s="35">
        <v>1542901</v>
      </c>
    </row>
    <row r="287" spans="1:12" ht="14.45" customHeight="1">
      <c r="A287" s="36">
        <v>278</v>
      </c>
      <c r="B287" s="36" t="s">
        <v>303</v>
      </c>
      <c r="C287" s="40">
        <v>170.96999999999997</v>
      </c>
      <c r="D287" s="35">
        <v>1007982</v>
      </c>
      <c r="E287" s="40">
        <v>94.02</v>
      </c>
      <c r="F287" s="35">
        <v>521265</v>
      </c>
      <c r="G287" s="34"/>
      <c r="H287" s="35">
        <v>0</v>
      </c>
      <c r="I287" s="35">
        <v>615</v>
      </c>
      <c r="J287" s="34"/>
      <c r="K287" s="35">
        <v>1007982</v>
      </c>
      <c r="L287" s="35">
        <v>521880</v>
      </c>
    </row>
    <row r="288" spans="1:12" s="23" customFormat="1" ht="14.45" customHeight="1">
      <c r="A288" s="21">
        <v>279</v>
      </c>
      <c r="B288" s="21" t="s">
        <v>731</v>
      </c>
      <c r="C288" s="40">
        <v>0</v>
      </c>
      <c r="D288" s="35">
        <v>0</v>
      </c>
      <c r="E288" s="40">
        <v>0</v>
      </c>
      <c r="F288" s="35">
        <v>0</v>
      </c>
      <c r="G288" s="34"/>
      <c r="H288" s="35">
        <v>0</v>
      </c>
      <c r="I288" s="35">
        <v>0</v>
      </c>
      <c r="J288" s="34"/>
      <c r="K288" s="35">
        <v>0</v>
      </c>
      <c r="L288" s="35">
        <v>0</v>
      </c>
    </row>
    <row r="289" spans="1:12" s="23" customFormat="1" ht="14.45" customHeight="1">
      <c r="A289" s="21">
        <v>280</v>
      </c>
      <c r="B289" s="21" t="s">
        <v>732</v>
      </c>
      <c r="C289" s="40">
        <v>0</v>
      </c>
      <c r="D289" s="35">
        <v>0</v>
      </c>
      <c r="E289" s="40">
        <v>0</v>
      </c>
      <c r="F289" s="35">
        <v>0</v>
      </c>
      <c r="G289" s="34"/>
      <c r="H289" s="35">
        <v>0</v>
      </c>
      <c r="I289" s="35">
        <v>0</v>
      </c>
      <c r="J289" s="34"/>
      <c r="K289" s="35">
        <v>0</v>
      </c>
      <c r="L289" s="35">
        <v>0</v>
      </c>
    </row>
    <row r="290" spans="1:12" ht="14.45" customHeight="1">
      <c r="A290" s="36">
        <v>281</v>
      </c>
      <c r="B290" s="36" t="s">
        <v>76</v>
      </c>
      <c r="C290" s="40">
        <v>39.159999999999997</v>
      </c>
      <c r="D290" s="35">
        <v>211211</v>
      </c>
      <c r="E290" s="40">
        <v>816.31000000000074</v>
      </c>
      <c r="F290" s="35">
        <v>4834117</v>
      </c>
      <c r="G290" s="34"/>
      <c r="H290" s="35">
        <v>0</v>
      </c>
      <c r="I290" s="35">
        <v>47395.711439685998</v>
      </c>
      <c r="J290" s="34"/>
      <c r="K290" s="35">
        <v>211211</v>
      </c>
      <c r="L290" s="35">
        <v>4881512.7114396859</v>
      </c>
    </row>
    <row r="291" spans="1:12" s="23" customFormat="1" ht="14.45" customHeight="1">
      <c r="A291" s="21">
        <v>282</v>
      </c>
      <c r="B291" s="21" t="s">
        <v>733</v>
      </c>
      <c r="C291" s="40">
        <v>0</v>
      </c>
      <c r="D291" s="35">
        <v>0</v>
      </c>
      <c r="E291" s="40">
        <v>0</v>
      </c>
      <c r="F291" s="35">
        <v>0</v>
      </c>
      <c r="G291" s="34"/>
      <c r="H291" s="35">
        <v>0</v>
      </c>
      <c r="I291" s="35">
        <v>0</v>
      </c>
      <c r="J291" s="34"/>
      <c r="K291" s="35">
        <v>0</v>
      </c>
      <c r="L291" s="35">
        <v>0</v>
      </c>
    </row>
    <row r="292" spans="1:12" s="23" customFormat="1" ht="14.45" customHeight="1">
      <c r="A292" s="21">
        <v>283</v>
      </c>
      <c r="B292" s="21" t="s">
        <v>734</v>
      </c>
      <c r="C292" s="40">
        <v>0</v>
      </c>
      <c r="D292" s="35">
        <v>0</v>
      </c>
      <c r="E292" s="40">
        <v>0</v>
      </c>
      <c r="F292" s="35">
        <v>0</v>
      </c>
      <c r="G292" s="34"/>
      <c r="H292" s="35">
        <v>0</v>
      </c>
      <c r="I292" s="35">
        <v>0</v>
      </c>
      <c r="J292" s="34"/>
      <c r="K292" s="35">
        <v>0</v>
      </c>
      <c r="L292" s="35">
        <v>0</v>
      </c>
    </row>
    <row r="293" spans="1:12" s="23" customFormat="1" ht="14.45" customHeight="1">
      <c r="A293" s="21">
        <v>284</v>
      </c>
      <c r="B293" s="21" t="s">
        <v>258</v>
      </c>
      <c r="C293" s="40">
        <v>0</v>
      </c>
      <c r="D293" s="35">
        <v>0</v>
      </c>
      <c r="E293" s="40">
        <v>7.28</v>
      </c>
      <c r="F293" s="35">
        <v>51672</v>
      </c>
      <c r="G293" s="34"/>
      <c r="H293" s="35">
        <v>0</v>
      </c>
      <c r="I293" s="35">
        <v>300</v>
      </c>
      <c r="J293" s="34"/>
      <c r="K293" s="35">
        <v>0</v>
      </c>
      <c r="L293" s="35">
        <v>51972</v>
      </c>
    </row>
    <row r="294" spans="1:12" ht="14.45" customHeight="1">
      <c r="A294" s="36">
        <v>285</v>
      </c>
      <c r="B294" s="36" t="s">
        <v>325</v>
      </c>
      <c r="C294" s="40">
        <v>0</v>
      </c>
      <c r="D294" s="35">
        <v>0</v>
      </c>
      <c r="E294" s="40">
        <v>20.509999999999998</v>
      </c>
      <c r="F294" s="35">
        <v>129387</v>
      </c>
      <c r="G294" s="34"/>
      <c r="H294" s="35">
        <v>0</v>
      </c>
      <c r="I294" s="35">
        <v>5000</v>
      </c>
      <c r="J294" s="34"/>
      <c r="K294" s="35">
        <v>0</v>
      </c>
      <c r="L294" s="35">
        <v>134387</v>
      </c>
    </row>
    <row r="295" spans="1:12" s="23" customFormat="1" ht="14.45" customHeight="1">
      <c r="A295" s="21">
        <v>286</v>
      </c>
      <c r="B295" s="21" t="s">
        <v>735</v>
      </c>
      <c r="C295" s="40">
        <v>0</v>
      </c>
      <c r="D295" s="35">
        <v>0</v>
      </c>
      <c r="E295" s="40">
        <v>0</v>
      </c>
      <c r="F295" s="35">
        <v>0</v>
      </c>
      <c r="G295" s="34"/>
      <c r="H295" s="35">
        <v>0</v>
      </c>
      <c r="I295" s="35">
        <v>0</v>
      </c>
      <c r="J295" s="34"/>
      <c r="K295" s="35">
        <v>0</v>
      </c>
      <c r="L295" s="35">
        <v>0</v>
      </c>
    </row>
    <row r="296" spans="1:12" s="23" customFormat="1" ht="14.45" customHeight="1">
      <c r="A296" s="21">
        <v>287</v>
      </c>
      <c r="B296" s="21" t="s">
        <v>736</v>
      </c>
      <c r="C296" s="40">
        <v>0</v>
      </c>
      <c r="D296" s="35">
        <v>0</v>
      </c>
      <c r="E296" s="40">
        <v>11.499999999999998</v>
      </c>
      <c r="F296" s="35">
        <v>97390</v>
      </c>
      <c r="G296" s="34"/>
      <c r="H296" s="35">
        <v>0</v>
      </c>
      <c r="I296" s="35">
        <v>150</v>
      </c>
      <c r="J296" s="34"/>
      <c r="K296" s="35">
        <v>0</v>
      </c>
      <c r="L296" s="35">
        <v>97540</v>
      </c>
    </row>
    <row r="297" spans="1:12" s="23" customFormat="1" ht="14.45" customHeight="1">
      <c r="A297" s="21">
        <v>288</v>
      </c>
      <c r="B297" s="21" t="s">
        <v>737</v>
      </c>
      <c r="C297" s="40">
        <v>0</v>
      </c>
      <c r="D297" s="35">
        <v>0</v>
      </c>
      <c r="E297" s="40">
        <v>1.25</v>
      </c>
      <c r="F297" s="35">
        <v>6731</v>
      </c>
      <c r="G297" s="34"/>
      <c r="H297" s="35">
        <v>0</v>
      </c>
      <c r="I297" s="35">
        <v>150</v>
      </c>
      <c r="J297" s="34"/>
      <c r="K297" s="35">
        <v>0</v>
      </c>
      <c r="L297" s="35">
        <v>6881</v>
      </c>
    </row>
    <row r="298" spans="1:12" ht="14.45" customHeight="1">
      <c r="A298" s="36">
        <v>289</v>
      </c>
      <c r="B298" s="36" t="s">
        <v>738</v>
      </c>
      <c r="C298" s="40">
        <v>42.359999999999992</v>
      </c>
      <c r="D298" s="35">
        <v>334592</v>
      </c>
      <c r="E298" s="40">
        <v>10.72</v>
      </c>
      <c r="F298" s="35">
        <v>53600</v>
      </c>
      <c r="G298" s="34"/>
      <c r="H298" s="35">
        <v>0</v>
      </c>
      <c r="I298" s="35">
        <v>0</v>
      </c>
      <c r="J298" s="34"/>
      <c r="K298" s="35">
        <v>334592</v>
      </c>
      <c r="L298" s="35">
        <v>53600</v>
      </c>
    </row>
    <row r="299" spans="1:12" ht="14.45" customHeight="1">
      <c r="A299" s="36">
        <v>290</v>
      </c>
      <c r="B299" s="36" t="s">
        <v>284</v>
      </c>
      <c r="C299" s="40">
        <v>45</v>
      </c>
      <c r="D299" s="35">
        <v>242538</v>
      </c>
      <c r="E299" s="40">
        <v>21.049999999999997</v>
      </c>
      <c r="F299" s="35">
        <v>122564</v>
      </c>
      <c r="G299" s="34"/>
      <c r="H299" s="35">
        <v>0</v>
      </c>
      <c r="I299" s="35">
        <v>150</v>
      </c>
      <c r="J299" s="34"/>
      <c r="K299" s="35">
        <v>242538</v>
      </c>
      <c r="L299" s="35">
        <v>122714</v>
      </c>
    </row>
    <row r="300" spans="1:12" ht="14.45" customHeight="1">
      <c r="A300" s="36">
        <v>291</v>
      </c>
      <c r="B300" s="36" t="s">
        <v>259</v>
      </c>
      <c r="C300" s="40">
        <v>0</v>
      </c>
      <c r="D300" s="35">
        <v>0</v>
      </c>
      <c r="E300" s="40">
        <v>10.139999999999999</v>
      </c>
      <c r="F300" s="35">
        <v>65930</v>
      </c>
      <c r="G300" s="34"/>
      <c r="H300" s="35">
        <v>0</v>
      </c>
      <c r="I300" s="35">
        <v>600</v>
      </c>
      <c r="J300" s="34"/>
      <c r="K300" s="35">
        <v>0</v>
      </c>
      <c r="L300" s="35">
        <v>66530</v>
      </c>
    </row>
    <row r="301" spans="1:12" s="23" customFormat="1" ht="14.45" customHeight="1">
      <c r="A301" s="21">
        <v>292</v>
      </c>
      <c r="B301" s="21" t="s">
        <v>739</v>
      </c>
      <c r="C301" s="40">
        <v>6</v>
      </c>
      <c r="D301" s="35">
        <v>30000</v>
      </c>
      <c r="E301" s="40">
        <v>28.470000000000002</v>
      </c>
      <c r="F301" s="35">
        <v>155110</v>
      </c>
      <c r="G301" s="34"/>
      <c r="H301" s="35">
        <v>0</v>
      </c>
      <c r="I301" s="35">
        <v>225</v>
      </c>
      <c r="J301" s="34"/>
      <c r="K301" s="35">
        <v>30000</v>
      </c>
      <c r="L301" s="35">
        <v>155335</v>
      </c>
    </row>
    <row r="302" spans="1:12" ht="14.45" customHeight="1">
      <c r="A302" s="36">
        <v>293</v>
      </c>
      <c r="B302" s="36" t="s">
        <v>326</v>
      </c>
      <c r="C302" s="40">
        <v>91.589999999999989</v>
      </c>
      <c r="D302" s="35">
        <v>481842</v>
      </c>
      <c r="E302" s="40">
        <v>145.44999999999999</v>
      </c>
      <c r="F302" s="35">
        <v>856438</v>
      </c>
      <c r="G302" s="34"/>
      <c r="H302" s="35">
        <v>0</v>
      </c>
      <c r="I302" s="35">
        <v>2550</v>
      </c>
      <c r="J302" s="34"/>
      <c r="K302" s="35">
        <v>481842</v>
      </c>
      <c r="L302" s="35">
        <v>858988</v>
      </c>
    </row>
    <row r="303" spans="1:12" s="23" customFormat="1" ht="14.45" customHeight="1">
      <c r="A303" s="21">
        <v>294</v>
      </c>
      <c r="B303" s="21" t="s">
        <v>740</v>
      </c>
      <c r="C303" s="40">
        <v>0</v>
      </c>
      <c r="D303" s="35">
        <v>0</v>
      </c>
      <c r="E303" s="40">
        <v>0</v>
      </c>
      <c r="F303" s="35">
        <v>0</v>
      </c>
      <c r="G303" s="34"/>
      <c r="H303" s="35">
        <v>0</v>
      </c>
      <c r="I303" s="35">
        <v>0</v>
      </c>
      <c r="J303" s="34"/>
      <c r="K303" s="35">
        <v>0</v>
      </c>
      <c r="L303" s="35">
        <v>0</v>
      </c>
    </row>
    <row r="304" spans="1:12" ht="14.45" customHeight="1">
      <c r="A304" s="36">
        <v>295</v>
      </c>
      <c r="B304" s="36" t="s">
        <v>759</v>
      </c>
      <c r="C304" s="40">
        <v>0</v>
      </c>
      <c r="D304" s="35">
        <v>0</v>
      </c>
      <c r="E304" s="40">
        <v>14.690000000000001</v>
      </c>
      <c r="F304" s="35">
        <v>104649</v>
      </c>
      <c r="G304" s="34"/>
      <c r="H304" s="35">
        <v>0</v>
      </c>
      <c r="I304" s="35">
        <v>1050</v>
      </c>
      <c r="J304" s="34"/>
      <c r="K304" s="35">
        <v>0</v>
      </c>
      <c r="L304" s="35">
        <v>105699</v>
      </c>
    </row>
    <row r="305" spans="1:12" ht="14.45" customHeight="1">
      <c r="A305" s="36">
        <v>296</v>
      </c>
      <c r="B305" s="36" t="s">
        <v>741</v>
      </c>
      <c r="C305" s="40">
        <v>16.130000000000003</v>
      </c>
      <c r="D305" s="35">
        <v>80650</v>
      </c>
      <c r="E305" s="40">
        <v>46.43</v>
      </c>
      <c r="F305" s="35">
        <v>260127</v>
      </c>
      <c r="G305" s="34"/>
      <c r="H305" s="35">
        <v>0</v>
      </c>
      <c r="I305" s="35">
        <v>0</v>
      </c>
      <c r="J305" s="34"/>
      <c r="K305" s="35">
        <v>80650</v>
      </c>
      <c r="L305" s="35">
        <v>260127</v>
      </c>
    </row>
    <row r="306" spans="1:12" s="23" customFormat="1" ht="14.45" customHeight="1">
      <c r="A306" s="21">
        <v>297</v>
      </c>
      <c r="B306" s="21" t="s">
        <v>742</v>
      </c>
      <c r="C306" s="40">
        <v>0</v>
      </c>
      <c r="D306" s="35">
        <v>0</v>
      </c>
      <c r="E306" s="40">
        <v>0</v>
      </c>
      <c r="F306" s="35">
        <v>0</v>
      </c>
      <c r="G306" s="34"/>
      <c r="H306" s="35">
        <v>0</v>
      </c>
      <c r="I306" s="35">
        <v>0</v>
      </c>
      <c r="J306" s="34"/>
      <c r="K306" s="35">
        <v>0</v>
      </c>
      <c r="L306" s="35">
        <v>0</v>
      </c>
    </row>
    <row r="307" spans="1:12" s="23" customFormat="1" ht="14.45" customHeight="1">
      <c r="A307" s="21">
        <v>298</v>
      </c>
      <c r="B307" s="21" t="s">
        <v>413</v>
      </c>
      <c r="C307" s="40">
        <v>0</v>
      </c>
      <c r="D307" s="35">
        <v>0</v>
      </c>
      <c r="E307" s="40">
        <v>1</v>
      </c>
      <c r="F307" s="35">
        <v>5000</v>
      </c>
      <c r="G307" s="34"/>
      <c r="H307" s="35">
        <v>0</v>
      </c>
      <c r="I307" s="35">
        <v>0</v>
      </c>
      <c r="J307" s="34"/>
      <c r="K307" s="35">
        <v>0</v>
      </c>
      <c r="L307" s="35">
        <v>5000</v>
      </c>
    </row>
    <row r="308" spans="1:12" s="23" customFormat="1" ht="14.45" customHeight="1">
      <c r="A308" s="21">
        <v>299</v>
      </c>
      <c r="B308" s="21" t="s">
        <v>743</v>
      </c>
      <c r="C308" s="40">
        <v>0</v>
      </c>
      <c r="D308" s="35">
        <v>0</v>
      </c>
      <c r="E308" s="40">
        <v>0</v>
      </c>
      <c r="F308" s="35">
        <v>0</v>
      </c>
      <c r="G308" s="34"/>
      <c r="H308" s="35">
        <v>0</v>
      </c>
      <c r="I308" s="35">
        <v>0</v>
      </c>
      <c r="J308" s="34"/>
      <c r="K308" s="35">
        <v>0</v>
      </c>
      <c r="L308" s="35">
        <v>0</v>
      </c>
    </row>
    <row r="309" spans="1:12" ht="14.45" customHeight="1">
      <c r="A309" s="36">
        <v>300</v>
      </c>
      <c r="B309" s="36" t="s">
        <v>267</v>
      </c>
      <c r="C309" s="40">
        <v>20.059999999999999</v>
      </c>
      <c r="D309" s="35">
        <v>140759</v>
      </c>
      <c r="E309" s="40">
        <v>35.400000000000006</v>
      </c>
      <c r="F309" s="35">
        <v>244576</v>
      </c>
      <c r="G309" s="34"/>
      <c r="H309" s="35">
        <v>0</v>
      </c>
      <c r="I309" s="35">
        <v>14095</v>
      </c>
      <c r="J309" s="34"/>
      <c r="K309" s="35">
        <v>140759</v>
      </c>
      <c r="L309" s="35">
        <v>258671</v>
      </c>
    </row>
    <row r="310" spans="1:12" ht="14.45" customHeight="1">
      <c r="A310" s="36">
        <v>301</v>
      </c>
      <c r="B310" s="36" t="s">
        <v>70</v>
      </c>
      <c r="C310" s="40">
        <v>67.789999999999992</v>
      </c>
      <c r="D310" s="35">
        <v>379071</v>
      </c>
      <c r="E310" s="40">
        <v>24.4</v>
      </c>
      <c r="F310" s="35">
        <v>146592</v>
      </c>
      <c r="G310" s="34"/>
      <c r="H310" s="35">
        <v>0</v>
      </c>
      <c r="I310" s="35">
        <v>300</v>
      </c>
      <c r="J310" s="34"/>
      <c r="K310" s="35">
        <v>379071</v>
      </c>
      <c r="L310" s="35">
        <v>146892</v>
      </c>
    </row>
    <row r="311" spans="1:12" ht="14.45" customHeight="1">
      <c r="A311" s="36">
        <v>302</v>
      </c>
      <c r="B311" s="36" t="s">
        <v>779</v>
      </c>
      <c r="C311" s="40">
        <v>0</v>
      </c>
      <c r="D311" s="35">
        <v>0</v>
      </c>
      <c r="E311" s="40">
        <v>10</v>
      </c>
      <c r="F311" s="35">
        <v>52266</v>
      </c>
      <c r="G311" s="34"/>
      <c r="H311" s="35">
        <v>0</v>
      </c>
      <c r="I311" s="35">
        <v>0</v>
      </c>
      <c r="J311" s="34"/>
      <c r="K311" s="35">
        <v>0</v>
      </c>
      <c r="L311" s="35">
        <v>52266</v>
      </c>
    </row>
    <row r="312" spans="1:12" s="23" customFormat="1" ht="14.45" customHeight="1">
      <c r="A312" s="21">
        <v>303</v>
      </c>
      <c r="B312" s="21" t="s">
        <v>875</v>
      </c>
      <c r="C312" s="40">
        <v>0</v>
      </c>
      <c r="D312" s="35">
        <v>0</v>
      </c>
      <c r="E312" s="40">
        <v>0</v>
      </c>
      <c r="F312" s="35">
        <v>0</v>
      </c>
      <c r="G312" s="34"/>
      <c r="H312" s="35">
        <v>0</v>
      </c>
      <c r="I312" s="35">
        <v>0</v>
      </c>
      <c r="J312" s="34"/>
      <c r="K312" s="35">
        <v>0</v>
      </c>
      <c r="L312" s="35">
        <v>0</v>
      </c>
    </row>
    <row r="313" spans="1:12" ht="14.45" customHeight="1">
      <c r="A313" s="36">
        <v>304</v>
      </c>
      <c r="B313" s="36" t="s">
        <v>285</v>
      </c>
      <c r="C313" s="40">
        <v>125.64000000000003</v>
      </c>
      <c r="D313" s="35">
        <v>747763</v>
      </c>
      <c r="E313" s="40">
        <v>189.64</v>
      </c>
      <c r="F313" s="35">
        <v>1194203</v>
      </c>
      <c r="G313" s="34"/>
      <c r="H313" s="35">
        <v>0</v>
      </c>
      <c r="I313" s="35">
        <v>534</v>
      </c>
      <c r="J313" s="34"/>
      <c r="K313" s="35">
        <v>747763</v>
      </c>
      <c r="L313" s="35">
        <v>1194737</v>
      </c>
    </row>
    <row r="314" spans="1:12" s="23" customFormat="1" ht="14.45" customHeight="1">
      <c r="A314" s="21">
        <v>305</v>
      </c>
      <c r="B314" s="21" t="s">
        <v>410</v>
      </c>
      <c r="C314" s="40">
        <v>0</v>
      </c>
      <c r="D314" s="35">
        <v>0</v>
      </c>
      <c r="E314" s="40">
        <v>4</v>
      </c>
      <c r="F314" s="35">
        <v>25100</v>
      </c>
      <c r="G314" s="34"/>
      <c r="H314" s="35">
        <v>0</v>
      </c>
      <c r="I314" s="35">
        <v>1300</v>
      </c>
      <c r="J314" s="34"/>
      <c r="K314" s="35">
        <v>0</v>
      </c>
      <c r="L314" s="35">
        <v>26400</v>
      </c>
    </row>
    <row r="315" spans="1:12" ht="14.45" customHeight="1">
      <c r="A315" s="36">
        <v>306</v>
      </c>
      <c r="B315" s="36" t="s">
        <v>383</v>
      </c>
      <c r="C315" s="40">
        <v>10.43</v>
      </c>
      <c r="D315" s="35">
        <v>52150</v>
      </c>
      <c r="E315" s="40">
        <v>14.26</v>
      </c>
      <c r="F315" s="35">
        <v>76400</v>
      </c>
      <c r="G315" s="34"/>
      <c r="H315" s="35">
        <v>0</v>
      </c>
      <c r="I315" s="35">
        <v>75</v>
      </c>
      <c r="J315" s="34"/>
      <c r="K315" s="35">
        <v>52150</v>
      </c>
      <c r="L315" s="35">
        <v>76475</v>
      </c>
    </row>
    <row r="316" spans="1:12" s="23" customFormat="1" ht="14.45" customHeight="1">
      <c r="A316" s="21">
        <v>307</v>
      </c>
      <c r="B316" s="21" t="s">
        <v>4</v>
      </c>
      <c r="C316" s="40">
        <v>0</v>
      </c>
      <c r="D316" s="35">
        <v>0</v>
      </c>
      <c r="E316" s="40">
        <v>19.39</v>
      </c>
      <c r="F316" s="35">
        <v>120307</v>
      </c>
      <c r="G316" s="34"/>
      <c r="H316" s="35">
        <v>0</v>
      </c>
      <c r="I316" s="35">
        <v>600</v>
      </c>
      <c r="J316" s="34"/>
      <c r="K316" s="35">
        <v>0</v>
      </c>
      <c r="L316" s="35">
        <v>120907</v>
      </c>
    </row>
    <row r="317" spans="1:12" ht="14.45" customHeight="1">
      <c r="A317" s="36">
        <v>308</v>
      </c>
      <c r="B317" s="36" t="s">
        <v>781</v>
      </c>
      <c r="C317" s="40">
        <v>0</v>
      </c>
      <c r="D317" s="35">
        <v>0</v>
      </c>
      <c r="E317" s="40">
        <v>12.43</v>
      </c>
      <c r="F317" s="35">
        <v>86152</v>
      </c>
      <c r="G317" s="34"/>
      <c r="H317" s="35">
        <v>0</v>
      </c>
      <c r="I317" s="35">
        <v>1275</v>
      </c>
      <c r="J317" s="34"/>
      <c r="K317" s="35">
        <v>0</v>
      </c>
      <c r="L317" s="35">
        <v>87427</v>
      </c>
    </row>
    <row r="318" spans="1:12" ht="14.45" customHeight="1">
      <c r="A318" s="36">
        <v>309</v>
      </c>
      <c r="B318" s="36" t="s">
        <v>304</v>
      </c>
      <c r="C318" s="40">
        <v>40.229999999999997</v>
      </c>
      <c r="D318" s="35">
        <v>232833</v>
      </c>
      <c r="E318" s="40">
        <v>174.75000000000003</v>
      </c>
      <c r="F318" s="35">
        <v>1017480</v>
      </c>
      <c r="G318" s="34"/>
      <c r="H318" s="35">
        <v>0</v>
      </c>
      <c r="I318" s="35">
        <v>26</v>
      </c>
      <c r="J318" s="34"/>
      <c r="K318" s="35">
        <v>232833</v>
      </c>
      <c r="L318" s="35">
        <v>1017506</v>
      </c>
    </row>
    <row r="319" spans="1:12" ht="14.45" customHeight="1">
      <c r="A319" s="36">
        <v>310</v>
      </c>
      <c r="B319" s="36" t="s">
        <v>387</v>
      </c>
      <c r="C319" s="40">
        <v>48.9</v>
      </c>
      <c r="D319" s="35">
        <v>300143</v>
      </c>
      <c r="E319" s="40">
        <v>213.69</v>
      </c>
      <c r="F319" s="35">
        <v>1413884</v>
      </c>
      <c r="G319" s="34"/>
      <c r="H319" s="35">
        <v>0</v>
      </c>
      <c r="I319" s="35">
        <v>-17793</v>
      </c>
      <c r="J319" s="34"/>
      <c r="K319" s="35">
        <v>300143</v>
      </c>
      <c r="L319" s="35">
        <v>1396091</v>
      </c>
    </row>
    <row r="320" spans="1:12" s="23" customFormat="1" ht="14.45" customHeight="1">
      <c r="A320" s="21">
        <v>311</v>
      </c>
      <c r="B320" s="21" t="s">
        <v>5</v>
      </c>
      <c r="C320" s="40">
        <v>0</v>
      </c>
      <c r="D320" s="35">
        <v>0</v>
      </c>
      <c r="E320" s="40">
        <v>0</v>
      </c>
      <c r="F320" s="35">
        <v>0</v>
      </c>
      <c r="G320" s="34"/>
      <c r="H320" s="35">
        <v>0</v>
      </c>
      <c r="I320" s="35">
        <v>0</v>
      </c>
      <c r="J320" s="34"/>
      <c r="K320" s="35">
        <v>0</v>
      </c>
      <c r="L320" s="35">
        <v>0</v>
      </c>
    </row>
    <row r="321" spans="1:12" s="23" customFormat="1" ht="14.45" customHeight="1">
      <c r="A321" s="21">
        <v>312</v>
      </c>
      <c r="B321" s="21" t="s">
        <v>6</v>
      </c>
      <c r="C321" s="40">
        <v>0</v>
      </c>
      <c r="D321" s="35">
        <v>0</v>
      </c>
      <c r="E321" s="40">
        <v>0</v>
      </c>
      <c r="F321" s="35">
        <v>0</v>
      </c>
      <c r="G321" s="34"/>
      <c r="H321" s="35">
        <v>0</v>
      </c>
      <c r="I321" s="35">
        <v>0</v>
      </c>
      <c r="J321" s="34"/>
      <c r="K321" s="35">
        <v>0</v>
      </c>
      <c r="L321" s="35">
        <v>0</v>
      </c>
    </row>
    <row r="322" spans="1:12" s="23" customFormat="1" ht="14.45" customHeight="1">
      <c r="A322" s="21">
        <v>313</v>
      </c>
      <c r="B322" s="21" t="s">
        <v>7</v>
      </c>
      <c r="C322" s="40">
        <v>0</v>
      </c>
      <c r="D322" s="35">
        <v>0</v>
      </c>
      <c r="E322" s="40">
        <v>0</v>
      </c>
      <c r="F322" s="35">
        <v>0</v>
      </c>
      <c r="G322" s="34"/>
      <c r="H322" s="35">
        <v>0</v>
      </c>
      <c r="I322" s="35">
        <v>0</v>
      </c>
      <c r="J322" s="34"/>
      <c r="K322" s="35">
        <v>0</v>
      </c>
      <c r="L322" s="35">
        <v>0</v>
      </c>
    </row>
    <row r="323" spans="1:12" s="23" customFormat="1" ht="14.45" customHeight="1">
      <c r="A323" s="21">
        <v>314</v>
      </c>
      <c r="B323" s="21" t="s">
        <v>766</v>
      </c>
      <c r="C323" s="40">
        <v>0</v>
      </c>
      <c r="D323" s="35">
        <v>0</v>
      </c>
      <c r="E323" s="40">
        <v>10.5</v>
      </c>
      <c r="F323" s="35">
        <v>71804</v>
      </c>
      <c r="G323" s="34"/>
      <c r="H323" s="35">
        <v>0</v>
      </c>
      <c r="I323" s="35">
        <v>750</v>
      </c>
      <c r="J323" s="34"/>
      <c r="K323" s="35">
        <v>0</v>
      </c>
      <c r="L323" s="35">
        <v>72554</v>
      </c>
    </row>
    <row r="324" spans="1:12" ht="14.45" customHeight="1">
      <c r="A324" s="36">
        <v>315</v>
      </c>
      <c r="B324" s="36" t="s">
        <v>401</v>
      </c>
      <c r="C324" s="40">
        <v>0</v>
      </c>
      <c r="D324" s="35">
        <v>0</v>
      </c>
      <c r="E324" s="40">
        <v>4.0999999999999996</v>
      </c>
      <c r="F324" s="35">
        <v>94729</v>
      </c>
      <c r="G324" s="34"/>
      <c r="H324" s="35">
        <v>0</v>
      </c>
      <c r="I324" s="35">
        <v>150</v>
      </c>
      <c r="J324" s="34"/>
      <c r="K324" s="35">
        <v>0</v>
      </c>
      <c r="L324" s="35">
        <v>94879</v>
      </c>
    </row>
    <row r="325" spans="1:12" ht="14.45" customHeight="1">
      <c r="A325" s="36">
        <v>316</v>
      </c>
      <c r="B325" s="36" t="s">
        <v>356</v>
      </c>
      <c r="C325" s="40">
        <v>26.220000000000002</v>
      </c>
      <c r="D325" s="35">
        <v>153860</v>
      </c>
      <c r="E325" s="40">
        <v>139.41999999999999</v>
      </c>
      <c r="F325" s="35">
        <v>796933</v>
      </c>
      <c r="G325" s="34"/>
      <c r="H325" s="35">
        <v>0</v>
      </c>
      <c r="I325" s="35">
        <v>4225</v>
      </c>
      <c r="J325" s="34"/>
      <c r="K325" s="35">
        <v>153860</v>
      </c>
      <c r="L325" s="35">
        <v>801158</v>
      </c>
    </row>
    <row r="326" spans="1:12" s="23" customFormat="1" ht="14.45" customHeight="1">
      <c r="A326" s="21">
        <v>317</v>
      </c>
      <c r="B326" s="21" t="s">
        <v>8</v>
      </c>
      <c r="C326" s="40">
        <v>0</v>
      </c>
      <c r="D326" s="35">
        <v>0</v>
      </c>
      <c r="E326" s="40">
        <v>1.96</v>
      </c>
      <c r="F326" s="35">
        <v>11435</v>
      </c>
      <c r="G326" s="34"/>
      <c r="H326" s="35">
        <v>0</v>
      </c>
      <c r="I326" s="35">
        <v>150</v>
      </c>
      <c r="J326" s="34"/>
      <c r="K326" s="35">
        <v>0</v>
      </c>
      <c r="L326" s="35">
        <v>11585</v>
      </c>
    </row>
    <row r="327" spans="1:12" ht="14.45" customHeight="1">
      <c r="A327" s="36">
        <v>318</v>
      </c>
      <c r="B327" s="36" t="s">
        <v>369</v>
      </c>
      <c r="C327" s="40">
        <v>0</v>
      </c>
      <c r="D327" s="35">
        <v>0</v>
      </c>
      <c r="E327" s="40">
        <v>14.53</v>
      </c>
      <c r="F327" s="35">
        <v>100966</v>
      </c>
      <c r="G327" s="34"/>
      <c r="H327" s="35">
        <v>0</v>
      </c>
      <c r="I327" s="35">
        <v>0</v>
      </c>
      <c r="J327" s="34"/>
      <c r="K327" s="35">
        <v>0</v>
      </c>
      <c r="L327" s="35">
        <v>100966</v>
      </c>
    </row>
    <row r="328" spans="1:12" s="23" customFormat="1" ht="14.45" customHeight="1">
      <c r="A328" s="21">
        <v>319</v>
      </c>
      <c r="B328" s="21" t="s">
        <v>9</v>
      </c>
      <c r="C328" s="40">
        <v>0</v>
      </c>
      <c r="D328" s="35">
        <v>0</v>
      </c>
      <c r="E328" s="40">
        <v>0</v>
      </c>
      <c r="F328" s="35">
        <v>0</v>
      </c>
      <c r="G328" s="34"/>
      <c r="H328" s="35">
        <v>0</v>
      </c>
      <c r="I328" s="35">
        <v>0</v>
      </c>
      <c r="J328" s="34"/>
      <c r="K328" s="35">
        <v>0</v>
      </c>
      <c r="L328" s="35">
        <v>0</v>
      </c>
    </row>
    <row r="329" spans="1:12" s="23" customFormat="1" ht="14.45" customHeight="1">
      <c r="A329" s="21">
        <v>320</v>
      </c>
      <c r="B329" s="21" t="s">
        <v>10</v>
      </c>
      <c r="C329" s="40">
        <v>0</v>
      </c>
      <c r="D329" s="35">
        <v>0</v>
      </c>
      <c r="E329" s="40">
        <v>0</v>
      </c>
      <c r="F329" s="35">
        <v>0</v>
      </c>
      <c r="G329" s="34"/>
      <c r="H329" s="35">
        <v>0</v>
      </c>
      <c r="I329" s="35">
        <v>0</v>
      </c>
      <c r="J329" s="34"/>
      <c r="K329" s="35">
        <v>0</v>
      </c>
      <c r="L329" s="35">
        <v>0</v>
      </c>
    </row>
    <row r="330" spans="1:12" ht="14.45" customHeight="1">
      <c r="A330" s="36">
        <v>321</v>
      </c>
      <c r="B330" s="36" t="s">
        <v>336</v>
      </c>
      <c r="C330" s="40">
        <v>0</v>
      </c>
      <c r="D330" s="35">
        <v>0</v>
      </c>
      <c r="E330" s="40">
        <v>17.100000000000001</v>
      </c>
      <c r="F330" s="35">
        <v>101014</v>
      </c>
      <c r="G330" s="34"/>
      <c r="H330" s="35">
        <v>0</v>
      </c>
      <c r="I330" s="35">
        <v>450</v>
      </c>
      <c r="J330" s="34"/>
      <c r="K330" s="35">
        <v>0</v>
      </c>
      <c r="L330" s="35">
        <v>101464</v>
      </c>
    </row>
    <row r="331" spans="1:12" ht="14.45" customHeight="1">
      <c r="A331" s="36">
        <v>322</v>
      </c>
      <c r="B331" s="36" t="s">
        <v>273</v>
      </c>
      <c r="C331" s="40">
        <v>138.98000000000002</v>
      </c>
      <c r="D331" s="35">
        <v>766252</v>
      </c>
      <c r="E331" s="40">
        <v>28.95</v>
      </c>
      <c r="F331" s="35">
        <v>184872</v>
      </c>
      <c r="G331" s="34"/>
      <c r="H331" s="35">
        <v>0</v>
      </c>
      <c r="I331" s="35">
        <v>375</v>
      </c>
      <c r="J331" s="34"/>
      <c r="K331" s="35">
        <v>766252</v>
      </c>
      <c r="L331" s="35">
        <v>185247</v>
      </c>
    </row>
    <row r="332" spans="1:12" s="23" customFormat="1" ht="14.45" customHeight="1">
      <c r="A332" s="21">
        <v>323</v>
      </c>
      <c r="B332" s="21" t="s">
        <v>11</v>
      </c>
      <c r="C332" s="40">
        <v>228</v>
      </c>
      <c r="D332" s="35">
        <v>1358139</v>
      </c>
      <c r="E332" s="40">
        <v>14.44</v>
      </c>
      <c r="F332" s="35">
        <v>79635</v>
      </c>
      <c r="G332" s="34"/>
      <c r="H332" s="35">
        <v>0</v>
      </c>
      <c r="I332" s="35">
        <v>300</v>
      </c>
      <c r="J332" s="34"/>
      <c r="K332" s="35">
        <v>1358139</v>
      </c>
      <c r="L332" s="35">
        <v>79935</v>
      </c>
    </row>
    <row r="333" spans="1:12" s="23" customFormat="1" ht="14.45" customHeight="1">
      <c r="A333" s="21">
        <v>324</v>
      </c>
      <c r="B333" s="21" t="s">
        <v>12</v>
      </c>
      <c r="C333" s="40">
        <v>0</v>
      </c>
      <c r="D333" s="35">
        <v>0</v>
      </c>
      <c r="E333" s="40">
        <v>16</v>
      </c>
      <c r="F333" s="35">
        <v>85620</v>
      </c>
      <c r="G333" s="34"/>
      <c r="H333" s="35">
        <v>0</v>
      </c>
      <c r="I333" s="35">
        <v>0</v>
      </c>
      <c r="J333" s="34"/>
      <c r="K333" s="35">
        <v>0</v>
      </c>
      <c r="L333" s="35">
        <v>85620</v>
      </c>
    </row>
    <row r="334" spans="1:12" ht="14.45" customHeight="1">
      <c r="A334" s="36">
        <v>325</v>
      </c>
      <c r="B334" s="36" t="s">
        <v>77</v>
      </c>
      <c r="C334" s="40">
        <v>134.69</v>
      </c>
      <c r="D334" s="35">
        <v>801311</v>
      </c>
      <c r="E334" s="40">
        <v>166.62999999999997</v>
      </c>
      <c r="F334" s="35">
        <v>1002840</v>
      </c>
      <c r="G334" s="34"/>
      <c r="H334" s="35">
        <v>84229.194224545747</v>
      </c>
      <c r="I334" s="35">
        <v>2</v>
      </c>
      <c r="J334" s="34"/>
      <c r="K334" s="35">
        <v>885540.19422454573</v>
      </c>
      <c r="L334" s="35">
        <v>1002842</v>
      </c>
    </row>
    <row r="335" spans="1:12" ht="14.45" customHeight="1">
      <c r="A335" s="36">
        <v>326</v>
      </c>
      <c r="B335" s="36" t="s">
        <v>71</v>
      </c>
      <c r="C335" s="40">
        <v>72</v>
      </c>
      <c r="D335" s="35">
        <v>538445</v>
      </c>
      <c r="E335" s="40">
        <v>11.03</v>
      </c>
      <c r="F335" s="35">
        <v>82050</v>
      </c>
      <c r="G335" s="34"/>
      <c r="H335" s="35">
        <v>0</v>
      </c>
      <c r="I335" s="35">
        <v>300</v>
      </c>
      <c r="J335" s="34"/>
      <c r="K335" s="35">
        <v>538445</v>
      </c>
      <c r="L335" s="35">
        <v>82350</v>
      </c>
    </row>
    <row r="336" spans="1:12" s="23" customFormat="1" ht="14.45" customHeight="1">
      <c r="A336" s="21">
        <v>327</v>
      </c>
      <c r="B336" s="21" t="s">
        <v>406</v>
      </c>
      <c r="C336" s="40">
        <v>15</v>
      </c>
      <c r="D336" s="35">
        <v>91926</v>
      </c>
      <c r="E336" s="40">
        <v>7.11</v>
      </c>
      <c r="F336" s="35">
        <v>43127</v>
      </c>
      <c r="G336" s="34"/>
      <c r="H336" s="35">
        <v>-470</v>
      </c>
      <c r="I336" s="35">
        <v>0</v>
      </c>
      <c r="J336" s="34"/>
      <c r="K336" s="35">
        <v>91456</v>
      </c>
      <c r="L336" s="35">
        <v>43127</v>
      </c>
    </row>
    <row r="337" spans="1:12" s="23" customFormat="1" ht="14.45" customHeight="1">
      <c r="A337" s="21">
        <v>328</v>
      </c>
      <c r="B337" s="21" t="s">
        <v>16</v>
      </c>
      <c r="C337" s="40">
        <v>0</v>
      </c>
      <c r="D337" s="35">
        <v>0</v>
      </c>
      <c r="E337" s="40">
        <v>0</v>
      </c>
      <c r="F337" s="35">
        <v>0</v>
      </c>
      <c r="G337" s="34"/>
      <c r="H337" s="35">
        <v>0</v>
      </c>
      <c r="I337" s="35">
        <v>0</v>
      </c>
      <c r="J337" s="34"/>
      <c r="K337" s="35">
        <v>0</v>
      </c>
      <c r="L337" s="35">
        <v>0</v>
      </c>
    </row>
    <row r="338" spans="1:12" s="23" customFormat="1" ht="14.45" customHeight="1">
      <c r="A338" s="21">
        <v>329</v>
      </c>
      <c r="B338" s="21" t="s">
        <v>13</v>
      </c>
      <c r="C338" s="40">
        <v>0</v>
      </c>
      <c r="D338" s="35">
        <v>0</v>
      </c>
      <c r="E338" s="40">
        <v>0</v>
      </c>
      <c r="F338" s="35">
        <v>0</v>
      </c>
      <c r="G338" s="34"/>
      <c r="H338" s="35">
        <v>0</v>
      </c>
      <c r="I338" s="35">
        <v>0</v>
      </c>
      <c r="J338" s="34"/>
      <c r="K338" s="35">
        <v>0</v>
      </c>
      <c r="L338" s="35">
        <v>0</v>
      </c>
    </row>
    <row r="339" spans="1:12" s="23" customFormat="1" ht="14.45" customHeight="1">
      <c r="A339" s="21">
        <v>330</v>
      </c>
      <c r="B339" s="21" t="s">
        <v>17</v>
      </c>
      <c r="C339" s="40">
        <v>0</v>
      </c>
      <c r="D339" s="35">
        <v>0</v>
      </c>
      <c r="E339" s="40">
        <v>4</v>
      </c>
      <c r="F339" s="35">
        <v>23534</v>
      </c>
      <c r="G339" s="34"/>
      <c r="H339" s="35">
        <v>0</v>
      </c>
      <c r="I339" s="35">
        <v>225</v>
      </c>
      <c r="J339" s="34"/>
      <c r="K339" s="35">
        <v>0</v>
      </c>
      <c r="L339" s="35">
        <v>23759</v>
      </c>
    </row>
    <row r="340" spans="1:12" ht="14.45" customHeight="1">
      <c r="A340" s="36">
        <v>331</v>
      </c>
      <c r="B340" s="36" t="s">
        <v>18</v>
      </c>
      <c r="C340" s="40">
        <v>1</v>
      </c>
      <c r="D340" s="35">
        <v>5000</v>
      </c>
      <c r="E340" s="40">
        <v>53.010000000000005</v>
      </c>
      <c r="F340" s="35">
        <v>288019</v>
      </c>
      <c r="G340" s="34"/>
      <c r="H340" s="35">
        <v>0</v>
      </c>
      <c r="I340" s="35">
        <v>525</v>
      </c>
      <c r="J340" s="34"/>
      <c r="K340" s="35">
        <v>5000</v>
      </c>
      <c r="L340" s="35">
        <v>288544</v>
      </c>
    </row>
    <row r="341" spans="1:12" ht="14.45" customHeight="1">
      <c r="A341" s="36">
        <v>332</v>
      </c>
      <c r="B341" s="36" t="s">
        <v>78</v>
      </c>
      <c r="C341" s="40">
        <v>96.82</v>
      </c>
      <c r="D341" s="35">
        <v>539721</v>
      </c>
      <c r="E341" s="40">
        <v>45.91</v>
      </c>
      <c r="F341" s="35">
        <v>281256</v>
      </c>
      <c r="G341" s="34"/>
      <c r="H341" s="35">
        <v>0</v>
      </c>
      <c r="I341" s="35">
        <v>1500</v>
      </c>
      <c r="J341" s="34"/>
      <c r="K341" s="35">
        <v>539721</v>
      </c>
      <c r="L341" s="35">
        <v>282756</v>
      </c>
    </row>
    <row r="342" spans="1:12" s="23" customFormat="1" ht="14.45" customHeight="1">
      <c r="A342" s="21">
        <v>333</v>
      </c>
      <c r="B342" s="21" t="s">
        <v>14</v>
      </c>
      <c r="C342" s="40">
        <v>0</v>
      </c>
      <c r="D342" s="35">
        <v>0</v>
      </c>
      <c r="E342" s="40">
        <v>0</v>
      </c>
      <c r="F342" s="35">
        <v>0</v>
      </c>
      <c r="G342" s="34"/>
      <c r="H342" s="35">
        <v>0</v>
      </c>
      <c r="I342" s="35">
        <v>0</v>
      </c>
      <c r="J342" s="34"/>
      <c r="K342" s="35">
        <v>0</v>
      </c>
      <c r="L342" s="35">
        <v>0</v>
      </c>
    </row>
    <row r="343" spans="1:12" s="23" customFormat="1" ht="14.45" customHeight="1">
      <c r="A343" s="21">
        <v>334</v>
      </c>
      <c r="B343" s="21" t="s">
        <v>15</v>
      </c>
      <c r="C343" s="40">
        <v>0</v>
      </c>
      <c r="D343" s="35">
        <v>0</v>
      </c>
      <c r="E343" s="40">
        <v>0</v>
      </c>
      <c r="F343" s="35">
        <v>0</v>
      </c>
      <c r="G343" s="34"/>
      <c r="H343" s="35">
        <v>0</v>
      </c>
      <c r="I343" s="35">
        <v>0</v>
      </c>
      <c r="J343" s="34"/>
      <c r="K343" s="35">
        <v>0</v>
      </c>
      <c r="L343" s="35">
        <v>0</v>
      </c>
    </row>
    <row r="344" spans="1:12" s="23" customFormat="1" ht="14.45" customHeight="1">
      <c r="A344" s="21">
        <v>335</v>
      </c>
      <c r="B344" s="21" t="s">
        <v>19</v>
      </c>
      <c r="C344" s="40">
        <v>0</v>
      </c>
      <c r="D344" s="35">
        <v>0</v>
      </c>
      <c r="E344" s="40">
        <v>1</v>
      </c>
      <c r="F344" s="35">
        <v>6700</v>
      </c>
      <c r="G344" s="34"/>
      <c r="H344" s="35">
        <v>0</v>
      </c>
      <c r="I344" s="35">
        <v>75</v>
      </c>
      <c r="J344" s="34"/>
      <c r="K344" s="35">
        <v>0</v>
      </c>
      <c r="L344" s="35">
        <v>6775</v>
      </c>
    </row>
    <row r="345" spans="1:12" ht="14.45" customHeight="1">
      <c r="A345" s="36">
        <v>336</v>
      </c>
      <c r="B345" s="36" t="s">
        <v>327</v>
      </c>
      <c r="C345" s="40">
        <v>0</v>
      </c>
      <c r="D345" s="35">
        <v>0</v>
      </c>
      <c r="E345" s="40">
        <v>42.379999999999995</v>
      </c>
      <c r="F345" s="35">
        <v>272726</v>
      </c>
      <c r="G345" s="34"/>
      <c r="H345" s="35">
        <v>0</v>
      </c>
      <c r="I345" s="35">
        <v>3450</v>
      </c>
      <c r="J345" s="34"/>
      <c r="K345" s="35">
        <v>0</v>
      </c>
      <c r="L345" s="35">
        <v>276176</v>
      </c>
    </row>
    <row r="346" spans="1:12" s="23" customFormat="1" ht="14.45" customHeight="1">
      <c r="A346" s="21">
        <v>337</v>
      </c>
      <c r="B346" s="21" t="s">
        <v>20</v>
      </c>
      <c r="C346" s="40">
        <v>42.19</v>
      </c>
      <c r="D346" s="35">
        <v>281729</v>
      </c>
      <c r="E346" s="40">
        <v>11.809999999999999</v>
      </c>
      <c r="F346" s="35">
        <v>64349</v>
      </c>
      <c r="G346" s="34"/>
      <c r="H346" s="35">
        <v>0</v>
      </c>
      <c r="I346" s="35">
        <v>0</v>
      </c>
      <c r="J346" s="34"/>
      <c r="K346" s="35">
        <v>281729</v>
      </c>
      <c r="L346" s="35">
        <v>64349</v>
      </c>
    </row>
    <row r="347" spans="1:12" s="23" customFormat="1" ht="14.45" customHeight="1">
      <c r="A347" s="21">
        <v>338</v>
      </c>
      <c r="B347" s="21" t="s">
        <v>21</v>
      </c>
      <c r="C347" s="40">
        <v>0</v>
      </c>
      <c r="D347" s="35">
        <v>0</v>
      </c>
      <c r="E347" s="40">
        <v>0</v>
      </c>
      <c r="F347" s="35">
        <v>0</v>
      </c>
      <c r="G347" s="34"/>
      <c r="H347" s="35">
        <v>0</v>
      </c>
      <c r="I347" s="35">
        <v>0</v>
      </c>
      <c r="J347" s="34"/>
      <c r="K347" s="35">
        <v>0</v>
      </c>
      <c r="L347" s="35">
        <v>0</v>
      </c>
    </row>
    <row r="348" spans="1:12" s="23" customFormat="1" ht="14.45" customHeight="1">
      <c r="A348" s="21">
        <v>339</v>
      </c>
      <c r="B348" s="21" t="s">
        <v>22</v>
      </c>
      <c r="C348" s="40">
        <v>0</v>
      </c>
      <c r="D348" s="35">
        <v>0</v>
      </c>
      <c r="E348" s="40">
        <v>0</v>
      </c>
      <c r="F348" s="35">
        <v>0</v>
      </c>
      <c r="G348" s="34"/>
      <c r="H348" s="35">
        <v>0</v>
      </c>
      <c r="I348" s="35">
        <v>0</v>
      </c>
      <c r="J348" s="34"/>
      <c r="K348" s="35">
        <v>0</v>
      </c>
      <c r="L348" s="35">
        <v>0</v>
      </c>
    </row>
    <row r="349" spans="1:12" ht="14.45" customHeight="1">
      <c r="A349" s="36">
        <v>340</v>
      </c>
      <c r="B349" s="36" t="s">
        <v>395</v>
      </c>
      <c r="C349" s="40">
        <v>22</v>
      </c>
      <c r="D349" s="35">
        <v>119746</v>
      </c>
      <c r="E349" s="40">
        <v>15</v>
      </c>
      <c r="F349" s="35">
        <v>84862</v>
      </c>
      <c r="G349" s="34"/>
      <c r="H349" s="35">
        <v>0</v>
      </c>
      <c r="I349" s="35">
        <v>0</v>
      </c>
      <c r="J349" s="34"/>
      <c r="K349" s="35">
        <v>119746</v>
      </c>
      <c r="L349" s="35">
        <v>84862</v>
      </c>
    </row>
    <row r="350" spans="1:12" ht="14.45" customHeight="1">
      <c r="A350" s="36">
        <v>341</v>
      </c>
      <c r="B350" s="36" t="s">
        <v>396</v>
      </c>
      <c r="C350" s="40">
        <v>35</v>
      </c>
      <c r="D350" s="35">
        <v>183597</v>
      </c>
      <c r="E350" s="40">
        <v>6.08</v>
      </c>
      <c r="F350" s="35">
        <v>31445</v>
      </c>
      <c r="G350" s="34"/>
      <c r="H350" s="35">
        <v>0</v>
      </c>
      <c r="I350" s="35">
        <v>0</v>
      </c>
      <c r="J350" s="34"/>
      <c r="K350" s="35">
        <v>183597</v>
      </c>
      <c r="L350" s="35">
        <v>31445</v>
      </c>
    </row>
    <row r="351" spans="1:12" s="23" customFormat="1" ht="14.45" customHeight="1">
      <c r="A351" s="21">
        <v>342</v>
      </c>
      <c r="B351" s="21" t="s">
        <v>23</v>
      </c>
      <c r="C351" s="40">
        <v>0</v>
      </c>
      <c r="D351" s="35">
        <v>0</v>
      </c>
      <c r="E351" s="40">
        <v>3.6700000000000004</v>
      </c>
      <c r="F351" s="35">
        <v>26750</v>
      </c>
      <c r="G351" s="34"/>
      <c r="H351" s="35">
        <v>0</v>
      </c>
      <c r="I351" s="35">
        <v>375</v>
      </c>
      <c r="J351" s="34"/>
      <c r="K351" s="35">
        <v>0</v>
      </c>
      <c r="L351" s="35">
        <v>27125</v>
      </c>
    </row>
    <row r="352" spans="1:12" ht="14.45" customHeight="1">
      <c r="A352" s="36">
        <v>343</v>
      </c>
      <c r="B352" s="36" t="s">
        <v>274</v>
      </c>
      <c r="C352" s="40">
        <v>54.88</v>
      </c>
      <c r="D352" s="35">
        <v>308381</v>
      </c>
      <c r="E352" s="40">
        <v>151.97999999999999</v>
      </c>
      <c r="F352" s="35">
        <v>905676</v>
      </c>
      <c r="G352" s="34"/>
      <c r="H352" s="35">
        <v>0</v>
      </c>
      <c r="I352" s="35">
        <v>900</v>
      </c>
      <c r="J352" s="34"/>
      <c r="K352" s="35">
        <v>308381</v>
      </c>
      <c r="L352" s="35">
        <v>906576</v>
      </c>
    </row>
    <row r="353" spans="1:12" s="23" customFormat="1" ht="14.45" customHeight="1">
      <c r="A353" s="21">
        <v>344</v>
      </c>
      <c r="B353" s="21" t="s">
        <v>24</v>
      </c>
      <c r="C353" s="40">
        <v>0</v>
      </c>
      <c r="D353" s="35">
        <v>0</v>
      </c>
      <c r="E353" s="40">
        <v>0</v>
      </c>
      <c r="F353" s="35">
        <v>0</v>
      </c>
      <c r="G353" s="34"/>
      <c r="H353" s="35">
        <v>0</v>
      </c>
      <c r="I353" s="35">
        <v>300</v>
      </c>
      <c r="J353" s="34"/>
      <c r="K353" s="35">
        <v>0</v>
      </c>
      <c r="L353" s="35">
        <v>300</v>
      </c>
    </row>
    <row r="354" spans="1:12" s="23" customFormat="1" ht="14.45" customHeight="1">
      <c r="A354" s="21">
        <v>345</v>
      </c>
      <c r="B354" s="21" t="s">
        <v>25</v>
      </c>
      <c r="C354" s="40">
        <v>0</v>
      </c>
      <c r="D354" s="35">
        <v>0</v>
      </c>
      <c r="E354" s="40">
        <v>0</v>
      </c>
      <c r="F354" s="35">
        <v>0</v>
      </c>
      <c r="G354" s="34"/>
      <c r="H354" s="35">
        <v>0</v>
      </c>
      <c r="I354" s="35">
        <v>0</v>
      </c>
      <c r="J354" s="34"/>
      <c r="K354" s="35">
        <v>0</v>
      </c>
      <c r="L354" s="35">
        <v>0</v>
      </c>
    </row>
    <row r="355" spans="1:12" s="23" customFormat="1" ht="14.45" customHeight="1">
      <c r="A355" s="21">
        <v>346</v>
      </c>
      <c r="B355" s="21" t="s">
        <v>26</v>
      </c>
      <c r="C355" s="40">
        <v>4</v>
      </c>
      <c r="D355" s="35">
        <v>20000</v>
      </c>
      <c r="E355" s="40">
        <v>6.03</v>
      </c>
      <c r="F355" s="35">
        <v>40774</v>
      </c>
      <c r="G355" s="34"/>
      <c r="H355" s="35">
        <v>-605</v>
      </c>
      <c r="I355" s="35">
        <v>375</v>
      </c>
      <c r="J355" s="34"/>
      <c r="K355" s="35">
        <v>19395</v>
      </c>
      <c r="L355" s="35">
        <v>41149</v>
      </c>
    </row>
    <row r="356" spans="1:12" ht="14.45" customHeight="1">
      <c r="A356" s="36">
        <v>347</v>
      </c>
      <c r="B356" s="36" t="s">
        <v>749</v>
      </c>
      <c r="C356" s="40">
        <v>0</v>
      </c>
      <c r="D356" s="35">
        <v>0</v>
      </c>
      <c r="E356" s="40">
        <v>18.11</v>
      </c>
      <c r="F356" s="35">
        <v>117736</v>
      </c>
      <c r="G356" s="34"/>
      <c r="H356" s="35">
        <v>0</v>
      </c>
      <c r="I356" s="35">
        <v>-551</v>
      </c>
      <c r="J356" s="34"/>
      <c r="K356" s="35">
        <v>0</v>
      </c>
      <c r="L356" s="35">
        <v>117185</v>
      </c>
    </row>
    <row r="357" spans="1:12" ht="14.45" customHeight="1">
      <c r="A357" s="36">
        <v>348</v>
      </c>
      <c r="B357" s="36" t="s">
        <v>343</v>
      </c>
      <c r="C357" s="40">
        <v>95.889999999999986</v>
      </c>
      <c r="D357" s="35">
        <v>521363</v>
      </c>
      <c r="E357" s="40">
        <v>491.42000000000019</v>
      </c>
      <c r="F357" s="35">
        <v>2822175</v>
      </c>
      <c r="G357" s="34"/>
      <c r="H357" s="35">
        <v>-9700</v>
      </c>
      <c r="I357" s="35">
        <v>6150</v>
      </c>
      <c r="J357" s="34"/>
      <c r="K357" s="35">
        <v>511663</v>
      </c>
      <c r="L357" s="35">
        <v>2828325</v>
      </c>
    </row>
    <row r="358" spans="1:12" s="23" customFormat="1" ht="14.45" customHeight="1">
      <c r="A358" s="21">
        <v>349</v>
      </c>
      <c r="B358" s="21" t="s">
        <v>27</v>
      </c>
      <c r="C358" s="40">
        <v>15</v>
      </c>
      <c r="D358" s="35">
        <v>92504</v>
      </c>
      <c r="E358" s="40">
        <v>40</v>
      </c>
      <c r="F358" s="35">
        <v>350271</v>
      </c>
      <c r="G358" s="34"/>
      <c r="H358" s="35">
        <v>0</v>
      </c>
      <c r="I358" s="35">
        <v>-1626</v>
      </c>
      <c r="J358" s="34"/>
      <c r="K358" s="35">
        <v>92504</v>
      </c>
      <c r="L358" s="35">
        <v>348645</v>
      </c>
    </row>
    <row r="359" spans="1:12" ht="14.45" customHeight="1">
      <c r="A359" s="36">
        <v>350</v>
      </c>
      <c r="B359" s="36" t="s">
        <v>760</v>
      </c>
      <c r="C359" s="40">
        <v>0</v>
      </c>
      <c r="D359" s="35">
        <v>0</v>
      </c>
      <c r="E359" s="40">
        <v>1.5</v>
      </c>
      <c r="F359" s="35">
        <v>7500</v>
      </c>
      <c r="G359" s="34"/>
      <c r="H359" s="35">
        <v>0</v>
      </c>
      <c r="I359" s="35">
        <v>0</v>
      </c>
      <c r="J359" s="34"/>
      <c r="K359" s="35">
        <v>0</v>
      </c>
      <c r="L359" s="35">
        <v>7500</v>
      </c>
    </row>
    <row r="360" spans="1:12" s="23" customFormat="1" ht="14.45" customHeight="1">
      <c r="A360" s="21">
        <v>351</v>
      </c>
      <c r="B360" s="21" t="s">
        <v>28</v>
      </c>
      <c r="C360" s="40">
        <v>0</v>
      </c>
      <c r="D360" s="35">
        <v>0</v>
      </c>
      <c r="E360" s="40">
        <v>0</v>
      </c>
      <c r="F360" s="35">
        <v>0</v>
      </c>
      <c r="G360" s="34"/>
      <c r="H360" s="35">
        <v>0</v>
      </c>
      <c r="I360" s="35">
        <v>0</v>
      </c>
      <c r="J360" s="34"/>
      <c r="K360" s="35">
        <v>0</v>
      </c>
      <c r="L360" s="35">
        <v>0</v>
      </c>
    </row>
    <row r="361" spans="1:12" s="23" customFormat="1" ht="14.45" customHeight="1">
      <c r="A361" s="21">
        <v>352</v>
      </c>
      <c r="B361" s="21" t="s">
        <v>58</v>
      </c>
      <c r="C361" s="40">
        <v>0</v>
      </c>
      <c r="D361" s="35">
        <v>0</v>
      </c>
      <c r="E361" s="40">
        <v>0</v>
      </c>
      <c r="F361" s="35">
        <v>0</v>
      </c>
      <c r="G361" s="34"/>
      <c r="H361" s="35">
        <v>0</v>
      </c>
      <c r="I361" s="35">
        <v>0</v>
      </c>
      <c r="J361" s="34"/>
      <c r="K361" s="35">
        <v>0</v>
      </c>
      <c r="L361" s="35">
        <v>0</v>
      </c>
    </row>
    <row r="362" spans="1:12" s="23" customFormat="1" ht="14.45" customHeight="1">
      <c r="A362" s="21">
        <v>406</v>
      </c>
      <c r="B362" s="21" t="s">
        <v>29</v>
      </c>
      <c r="C362" s="40">
        <v>0</v>
      </c>
      <c r="D362" s="35">
        <v>0</v>
      </c>
      <c r="E362" s="40">
        <v>0</v>
      </c>
      <c r="F362" s="35">
        <v>0</v>
      </c>
      <c r="G362" s="34"/>
      <c r="H362" s="35">
        <v>0</v>
      </c>
      <c r="I362" s="35">
        <v>0</v>
      </c>
      <c r="J362" s="34"/>
      <c r="K362" s="35">
        <v>0</v>
      </c>
      <c r="L362" s="35">
        <v>0</v>
      </c>
    </row>
    <row r="363" spans="1:12" ht="14.45" customHeight="1">
      <c r="A363" s="36">
        <v>600</v>
      </c>
      <c r="B363" s="36" t="s">
        <v>337</v>
      </c>
      <c r="C363" s="40">
        <v>27.5</v>
      </c>
      <c r="D363" s="35">
        <v>160587</v>
      </c>
      <c r="E363" s="40">
        <v>14.42</v>
      </c>
      <c r="F363" s="35">
        <v>87580</v>
      </c>
      <c r="G363" s="34"/>
      <c r="H363" s="35">
        <v>0</v>
      </c>
      <c r="I363" s="35">
        <v>300</v>
      </c>
      <c r="J363" s="34"/>
      <c r="K363" s="35">
        <v>160587</v>
      </c>
      <c r="L363" s="35">
        <v>87880</v>
      </c>
    </row>
    <row r="364" spans="1:12" ht="14.45" customHeight="1">
      <c r="A364" s="36">
        <v>603</v>
      </c>
      <c r="B364" s="36" t="s">
        <v>769</v>
      </c>
      <c r="C364" s="40">
        <v>38.589999999999996</v>
      </c>
      <c r="D364" s="35">
        <v>218598</v>
      </c>
      <c r="E364" s="40">
        <v>119.99</v>
      </c>
      <c r="F364" s="35">
        <v>701889</v>
      </c>
      <c r="G364" s="34"/>
      <c r="H364" s="35">
        <v>0</v>
      </c>
      <c r="I364" s="35">
        <v>225</v>
      </c>
      <c r="J364" s="34"/>
      <c r="K364" s="35">
        <v>218598</v>
      </c>
      <c r="L364" s="35">
        <v>702114</v>
      </c>
    </row>
    <row r="365" spans="1:12" ht="14.45" customHeight="1">
      <c r="A365" s="36">
        <v>605</v>
      </c>
      <c r="B365" s="36" t="s">
        <v>30</v>
      </c>
      <c r="C365" s="40">
        <v>86</v>
      </c>
      <c r="D365" s="35">
        <v>507057</v>
      </c>
      <c r="E365" s="40">
        <v>25.540000000000003</v>
      </c>
      <c r="F365" s="35">
        <v>182206</v>
      </c>
      <c r="G365" s="34"/>
      <c r="H365" s="35">
        <v>6550</v>
      </c>
      <c r="I365" s="35">
        <v>375</v>
      </c>
      <c r="J365" s="34"/>
      <c r="K365" s="35">
        <v>513607</v>
      </c>
      <c r="L365" s="35">
        <v>182581</v>
      </c>
    </row>
    <row r="366" spans="1:12" ht="14.45" customHeight="1">
      <c r="A366" s="36">
        <v>610</v>
      </c>
      <c r="B366" s="36" t="s">
        <v>338</v>
      </c>
      <c r="C366" s="40">
        <v>165.6</v>
      </c>
      <c r="D366" s="35">
        <v>880490</v>
      </c>
      <c r="E366" s="40">
        <v>60.639999999999993</v>
      </c>
      <c r="F366" s="35">
        <v>364514</v>
      </c>
      <c r="G366" s="34"/>
      <c r="H366" s="35">
        <v>0</v>
      </c>
      <c r="I366" s="35">
        <v>825</v>
      </c>
      <c r="J366" s="34"/>
      <c r="K366" s="35">
        <v>880490</v>
      </c>
      <c r="L366" s="35">
        <v>365339</v>
      </c>
    </row>
    <row r="367" spans="1:12" ht="14.45" customHeight="1">
      <c r="A367" s="36">
        <v>615</v>
      </c>
      <c r="B367" s="36" t="s">
        <v>291</v>
      </c>
      <c r="C367" s="40">
        <v>65.510000000000005</v>
      </c>
      <c r="D367" s="35">
        <v>400652</v>
      </c>
      <c r="E367" s="40">
        <v>353.06999999999994</v>
      </c>
      <c r="F367" s="35">
        <v>2225965</v>
      </c>
      <c r="G367" s="34"/>
      <c r="H367" s="35">
        <v>-1825</v>
      </c>
      <c r="I367" s="35">
        <v>-8048</v>
      </c>
      <c r="J367" s="34"/>
      <c r="K367" s="35">
        <v>398827</v>
      </c>
      <c r="L367" s="35">
        <v>2217917</v>
      </c>
    </row>
    <row r="368" spans="1:12" ht="14.45" customHeight="1">
      <c r="A368" s="36">
        <v>616</v>
      </c>
      <c r="B368" s="36" t="s">
        <v>879</v>
      </c>
      <c r="C368" s="40">
        <v>126.47000000000001</v>
      </c>
      <c r="D368" s="35">
        <v>1028383</v>
      </c>
      <c r="E368" s="40">
        <v>119.75999999999999</v>
      </c>
      <c r="F368" s="35">
        <v>663819</v>
      </c>
      <c r="G368" s="34"/>
      <c r="H368" s="35">
        <v>0</v>
      </c>
      <c r="I368" s="35">
        <v>5675</v>
      </c>
      <c r="J368" s="34"/>
      <c r="K368" s="35">
        <v>1028383</v>
      </c>
      <c r="L368" s="35">
        <v>669494</v>
      </c>
    </row>
    <row r="369" spans="1:12" ht="14.45" customHeight="1">
      <c r="A369" s="36">
        <v>618</v>
      </c>
      <c r="B369" s="36" t="s">
        <v>774</v>
      </c>
      <c r="C369" s="40">
        <v>201.48</v>
      </c>
      <c r="D369" s="35">
        <v>1184831</v>
      </c>
      <c r="E369" s="40">
        <v>106.27000000000004</v>
      </c>
      <c r="F369" s="35">
        <v>626927</v>
      </c>
      <c r="G369" s="34"/>
      <c r="H369" s="35">
        <v>0</v>
      </c>
      <c r="I369" s="35">
        <v>75</v>
      </c>
      <c r="J369" s="34"/>
      <c r="K369" s="35">
        <v>1184831</v>
      </c>
      <c r="L369" s="35">
        <v>627002</v>
      </c>
    </row>
    <row r="370" spans="1:12" ht="14.45" customHeight="1">
      <c r="A370" s="36">
        <v>620</v>
      </c>
      <c r="B370" s="36" t="s">
        <v>750</v>
      </c>
      <c r="C370" s="40">
        <v>78.430000000000007</v>
      </c>
      <c r="D370" s="35">
        <v>451199</v>
      </c>
      <c r="E370" s="40">
        <v>16.02</v>
      </c>
      <c r="F370" s="35">
        <v>119097</v>
      </c>
      <c r="G370" s="34"/>
      <c r="H370" s="35">
        <v>0</v>
      </c>
      <c r="I370" s="35">
        <v>375</v>
      </c>
      <c r="J370" s="34"/>
      <c r="K370" s="35">
        <v>451199</v>
      </c>
      <c r="L370" s="35">
        <v>119472</v>
      </c>
    </row>
    <row r="371" spans="1:12" ht="14.45" customHeight="1">
      <c r="A371" s="36">
        <v>622</v>
      </c>
      <c r="B371" s="36" t="s">
        <v>286</v>
      </c>
      <c r="C371" s="40">
        <v>56.819999999999993</v>
      </c>
      <c r="D371" s="35">
        <v>299910</v>
      </c>
      <c r="E371" s="40">
        <v>100.61999999999999</v>
      </c>
      <c r="F371" s="35">
        <v>598699</v>
      </c>
      <c r="G371" s="34"/>
      <c r="H371" s="35">
        <v>0</v>
      </c>
      <c r="I371" s="35">
        <v>600</v>
      </c>
      <c r="J371" s="34"/>
      <c r="K371" s="35">
        <v>299910</v>
      </c>
      <c r="L371" s="35">
        <v>599299</v>
      </c>
    </row>
    <row r="372" spans="1:12" ht="14.45" customHeight="1">
      <c r="A372" s="36">
        <v>625</v>
      </c>
      <c r="B372" s="36" t="s">
        <v>328</v>
      </c>
      <c r="C372" s="40">
        <v>36.799999999999997</v>
      </c>
      <c r="D372" s="35">
        <v>190468</v>
      </c>
      <c r="E372" s="40">
        <v>129.48000000000002</v>
      </c>
      <c r="F372" s="35">
        <v>774111</v>
      </c>
      <c r="G372" s="34"/>
      <c r="H372" s="35">
        <v>0</v>
      </c>
      <c r="I372" s="35">
        <v>900</v>
      </c>
      <c r="J372" s="34"/>
      <c r="K372" s="35">
        <v>190468</v>
      </c>
      <c r="L372" s="35">
        <v>775011</v>
      </c>
    </row>
    <row r="373" spans="1:12" ht="14.45" customHeight="1">
      <c r="A373" s="36">
        <v>632</v>
      </c>
      <c r="B373" s="36" t="s">
        <v>305</v>
      </c>
      <c r="C373" s="40">
        <v>20</v>
      </c>
      <c r="D373" s="35">
        <v>111127</v>
      </c>
      <c r="E373" s="40">
        <v>15.22</v>
      </c>
      <c r="F373" s="35">
        <v>89452</v>
      </c>
      <c r="G373" s="34"/>
      <c r="H373" s="35">
        <v>0</v>
      </c>
      <c r="I373" s="35">
        <v>0</v>
      </c>
      <c r="J373" s="34"/>
      <c r="K373" s="35">
        <v>111127</v>
      </c>
      <c r="L373" s="35">
        <v>89452</v>
      </c>
    </row>
    <row r="374" spans="1:12" ht="14.45" customHeight="1">
      <c r="A374" s="36">
        <v>635</v>
      </c>
      <c r="B374" s="36" t="s">
        <v>770</v>
      </c>
      <c r="C374" s="40">
        <v>182.59</v>
      </c>
      <c r="D374" s="35">
        <v>1073351</v>
      </c>
      <c r="E374" s="40">
        <v>180.98999999999995</v>
      </c>
      <c r="F374" s="35">
        <v>1069173</v>
      </c>
      <c r="G374" s="34"/>
      <c r="H374" s="35">
        <v>0</v>
      </c>
      <c r="I374" s="35">
        <v>375</v>
      </c>
      <c r="J374" s="34"/>
      <c r="K374" s="35">
        <v>1073351</v>
      </c>
      <c r="L374" s="35">
        <v>1069548</v>
      </c>
    </row>
    <row r="375" spans="1:12" ht="14.45" customHeight="1">
      <c r="A375" s="36">
        <v>640</v>
      </c>
      <c r="B375" s="36" t="s">
        <v>402</v>
      </c>
      <c r="C375" s="40">
        <v>0</v>
      </c>
      <c r="D375" s="35">
        <v>0</v>
      </c>
      <c r="E375" s="40">
        <v>7.1300000000000008</v>
      </c>
      <c r="F375" s="35">
        <v>102680</v>
      </c>
      <c r="G375" s="34"/>
      <c r="H375" s="35">
        <v>0</v>
      </c>
      <c r="I375" s="35">
        <v>300</v>
      </c>
      <c r="J375" s="34"/>
      <c r="K375" s="35">
        <v>0</v>
      </c>
      <c r="L375" s="35">
        <v>102980</v>
      </c>
    </row>
    <row r="376" spans="1:12" ht="14.45" customHeight="1">
      <c r="A376" s="36">
        <v>645</v>
      </c>
      <c r="B376" s="36" t="s">
        <v>268</v>
      </c>
      <c r="C376" s="40">
        <v>146.88</v>
      </c>
      <c r="D376" s="35">
        <v>907534</v>
      </c>
      <c r="E376" s="40">
        <v>371.21999999999991</v>
      </c>
      <c r="F376" s="35">
        <v>2176082</v>
      </c>
      <c r="G376" s="34"/>
      <c r="H376" s="35">
        <v>0</v>
      </c>
      <c r="I376" s="35">
        <v>1829</v>
      </c>
      <c r="J376" s="34"/>
      <c r="K376" s="35">
        <v>907534</v>
      </c>
      <c r="L376" s="35">
        <v>2177911</v>
      </c>
    </row>
    <row r="377" spans="1:12" ht="14.45" customHeight="1">
      <c r="A377" s="36">
        <v>650</v>
      </c>
      <c r="B377" s="36" t="s">
        <v>382</v>
      </c>
      <c r="C377" s="40">
        <v>17</v>
      </c>
      <c r="D377" s="35">
        <v>103379</v>
      </c>
      <c r="E377" s="40">
        <v>28.180000000000003</v>
      </c>
      <c r="F377" s="35">
        <v>159553</v>
      </c>
      <c r="G377" s="34"/>
      <c r="H377" s="35">
        <v>0</v>
      </c>
      <c r="I377" s="35">
        <v>600</v>
      </c>
      <c r="J377" s="34"/>
      <c r="K377" s="35">
        <v>103379</v>
      </c>
      <c r="L377" s="35">
        <v>160153</v>
      </c>
    </row>
    <row r="378" spans="1:12" ht="14.45" customHeight="1">
      <c r="A378" s="36">
        <v>655</v>
      </c>
      <c r="B378" s="36" t="s">
        <v>761</v>
      </c>
      <c r="C378" s="40">
        <v>0</v>
      </c>
      <c r="D378" s="35">
        <v>0</v>
      </c>
      <c r="E378" s="40">
        <v>4.4000000000000004</v>
      </c>
      <c r="F378" s="35">
        <v>25475</v>
      </c>
      <c r="G378" s="34"/>
      <c r="H378" s="35">
        <v>0</v>
      </c>
      <c r="I378" s="35">
        <v>300</v>
      </c>
      <c r="J378" s="34"/>
      <c r="K378" s="35">
        <v>0</v>
      </c>
      <c r="L378" s="35">
        <v>25775</v>
      </c>
    </row>
    <row r="379" spans="1:12" ht="14.45" customHeight="1">
      <c r="A379" s="36">
        <v>658</v>
      </c>
      <c r="B379" s="36" t="s">
        <v>361</v>
      </c>
      <c r="C379" s="40">
        <v>166.32999999999998</v>
      </c>
      <c r="D379" s="35">
        <v>930562</v>
      </c>
      <c r="E379" s="40">
        <v>53.819999999999993</v>
      </c>
      <c r="F379" s="35">
        <v>358496</v>
      </c>
      <c r="G379" s="34"/>
      <c r="H379" s="35">
        <v>0</v>
      </c>
      <c r="I379" s="35">
        <v>1725</v>
      </c>
      <c r="J379" s="34"/>
      <c r="K379" s="35">
        <v>930562</v>
      </c>
      <c r="L379" s="35">
        <v>360221</v>
      </c>
    </row>
    <row r="380" spans="1:12" ht="14.45" customHeight="1">
      <c r="A380" s="36">
        <v>660</v>
      </c>
      <c r="B380" s="36" t="s">
        <v>269</v>
      </c>
      <c r="C380" s="40">
        <v>348.92</v>
      </c>
      <c r="D380" s="35">
        <v>2067070</v>
      </c>
      <c r="E380" s="40">
        <v>37.669999999999995</v>
      </c>
      <c r="F380" s="35">
        <v>251646</v>
      </c>
      <c r="G380" s="34"/>
      <c r="H380" s="35">
        <v>9140</v>
      </c>
      <c r="I380" s="35">
        <v>375</v>
      </c>
      <c r="J380" s="34"/>
      <c r="K380" s="35">
        <v>2076210</v>
      </c>
      <c r="L380" s="35">
        <v>252021</v>
      </c>
    </row>
    <row r="381" spans="1:12" ht="14.45" customHeight="1">
      <c r="A381" s="36">
        <v>662</v>
      </c>
      <c r="B381" s="36" t="s">
        <v>775</v>
      </c>
      <c r="C381" s="40">
        <v>20.5</v>
      </c>
      <c r="D381" s="35">
        <v>114464</v>
      </c>
      <c r="E381" s="40">
        <v>44.49</v>
      </c>
      <c r="F381" s="35">
        <v>269279</v>
      </c>
      <c r="G381" s="34"/>
      <c r="H381" s="35">
        <v>0</v>
      </c>
      <c r="I381" s="35">
        <v>0</v>
      </c>
      <c r="J381" s="34"/>
      <c r="K381" s="35">
        <v>114464</v>
      </c>
      <c r="L381" s="35">
        <v>269279</v>
      </c>
    </row>
    <row r="382" spans="1:12" ht="14.45" customHeight="1">
      <c r="A382" s="36">
        <v>665</v>
      </c>
      <c r="B382" s="36" t="s">
        <v>352</v>
      </c>
      <c r="C382" s="40">
        <v>54.099999999999994</v>
      </c>
      <c r="D382" s="35">
        <v>279031</v>
      </c>
      <c r="E382" s="40">
        <v>39.479999999999997</v>
      </c>
      <c r="F382" s="35">
        <v>218209</v>
      </c>
      <c r="G382" s="34"/>
      <c r="H382" s="35">
        <v>0</v>
      </c>
      <c r="I382" s="35">
        <v>750</v>
      </c>
      <c r="J382" s="34"/>
      <c r="K382" s="35">
        <v>279031</v>
      </c>
      <c r="L382" s="35">
        <v>218959</v>
      </c>
    </row>
    <row r="383" spans="1:12" ht="14.45" customHeight="1">
      <c r="A383" s="36">
        <v>670</v>
      </c>
      <c r="B383" s="36" t="s">
        <v>33</v>
      </c>
      <c r="C383" s="40">
        <v>165.12</v>
      </c>
      <c r="D383" s="35">
        <v>1508899</v>
      </c>
      <c r="E383" s="40">
        <v>41.960000000000008</v>
      </c>
      <c r="F383" s="35">
        <v>317542</v>
      </c>
      <c r="G383" s="34"/>
      <c r="H383" s="35">
        <v>0</v>
      </c>
      <c r="I383" s="35">
        <v>75</v>
      </c>
      <c r="J383" s="34"/>
      <c r="K383" s="35">
        <v>1508899</v>
      </c>
      <c r="L383" s="35">
        <v>317617</v>
      </c>
    </row>
    <row r="384" spans="1:12" ht="14.45" customHeight="1">
      <c r="A384" s="36">
        <v>672</v>
      </c>
      <c r="B384" s="36" t="s">
        <v>776</v>
      </c>
      <c r="C384" s="40">
        <v>45.059999999999995</v>
      </c>
      <c r="D384" s="35">
        <v>247831</v>
      </c>
      <c r="E384" s="40">
        <v>94.249999999999986</v>
      </c>
      <c r="F384" s="35">
        <v>599307</v>
      </c>
      <c r="G384" s="34"/>
      <c r="H384" s="35">
        <v>0</v>
      </c>
      <c r="I384" s="35">
        <v>40320.406082280999</v>
      </c>
      <c r="J384" s="34"/>
      <c r="K384" s="35">
        <v>247831</v>
      </c>
      <c r="L384" s="35">
        <v>639627.40608228103</v>
      </c>
    </row>
    <row r="385" spans="1:12" ht="14.45" customHeight="1">
      <c r="A385" s="36">
        <v>673</v>
      </c>
      <c r="B385" s="36" t="s">
        <v>339</v>
      </c>
      <c r="C385" s="40">
        <v>23</v>
      </c>
      <c r="D385" s="35">
        <v>126247</v>
      </c>
      <c r="E385" s="40">
        <v>26.179999999999996</v>
      </c>
      <c r="F385" s="35">
        <v>163680</v>
      </c>
      <c r="G385" s="34"/>
      <c r="H385" s="35">
        <v>0</v>
      </c>
      <c r="I385" s="35">
        <v>450</v>
      </c>
      <c r="J385" s="34"/>
      <c r="K385" s="35">
        <v>126247</v>
      </c>
      <c r="L385" s="35">
        <v>164130</v>
      </c>
    </row>
    <row r="386" spans="1:12" ht="14.45" customHeight="1">
      <c r="A386" s="36">
        <v>674</v>
      </c>
      <c r="B386" s="36" t="s">
        <v>292</v>
      </c>
      <c r="C386" s="40">
        <v>109.06</v>
      </c>
      <c r="D386" s="35">
        <v>909136</v>
      </c>
      <c r="E386" s="40">
        <v>234.01000000000005</v>
      </c>
      <c r="F386" s="35">
        <v>1712180</v>
      </c>
      <c r="G386" s="34"/>
      <c r="H386" s="35">
        <v>-8566</v>
      </c>
      <c r="I386" s="35">
        <v>17379</v>
      </c>
      <c r="J386" s="34"/>
      <c r="K386" s="35">
        <v>900570</v>
      </c>
      <c r="L386" s="35">
        <v>1729559</v>
      </c>
    </row>
    <row r="387" spans="1:12" ht="14.45" customHeight="1">
      <c r="A387" s="36">
        <v>675</v>
      </c>
      <c r="B387" s="36" t="s">
        <v>260</v>
      </c>
      <c r="C387" s="40">
        <v>46.280000000000008</v>
      </c>
      <c r="D387" s="35">
        <v>238859</v>
      </c>
      <c r="E387" s="40">
        <v>14.200000000000001</v>
      </c>
      <c r="F387" s="35">
        <v>118440</v>
      </c>
      <c r="G387" s="34"/>
      <c r="H387" s="35">
        <v>0</v>
      </c>
      <c r="I387" s="35">
        <v>-19775</v>
      </c>
      <c r="J387" s="34"/>
      <c r="K387" s="35">
        <v>238859</v>
      </c>
      <c r="L387" s="35">
        <v>98665</v>
      </c>
    </row>
    <row r="388" spans="1:12" ht="14.45" customHeight="1">
      <c r="A388" s="36">
        <v>680</v>
      </c>
      <c r="B388" s="36" t="s">
        <v>408</v>
      </c>
      <c r="C388" s="40">
        <v>108.53999999999999</v>
      </c>
      <c r="D388" s="35">
        <v>639101</v>
      </c>
      <c r="E388" s="40">
        <v>31.540000000000003</v>
      </c>
      <c r="F388" s="35">
        <v>208683</v>
      </c>
      <c r="G388" s="34"/>
      <c r="H388" s="35">
        <v>0</v>
      </c>
      <c r="I388" s="35">
        <v>825</v>
      </c>
      <c r="J388" s="34"/>
      <c r="K388" s="35">
        <v>639101</v>
      </c>
      <c r="L388" s="35">
        <v>209508</v>
      </c>
    </row>
    <row r="389" spans="1:12" ht="14.45" customHeight="1">
      <c r="A389" s="36">
        <v>683</v>
      </c>
      <c r="B389" s="36" t="s">
        <v>393</v>
      </c>
      <c r="C389" s="40">
        <v>103.79</v>
      </c>
      <c r="D389" s="35">
        <v>960662</v>
      </c>
      <c r="E389" s="40">
        <v>69.249999999999986</v>
      </c>
      <c r="F389" s="35">
        <v>582862</v>
      </c>
      <c r="G389" s="34"/>
      <c r="H389" s="35">
        <v>29556</v>
      </c>
      <c r="I389" s="35">
        <v>750</v>
      </c>
      <c r="J389" s="34"/>
      <c r="K389" s="35">
        <v>990218</v>
      </c>
      <c r="L389" s="35">
        <v>583612</v>
      </c>
    </row>
    <row r="390" spans="1:12" ht="14.45" customHeight="1">
      <c r="A390" s="36">
        <v>685</v>
      </c>
      <c r="B390" s="36" t="s">
        <v>371</v>
      </c>
      <c r="C390" s="40">
        <v>27.5</v>
      </c>
      <c r="D390" s="35">
        <v>302973</v>
      </c>
      <c r="E390" s="40">
        <v>20.59</v>
      </c>
      <c r="F390" s="35">
        <v>128676</v>
      </c>
      <c r="G390" s="34"/>
      <c r="H390" s="35">
        <v>10000</v>
      </c>
      <c r="I390" s="35">
        <v>-2230</v>
      </c>
      <c r="J390" s="34"/>
      <c r="K390" s="35">
        <v>312973</v>
      </c>
      <c r="L390" s="35">
        <v>126446</v>
      </c>
    </row>
    <row r="391" spans="1:12" ht="14.45" customHeight="1">
      <c r="A391" s="36">
        <v>690</v>
      </c>
      <c r="B391" s="36" t="s">
        <v>762</v>
      </c>
      <c r="C391" s="40">
        <v>0</v>
      </c>
      <c r="D391" s="35">
        <v>0</v>
      </c>
      <c r="E391" s="40">
        <v>22.06</v>
      </c>
      <c r="F391" s="35">
        <v>136674</v>
      </c>
      <c r="G391" s="34"/>
      <c r="H391" s="35">
        <v>0</v>
      </c>
      <c r="I391" s="35">
        <v>825</v>
      </c>
      <c r="J391" s="34"/>
      <c r="K391" s="35">
        <v>0</v>
      </c>
      <c r="L391" s="35">
        <v>137499</v>
      </c>
    </row>
    <row r="392" spans="1:12" ht="14.45" customHeight="1">
      <c r="A392" s="36">
        <v>695</v>
      </c>
      <c r="B392" s="36" t="s">
        <v>767</v>
      </c>
      <c r="C392" s="40">
        <v>0</v>
      </c>
      <c r="D392" s="35">
        <v>0</v>
      </c>
      <c r="E392" s="40">
        <v>2.4900000000000002</v>
      </c>
      <c r="F392" s="35">
        <v>15021</v>
      </c>
      <c r="G392" s="34"/>
      <c r="H392" s="35">
        <v>0</v>
      </c>
      <c r="I392" s="35">
        <v>225</v>
      </c>
      <c r="J392" s="34"/>
      <c r="K392" s="35">
        <v>0</v>
      </c>
      <c r="L392" s="35">
        <v>15246</v>
      </c>
    </row>
    <row r="393" spans="1:12" ht="14.45" customHeight="1">
      <c r="A393" s="36">
        <v>698</v>
      </c>
      <c r="B393" s="36" t="s">
        <v>55</v>
      </c>
      <c r="C393" s="40">
        <v>59</v>
      </c>
      <c r="D393" s="35">
        <v>364244</v>
      </c>
      <c r="E393" s="40">
        <v>9.9500000000000011</v>
      </c>
      <c r="F393" s="35">
        <v>58557</v>
      </c>
      <c r="G393" s="34"/>
      <c r="H393" s="35">
        <v>-20000</v>
      </c>
      <c r="I393" s="35">
        <v>150</v>
      </c>
      <c r="J393" s="34"/>
      <c r="K393" s="35">
        <v>344244</v>
      </c>
      <c r="L393" s="35">
        <v>58707</v>
      </c>
    </row>
    <row r="394" spans="1:12" s="23" customFormat="1" ht="14.45" customHeight="1">
      <c r="A394" s="21">
        <v>700</v>
      </c>
      <c r="B394" s="21" t="s">
        <v>35</v>
      </c>
      <c r="C394" s="40">
        <v>0</v>
      </c>
      <c r="D394" s="35">
        <v>0</v>
      </c>
      <c r="E394" s="40">
        <v>3.24</v>
      </c>
      <c r="F394" s="35">
        <v>22894</v>
      </c>
      <c r="G394" s="34"/>
      <c r="H394" s="35">
        <v>0</v>
      </c>
      <c r="I394" s="35">
        <v>225</v>
      </c>
      <c r="J394" s="34"/>
      <c r="K394" s="35">
        <v>0</v>
      </c>
      <c r="L394" s="35">
        <v>23119</v>
      </c>
    </row>
    <row r="395" spans="1:12" ht="14.45" customHeight="1">
      <c r="A395" s="36">
        <v>705</v>
      </c>
      <c r="B395" s="36" t="s">
        <v>296</v>
      </c>
      <c r="C395" s="40">
        <v>0</v>
      </c>
      <c r="D395" s="35">
        <v>0</v>
      </c>
      <c r="E395" s="40">
        <v>6.96</v>
      </c>
      <c r="F395" s="35">
        <v>42391</v>
      </c>
      <c r="G395" s="34"/>
      <c r="H395" s="35">
        <v>0</v>
      </c>
      <c r="I395" s="35">
        <v>75</v>
      </c>
      <c r="J395" s="34"/>
      <c r="K395" s="35">
        <v>0</v>
      </c>
      <c r="L395" s="35">
        <v>42466</v>
      </c>
    </row>
    <row r="396" spans="1:12" ht="14.45" customHeight="1">
      <c r="A396" s="36">
        <v>710</v>
      </c>
      <c r="B396" s="36" t="s">
        <v>763</v>
      </c>
      <c r="C396" s="40">
        <v>155.82999999999998</v>
      </c>
      <c r="D396" s="35">
        <v>961169</v>
      </c>
      <c r="E396" s="40">
        <v>56.430000000000007</v>
      </c>
      <c r="F396" s="35">
        <v>344369</v>
      </c>
      <c r="G396" s="34"/>
      <c r="H396" s="35">
        <v>0</v>
      </c>
      <c r="I396" s="35">
        <v>525</v>
      </c>
      <c r="J396" s="34"/>
      <c r="K396" s="35">
        <v>961169</v>
      </c>
      <c r="L396" s="35">
        <v>344894</v>
      </c>
    </row>
    <row r="397" spans="1:12" ht="14.45" customHeight="1">
      <c r="A397" s="36">
        <v>712</v>
      </c>
      <c r="B397" s="36" t="s">
        <v>883</v>
      </c>
      <c r="C397" s="40">
        <v>245.33999999999997</v>
      </c>
      <c r="D397" s="35">
        <v>1352531</v>
      </c>
      <c r="E397" s="40">
        <v>223.06</v>
      </c>
      <c r="F397" s="35">
        <v>1391442</v>
      </c>
      <c r="G397" s="34"/>
      <c r="H397" s="35">
        <v>0</v>
      </c>
      <c r="I397" s="35">
        <v>-4234</v>
      </c>
      <c r="J397" s="34"/>
      <c r="K397" s="35">
        <v>1352531</v>
      </c>
      <c r="L397" s="35">
        <v>1387208</v>
      </c>
    </row>
    <row r="398" spans="1:12" ht="14.45" customHeight="1">
      <c r="A398" s="36">
        <v>715</v>
      </c>
      <c r="B398" s="36" t="s">
        <v>777</v>
      </c>
      <c r="C398" s="40">
        <v>58.67</v>
      </c>
      <c r="D398" s="35">
        <v>306963</v>
      </c>
      <c r="E398" s="40">
        <v>27.049999999999997</v>
      </c>
      <c r="F398" s="35">
        <v>178587</v>
      </c>
      <c r="G398" s="34"/>
      <c r="H398" s="35">
        <v>0</v>
      </c>
      <c r="I398" s="35">
        <v>0</v>
      </c>
      <c r="J398" s="34"/>
      <c r="K398" s="35">
        <v>306963</v>
      </c>
      <c r="L398" s="35">
        <v>178587</v>
      </c>
    </row>
    <row r="399" spans="1:12" ht="14.45" customHeight="1">
      <c r="A399" s="36">
        <v>717</v>
      </c>
      <c r="B399" s="36" t="s">
        <v>372</v>
      </c>
      <c r="C399" s="40">
        <v>91.839999999999989</v>
      </c>
      <c r="D399" s="35">
        <v>822689</v>
      </c>
      <c r="E399" s="40">
        <v>96.439999999999984</v>
      </c>
      <c r="F399" s="35">
        <v>810661</v>
      </c>
      <c r="G399" s="34"/>
      <c r="H399" s="35">
        <v>-2230</v>
      </c>
      <c r="I399" s="35">
        <v>9298</v>
      </c>
      <c r="J399" s="34"/>
      <c r="K399" s="35">
        <v>820459</v>
      </c>
      <c r="L399" s="35">
        <v>819959</v>
      </c>
    </row>
    <row r="400" spans="1:12" ht="14.45" customHeight="1">
      <c r="A400" s="36">
        <v>720</v>
      </c>
      <c r="B400" s="36" t="s">
        <v>340</v>
      </c>
      <c r="C400" s="40">
        <v>217.12</v>
      </c>
      <c r="D400" s="35">
        <v>1337639</v>
      </c>
      <c r="E400" s="40">
        <v>121.67</v>
      </c>
      <c r="F400" s="35">
        <v>641734</v>
      </c>
      <c r="G400" s="34"/>
      <c r="H400" s="35">
        <v>0</v>
      </c>
      <c r="I400" s="35">
        <v>450</v>
      </c>
      <c r="J400" s="34"/>
      <c r="K400" s="35">
        <v>1337639</v>
      </c>
      <c r="L400" s="35">
        <v>642184</v>
      </c>
    </row>
    <row r="401" spans="1:12" ht="14.45" customHeight="1">
      <c r="A401" s="36">
        <v>725</v>
      </c>
      <c r="B401" s="36" t="s">
        <v>72</v>
      </c>
      <c r="C401" s="40">
        <v>87.33</v>
      </c>
      <c r="D401" s="35">
        <v>468313</v>
      </c>
      <c r="E401" s="40">
        <v>58.199999999999996</v>
      </c>
      <c r="F401" s="35">
        <v>445639</v>
      </c>
      <c r="G401" s="34"/>
      <c r="H401" s="35">
        <v>0</v>
      </c>
      <c r="I401" s="35">
        <v>750</v>
      </c>
      <c r="J401" s="34"/>
      <c r="K401" s="35">
        <v>468313</v>
      </c>
      <c r="L401" s="35">
        <v>446389</v>
      </c>
    </row>
    <row r="402" spans="1:12" ht="14.45" customHeight="1">
      <c r="A402" s="36">
        <v>728</v>
      </c>
      <c r="B402" s="36" t="s">
        <v>365</v>
      </c>
      <c r="C402" s="40">
        <v>33.67</v>
      </c>
      <c r="D402" s="35">
        <v>173240</v>
      </c>
      <c r="E402" s="40">
        <v>5.39</v>
      </c>
      <c r="F402" s="35">
        <v>28650</v>
      </c>
      <c r="G402" s="34"/>
      <c r="H402" s="35">
        <v>0</v>
      </c>
      <c r="I402" s="35">
        <v>0</v>
      </c>
      <c r="J402" s="34"/>
      <c r="K402" s="35">
        <v>173240</v>
      </c>
      <c r="L402" s="35">
        <v>28650</v>
      </c>
    </row>
    <row r="403" spans="1:12" ht="14.45" customHeight="1">
      <c r="A403" s="36">
        <v>730</v>
      </c>
      <c r="B403" s="36" t="s">
        <v>768</v>
      </c>
      <c r="C403" s="40">
        <v>0</v>
      </c>
      <c r="D403" s="35">
        <v>0</v>
      </c>
      <c r="E403" s="40">
        <v>11.96</v>
      </c>
      <c r="F403" s="35">
        <v>162598</v>
      </c>
      <c r="G403" s="34"/>
      <c r="H403" s="35">
        <v>0</v>
      </c>
      <c r="I403" s="35">
        <v>600</v>
      </c>
      <c r="J403" s="34"/>
      <c r="K403" s="35">
        <v>0</v>
      </c>
      <c r="L403" s="35">
        <v>163198</v>
      </c>
    </row>
    <row r="404" spans="1:12" ht="14.45" customHeight="1">
      <c r="A404" s="36">
        <v>735</v>
      </c>
      <c r="B404" s="36" t="s">
        <v>341</v>
      </c>
      <c r="C404" s="40">
        <v>81.419999999999987</v>
      </c>
      <c r="D404" s="35">
        <v>492087</v>
      </c>
      <c r="E404" s="40">
        <v>86.609999999999985</v>
      </c>
      <c r="F404" s="35">
        <v>572230</v>
      </c>
      <c r="G404" s="34"/>
      <c r="H404" s="35">
        <v>0</v>
      </c>
      <c r="I404" s="35">
        <v>675</v>
      </c>
      <c r="J404" s="34"/>
      <c r="K404" s="35">
        <v>492087</v>
      </c>
      <c r="L404" s="35">
        <v>572905</v>
      </c>
    </row>
    <row r="405" spans="1:12" ht="14.45" customHeight="1">
      <c r="A405" s="36">
        <v>740</v>
      </c>
      <c r="B405" s="36" t="s">
        <v>392</v>
      </c>
      <c r="C405" s="40">
        <v>114.85</v>
      </c>
      <c r="D405" s="35">
        <v>610802</v>
      </c>
      <c r="E405" s="40">
        <v>13.04</v>
      </c>
      <c r="F405" s="35">
        <v>90000</v>
      </c>
      <c r="G405" s="34"/>
      <c r="H405" s="35">
        <v>0</v>
      </c>
      <c r="I405" s="35">
        <v>600</v>
      </c>
      <c r="J405" s="34"/>
      <c r="K405" s="35">
        <v>610802</v>
      </c>
      <c r="L405" s="35">
        <v>90600</v>
      </c>
    </row>
    <row r="406" spans="1:12" ht="14.45" customHeight="1">
      <c r="A406" s="36">
        <v>745</v>
      </c>
      <c r="B406" s="36" t="s">
        <v>309</v>
      </c>
      <c r="C406" s="40">
        <v>73.67</v>
      </c>
      <c r="D406" s="35">
        <v>462987</v>
      </c>
      <c r="E406" s="40">
        <v>28.47</v>
      </c>
      <c r="F406" s="35">
        <v>162369</v>
      </c>
      <c r="G406" s="34"/>
      <c r="H406" s="35">
        <v>0</v>
      </c>
      <c r="I406" s="35">
        <v>600</v>
      </c>
      <c r="J406" s="34"/>
      <c r="K406" s="35">
        <v>462987</v>
      </c>
      <c r="L406" s="35">
        <v>162969</v>
      </c>
    </row>
    <row r="407" spans="1:12" ht="14.45" customHeight="1">
      <c r="A407" s="36">
        <v>750</v>
      </c>
      <c r="B407" s="36" t="s">
        <v>37</v>
      </c>
      <c r="C407" s="40">
        <v>131.80000000000001</v>
      </c>
      <c r="D407" s="35">
        <v>876100</v>
      </c>
      <c r="E407" s="40">
        <v>63.480000000000004</v>
      </c>
      <c r="F407" s="35">
        <v>420218</v>
      </c>
      <c r="G407" s="34"/>
      <c r="H407" s="35">
        <v>1100</v>
      </c>
      <c r="I407" s="35">
        <v>-1103</v>
      </c>
      <c r="J407" s="34"/>
      <c r="K407" s="35">
        <v>877200</v>
      </c>
      <c r="L407" s="35">
        <v>419115</v>
      </c>
    </row>
    <row r="408" spans="1:12" ht="14.45" customHeight="1">
      <c r="A408" s="36">
        <v>753</v>
      </c>
      <c r="B408" s="36" t="s">
        <v>275</v>
      </c>
      <c r="C408" s="40">
        <v>294.00000000000006</v>
      </c>
      <c r="D408" s="35">
        <v>1643573</v>
      </c>
      <c r="E408" s="40">
        <v>95.5</v>
      </c>
      <c r="F408" s="35">
        <v>587309</v>
      </c>
      <c r="G408" s="34"/>
      <c r="H408" s="35">
        <v>-1076</v>
      </c>
      <c r="I408" s="35">
        <v>1425</v>
      </c>
      <c r="J408" s="34"/>
      <c r="K408" s="35">
        <v>1642497</v>
      </c>
      <c r="L408" s="35">
        <v>588734</v>
      </c>
    </row>
    <row r="409" spans="1:12" ht="14.45" customHeight="1">
      <c r="A409" s="36">
        <v>755</v>
      </c>
      <c r="B409" s="36" t="s">
        <v>293</v>
      </c>
      <c r="C409" s="40">
        <v>239.37999999999997</v>
      </c>
      <c r="D409" s="35">
        <v>1432790</v>
      </c>
      <c r="E409" s="40">
        <v>62.370000000000005</v>
      </c>
      <c r="F409" s="35">
        <v>392818</v>
      </c>
      <c r="G409" s="34"/>
      <c r="H409" s="35">
        <v>-5951</v>
      </c>
      <c r="I409" s="35">
        <v>64</v>
      </c>
      <c r="J409" s="34"/>
      <c r="K409" s="35">
        <v>1426839</v>
      </c>
      <c r="L409" s="35">
        <v>392882</v>
      </c>
    </row>
    <row r="410" spans="1:12" s="23" customFormat="1" ht="14.45" customHeight="1">
      <c r="A410" s="21">
        <v>760</v>
      </c>
      <c r="B410" s="21" t="s">
        <v>38</v>
      </c>
      <c r="C410" s="40">
        <v>0</v>
      </c>
      <c r="D410" s="35">
        <v>0</v>
      </c>
      <c r="E410" s="40">
        <v>10.870000000000001</v>
      </c>
      <c r="F410" s="35">
        <v>66910</v>
      </c>
      <c r="G410" s="34"/>
      <c r="H410" s="35">
        <v>0</v>
      </c>
      <c r="I410" s="35">
        <v>450</v>
      </c>
      <c r="J410" s="34"/>
      <c r="K410" s="35">
        <v>0</v>
      </c>
      <c r="L410" s="35">
        <v>67360</v>
      </c>
    </row>
    <row r="411" spans="1:12" s="23" customFormat="1" ht="14.45" customHeight="1">
      <c r="A411" s="21">
        <v>763</v>
      </c>
      <c r="B411" s="21" t="s">
        <v>880</v>
      </c>
      <c r="C411" s="40">
        <v>50.94</v>
      </c>
      <c r="D411" s="35">
        <v>323766</v>
      </c>
      <c r="E411" s="40">
        <v>11.91</v>
      </c>
      <c r="F411" s="35">
        <v>72120</v>
      </c>
      <c r="G411" s="34"/>
      <c r="H411" s="35">
        <v>0</v>
      </c>
      <c r="I411" s="35">
        <v>150</v>
      </c>
      <c r="J411" s="34"/>
      <c r="K411" s="35">
        <v>323766</v>
      </c>
      <c r="L411" s="35">
        <v>72270</v>
      </c>
    </row>
    <row r="412" spans="1:12" ht="14.45" customHeight="1">
      <c r="A412" s="36">
        <v>765</v>
      </c>
      <c r="B412" s="36" t="s">
        <v>778</v>
      </c>
      <c r="C412" s="40">
        <v>111.24000000000001</v>
      </c>
      <c r="D412" s="35">
        <v>671773</v>
      </c>
      <c r="E412" s="40">
        <v>107.77000000000001</v>
      </c>
      <c r="F412" s="35">
        <v>579333</v>
      </c>
      <c r="G412" s="34"/>
      <c r="H412" s="35">
        <v>0</v>
      </c>
      <c r="I412" s="35">
        <v>0</v>
      </c>
      <c r="J412" s="34"/>
      <c r="K412" s="35">
        <v>671773</v>
      </c>
      <c r="L412" s="35">
        <v>579333</v>
      </c>
    </row>
    <row r="413" spans="1:12" ht="14.45" customHeight="1">
      <c r="A413" s="36">
        <v>766</v>
      </c>
      <c r="B413" s="36" t="s">
        <v>885</v>
      </c>
      <c r="C413" s="40">
        <v>128.24</v>
      </c>
      <c r="D413" s="35">
        <v>702234</v>
      </c>
      <c r="E413" s="40">
        <v>47.88</v>
      </c>
      <c r="F413" s="35">
        <v>272720</v>
      </c>
      <c r="G413" s="34"/>
      <c r="H413" s="35">
        <v>0</v>
      </c>
      <c r="I413" s="35">
        <v>756.4523521450019</v>
      </c>
      <c r="J413" s="34"/>
      <c r="K413" s="35">
        <v>702234</v>
      </c>
      <c r="L413" s="35">
        <v>273476.45235214499</v>
      </c>
    </row>
    <row r="414" spans="1:12" ht="14.45" customHeight="1">
      <c r="A414" s="36">
        <v>767</v>
      </c>
      <c r="B414" s="36" t="s">
        <v>362</v>
      </c>
      <c r="C414" s="40">
        <v>52.629999999999988</v>
      </c>
      <c r="D414" s="35">
        <v>299305</v>
      </c>
      <c r="E414" s="40">
        <v>209.56000000000003</v>
      </c>
      <c r="F414" s="35">
        <v>1133751</v>
      </c>
      <c r="G414" s="34"/>
      <c r="H414" s="35">
        <v>0</v>
      </c>
      <c r="I414" s="35">
        <v>825</v>
      </c>
      <c r="J414" s="34"/>
      <c r="K414" s="35">
        <v>299305</v>
      </c>
      <c r="L414" s="35">
        <v>1134576</v>
      </c>
    </row>
    <row r="415" spans="1:12" ht="14.45" customHeight="1">
      <c r="A415" s="36">
        <v>770</v>
      </c>
      <c r="B415" s="36" t="s">
        <v>363</v>
      </c>
      <c r="C415" s="40">
        <v>172.87000000000003</v>
      </c>
      <c r="D415" s="35">
        <v>945993</v>
      </c>
      <c r="E415" s="40">
        <v>24.309999999999995</v>
      </c>
      <c r="F415" s="35">
        <v>149351</v>
      </c>
      <c r="G415" s="34"/>
      <c r="H415" s="35">
        <v>0</v>
      </c>
      <c r="I415" s="35">
        <v>450</v>
      </c>
      <c r="J415" s="34"/>
      <c r="K415" s="35">
        <v>945993</v>
      </c>
      <c r="L415" s="35">
        <v>149801</v>
      </c>
    </row>
    <row r="416" spans="1:12" ht="14.45" customHeight="1">
      <c r="A416" s="36">
        <v>773</v>
      </c>
      <c r="B416" s="36" t="s">
        <v>310</v>
      </c>
      <c r="C416" s="40">
        <v>130.19999999999999</v>
      </c>
      <c r="D416" s="35">
        <v>899074</v>
      </c>
      <c r="E416" s="40">
        <v>56.899999999999984</v>
      </c>
      <c r="F416" s="35">
        <v>363305</v>
      </c>
      <c r="G416" s="34"/>
      <c r="H416" s="35">
        <v>23442</v>
      </c>
      <c r="I416" s="35">
        <v>1050</v>
      </c>
      <c r="J416" s="34"/>
      <c r="K416" s="35">
        <v>922516</v>
      </c>
      <c r="L416" s="35">
        <v>364355</v>
      </c>
    </row>
    <row r="417" spans="1:12" ht="14.45" customHeight="1">
      <c r="A417" s="36">
        <v>774</v>
      </c>
      <c r="B417" s="36" t="s">
        <v>48</v>
      </c>
      <c r="C417" s="40">
        <v>59.7</v>
      </c>
      <c r="D417" s="35">
        <v>375058</v>
      </c>
      <c r="E417" s="40">
        <v>15.170000000000002</v>
      </c>
      <c r="F417" s="35">
        <v>76280</v>
      </c>
      <c r="G417" s="34"/>
      <c r="H417" s="35">
        <v>-32459</v>
      </c>
      <c r="I417" s="35">
        <v>0</v>
      </c>
      <c r="J417" s="34"/>
      <c r="K417" s="35">
        <v>342599</v>
      </c>
      <c r="L417" s="35">
        <v>76280</v>
      </c>
    </row>
    <row r="418" spans="1:12" ht="14.45" customHeight="1">
      <c r="A418" s="36">
        <v>775</v>
      </c>
      <c r="B418" s="36" t="s">
        <v>342</v>
      </c>
      <c r="C418" s="40">
        <v>112.14999999999999</v>
      </c>
      <c r="D418" s="35">
        <v>627854</v>
      </c>
      <c r="E418" s="40">
        <v>111.83999999999999</v>
      </c>
      <c r="F418" s="35">
        <v>633043</v>
      </c>
      <c r="G418" s="34"/>
      <c r="H418" s="35">
        <v>0</v>
      </c>
      <c r="I418" s="35">
        <v>1200</v>
      </c>
      <c r="J418" s="34"/>
      <c r="K418" s="35">
        <v>627854</v>
      </c>
      <c r="L418" s="35">
        <v>634243</v>
      </c>
    </row>
    <row r="419" spans="1:12" ht="14.45" customHeight="1">
      <c r="A419" s="36">
        <v>778</v>
      </c>
      <c r="B419" s="36" t="s">
        <v>765</v>
      </c>
      <c r="C419" s="40">
        <v>173.9</v>
      </c>
      <c r="D419" s="35">
        <v>930670</v>
      </c>
      <c r="E419" s="40">
        <v>76.990000000000023</v>
      </c>
      <c r="F419" s="35">
        <v>432765</v>
      </c>
      <c r="G419" s="34"/>
      <c r="H419" s="35">
        <v>0</v>
      </c>
      <c r="I419" s="35">
        <v>750</v>
      </c>
      <c r="J419" s="34"/>
      <c r="K419" s="35">
        <v>930670</v>
      </c>
      <c r="L419" s="35">
        <v>433515</v>
      </c>
    </row>
    <row r="420" spans="1:12" s="23" customFormat="1" ht="14.45" customHeight="1">
      <c r="A420" s="21">
        <v>780</v>
      </c>
      <c r="B420" s="21" t="s">
        <v>42</v>
      </c>
      <c r="C420" s="40">
        <v>57.79</v>
      </c>
      <c r="D420" s="35">
        <v>318886</v>
      </c>
      <c r="E420" s="40">
        <v>8.19</v>
      </c>
      <c r="F420" s="35">
        <v>65447</v>
      </c>
      <c r="G420" s="34"/>
      <c r="H420" s="35">
        <v>20650</v>
      </c>
      <c r="I420" s="35">
        <v>375</v>
      </c>
      <c r="J420" s="34"/>
      <c r="K420" s="35">
        <v>339536</v>
      </c>
      <c r="L420" s="35">
        <v>65822</v>
      </c>
    </row>
    <row r="421" spans="1:12" s="23" customFormat="1" ht="14.45" customHeight="1">
      <c r="A421" s="21">
        <v>801</v>
      </c>
      <c r="B421" s="21" t="s">
        <v>419</v>
      </c>
      <c r="C421" s="40">
        <v>0</v>
      </c>
      <c r="D421" s="35">
        <v>0</v>
      </c>
      <c r="E421" s="40">
        <v>1</v>
      </c>
      <c r="F421" s="35">
        <v>5504</v>
      </c>
      <c r="G421" s="34"/>
      <c r="H421" s="35">
        <v>0</v>
      </c>
      <c r="I421" s="35">
        <v>0</v>
      </c>
      <c r="J421" s="34"/>
      <c r="K421" s="35">
        <v>0</v>
      </c>
      <c r="L421" s="35">
        <v>5504</v>
      </c>
    </row>
    <row r="422" spans="1:12" s="23" customFormat="1" ht="14.45" customHeight="1">
      <c r="A422" s="21">
        <v>805</v>
      </c>
      <c r="B422" s="21" t="s">
        <v>31</v>
      </c>
      <c r="C422" s="40">
        <v>0</v>
      </c>
      <c r="D422" s="35">
        <v>0</v>
      </c>
      <c r="E422" s="40">
        <v>4</v>
      </c>
      <c r="F422" s="35">
        <v>21505</v>
      </c>
      <c r="G422" s="34"/>
      <c r="H422" s="35">
        <v>0</v>
      </c>
      <c r="I422" s="35">
        <v>0</v>
      </c>
      <c r="J422" s="34"/>
      <c r="K422" s="35">
        <v>0</v>
      </c>
      <c r="L422" s="35">
        <v>21505</v>
      </c>
    </row>
    <row r="423" spans="1:12" s="23" customFormat="1" ht="14.45" customHeight="1">
      <c r="A423" s="21">
        <v>806</v>
      </c>
      <c r="B423" s="21" t="s">
        <v>32</v>
      </c>
      <c r="C423" s="40">
        <v>0</v>
      </c>
      <c r="D423" s="35">
        <v>0</v>
      </c>
      <c r="E423" s="40">
        <v>0</v>
      </c>
      <c r="F423" s="35">
        <v>0</v>
      </c>
      <c r="G423" s="34"/>
      <c r="H423" s="35">
        <v>0</v>
      </c>
      <c r="I423" s="35">
        <v>0</v>
      </c>
      <c r="J423" s="34"/>
      <c r="K423" s="35">
        <v>0</v>
      </c>
      <c r="L423" s="35">
        <v>0</v>
      </c>
    </row>
    <row r="424" spans="1:12" s="23" customFormat="1" ht="14.45" customHeight="1">
      <c r="A424" s="21">
        <v>810</v>
      </c>
      <c r="B424" s="21" t="s">
        <v>44</v>
      </c>
      <c r="C424" s="40">
        <v>0</v>
      </c>
      <c r="D424" s="35">
        <v>0</v>
      </c>
      <c r="E424" s="40">
        <v>12.76</v>
      </c>
      <c r="F424" s="35">
        <v>75945</v>
      </c>
      <c r="G424" s="34"/>
      <c r="H424" s="35">
        <v>0</v>
      </c>
      <c r="I424" s="35">
        <v>0</v>
      </c>
      <c r="J424" s="34"/>
      <c r="K424" s="35">
        <v>0</v>
      </c>
      <c r="L424" s="35">
        <v>75945</v>
      </c>
    </row>
    <row r="425" spans="1:12" s="23" customFormat="1" ht="14.45" customHeight="1">
      <c r="A425" s="21">
        <v>815</v>
      </c>
      <c r="B425" s="21" t="s">
        <v>45</v>
      </c>
      <c r="C425" s="40">
        <v>0</v>
      </c>
      <c r="D425" s="35">
        <v>0</v>
      </c>
      <c r="E425" s="40">
        <v>3</v>
      </c>
      <c r="F425" s="35">
        <v>17841</v>
      </c>
      <c r="G425" s="34"/>
      <c r="H425" s="35">
        <v>0</v>
      </c>
      <c r="I425" s="35">
        <v>0</v>
      </c>
      <c r="J425" s="34"/>
      <c r="K425" s="35">
        <v>0</v>
      </c>
      <c r="L425" s="35">
        <v>17841</v>
      </c>
    </row>
    <row r="426" spans="1:12" s="23" customFormat="1" ht="14.45" customHeight="1">
      <c r="A426" s="21">
        <v>817</v>
      </c>
      <c r="B426" s="21" t="s">
        <v>890</v>
      </c>
      <c r="C426" s="40">
        <v>0</v>
      </c>
      <c r="D426" s="35">
        <v>0</v>
      </c>
      <c r="E426" s="40">
        <v>8</v>
      </c>
      <c r="F426" s="35">
        <v>60250</v>
      </c>
      <c r="G426" s="34"/>
      <c r="H426" s="35">
        <v>0</v>
      </c>
      <c r="I426" s="35">
        <v>0</v>
      </c>
      <c r="J426" s="34"/>
      <c r="K426" s="35">
        <v>0</v>
      </c>
      <c r="L426" s="35">
        <v>60250</v>
      </c>
    </row>
    <row r="427" spans="1:12" ht="14.45" customHeight="1">
      <c r="A427" s="36">
        <v>818</v>
      </c>
      <c r="B427" s="36" t="s">
        <v>424</v>
      </c>
      <c r="C427" s="40">
        <v>0</v>
      </c>
      <c r="D427" s="35">
        <v>0</v>
      </c>
      <c r="E427" s="40">
        <v>0.78</v>
      </c>
      <c r="F427" s="35">
        <v>3900</v>
      </c>
      <c r="G427" s="34"/>
      <c r="H427" s="35">
        <v>0</v>
      </c>
      <c r="I427" s="35">
        <v>0</v>
      </c>
      <c r="J427" s="34"/>
      <c r="K427" s="35">
        <v>0</v>
      </c>
      <c r="L427" s="35">
        <v>3900</v>
      </c>
    </row>
    <row r="428" spans="1:12" s="23" customFormat="1" ht="14.45" customHeight="1">
      <c r="A428" s="21">
        <v>821</v>
      </c>
      <c r="B428" s="21" t="s">
        <v>34</v>
      </c>
      <c r="C428" s="40">
        <v>0</v>
      </c>
      <c r="D428" s="35">
        <v>0</v>
      </c>
      <c r="E428" s="40">
        <v>9.5</v>
      </c>
      <c r="F428" s="35">
        <v>49450</v>
      </c>
      <c r="G428" s="34"/>
      <c r="H428" s="35">
        <v>0</v>
      </c>
      <c r="I428" s="35">
        <v>0</v>
      </c>
      <c r="J428" s="34"/>
      <c r="K428" s="35">
        <v>0</v>
      </c>
      <c r="L428" s="35">
        <v>49450</v>
      </c>
    </row>
    <row r="429" spans="1:12" ht="14.45" customHeight="1">
      <c r="A429" s="36">
        <v>823</v>
      </c>
      <c r="B429" s="36" t="s">
        <v>414</v>
      </c>
      <c r="C429" s="40">
        <v>3.7199999999999998</v>
      </c>
      <c r="D429" s="35">
        <v>19521</v>
      </c>
      <c r="E429" s="40">
        <v>36.879999999999995</v>
      </c>
      <c r="F429" s="35">
        <v>40563</v>
      </c>
      <c r="G429" s="34"/>
      <c r="H429" s="35">
        <v>0</v>
      </c>
      <c r="I429" s="35">
        <v>0</v>
      </c>
      <c r="J429" s="34"/>
      <c r="K429" s="35">
        <v>19521</v>
      </c>
      <c r="L429" s="35">
        <v>40563</v>
      </c>
    </row>
    <row r="430" spans="1:12" s="23" customFormat="1" ht="14.45" customHeight="1">
      <c r="A430" s="21">
        <v>825</v>
      </c>
      <c r="B430" s="21" t="s">
        <v>47</v>
      </c>
      <c r="C430" s="40">
        <v>0</v>
      </c>
      <c r="D430" s="35">
        <v>0</v>
      </c>
      <c r="E430" s="40">
        <v>3.98</v>
      </c>
      <c r="F430" s="35">
        <v>19900</v>
      </c>
      <c r="G430" s="34"/>
      <c r="H430" s="35">
        <v>0</v>
      </c>
      <c r="I430" s="35">
        <v>0</v>
      </c>
      <c r="J430" s="34"/>
      <c r="K430" s="35">
        <v>0</v>
      </c>
      <c r="L430" s="35">
        <v>19900</v>
      </c>
    </row>
    <row r="431" spans="1:12" ht="14.45" customHeight="1">
      <c r="A431" s="36">
        <v>828</v>
      </c>
      <c r="B431" s="36" t="s">
        <v>415</v>
      </c>
      <c r="C431" s="40">
        <v>0</v>
      </c>
      <c r="D431" s="35">
        <v>0</v>
      </c>
      <c r="E431" s="40">
        <v>37.25</v>
      </c>
      <c r="F431" s="35">
        <v>201942</v>
      </c>
      <c r="G431" s="34"/>
      <c r="H431" s="35">
        <v>0</v>
      </c>
      <c r="I431" s="35">
        <v>0</v>
      </c>
      <c r="J431" s="34"/>
      <c r="K431" s="35">
        <v>0</v>
      </c>
      <c r="L431" s="35">
        <v>201942</v>
      </c>
    </row>
    <row r="432" spans="1:12" s="23" customFormat="1" ht="14.45" customHeight="1">
      <c r="A432" s="21">
        <v>829</v>
      </c>
      <c r="B432" s="21" t="s">
        <v>420</v>
      </c>
      <c r="C432" s="40">
        <v>0</v>
      </c>
      <c r="D432" s="35">
        <v>0</v>
      </c>
      <c r="E432" s="40">
        <v>0</v>
      </c>
      <c r="F432" s="35">
        <v>0</v>
      </c>
      <c r="G432" s="34"/>
      <c r="H432" s="35">
        <v>0</v>
      </c>
      <c r="I432" s="35">
        <v>0</v>
      </c>
      <c r="J432" s="34"/>
      <c r="K432" s="35">
        <v>0</v>
      </c>
      <c r="L432" s="35">
        <v>0</v>
      </c>
    </row>
    <row r="433" spans="1:12" ht="14.45" customHeight="1">
      <c r="A433" s="36">
        <v>830</v>
      </c>
      <c r="B433" s="36" t="s">
        <v>417</v>
      </c>
      <c r="C433" s="40">
        <v>0</v>
      </c>
      <c r="D433" s="35">
        <v>0</v>
      </c>
      <c r="E433" s="40">
        <v>3.84</v>
      </c>
      <c r="F433" s="35">
        <v>22369</v>
      </c>
      <c r="G433" s="34"/>
      <c r="H433" s="35">
        <v>0</v>
      </c>
      <c r="I433" s="35">
        <v>0</v>
      </c>
      <c r="J433" s="34"/>
      <c r="K433" s="35">
        <v>0</v>
      </c>
      <c r="L433" s="35">
        <v>22369</v>
      </c>
    </row>
    <row r="434" spans="1:12" ht="14.45" customHeight="1">
      <c r="A434" s="36">
        <v>832</v>
      </c>
      <c r="B434" s="36" t="s">
        <v>780</v>
      </c>
      <c r="C434" s="40">
        <v>13.66</v>
      </c>
      <c r="D434" s="35">
        <v>70855</v>
      </c>
      <c r="E434" s="40">
        <v>53.559999999999995</v>
      </c>
      <c r="F434" s="35">
        <v>317038</v>
      </c>
      <c r="G434" s="34"/>
      <c r="H434" s="35">
        <v>0</v>
      </c>
      <c r="I434" s="35">
        <v>0</v>
      </c>
      <c r="J434" s="34"/>
      <c r="K434" s="35">
        <v>70855</v>
      </c>
      <c r="L434" s="35">
        <v>317038</v>
      </c>
    </row>
    <row r="435" spans="1:12" s="23" customFormat="1" ht="14.45" customHeight="1">
      <c r="A435" s="21">
        <v>851</v>
      </c>
      <c r="B435" s="21" t="s">
        <v>36</v>
      </c>
      <c r="C435" s="40">
        <v>0</v>
      </c>
      <c r="D435" s="35">
        <v>0</v>
      </c>
      <c r="E435" s="40">
        <v>2</v>
      </c>
      <c r="F435" s="35">
        <v>12194</v>
      </c>
      <c r="G435" s="34"/>
      <c r="H435" s="35">
        <v>0</v>
      </c>
      <c r="I435" s="35">
        <v>0</v>
      </c>
      <c r="J435" s="34"/>
      <c r="K435" s="35">
        <v>0</v>
      </c>
      <c r="L435" s="35">
        <v>12194</v>
      </c>
    </row>
    <row r="436" spans="1:12" ht="14.45" customHeight="1">
      <c r="A436" s="36">
        <v>852</v>
      </c>
      <c r="B436" s="36" t="s">
        <v>416</v>
      </c>
      <c r="C436" s="40">
        <v>60.599999999999994</v>
      </c>
      <c r="D436" s="35">
        <v>332232</v>
      </c>
      <c r="E436" s="40">
        <v>0</v>
      </c>
      <c r="F436" s="35">
        <v>0</v>
      </c>
      <c r="G436" s="34"/>
      <c r="H436" s="35">
        <v>0</v>
      </c>
      <c r="I436" s="35">
        <v>0</v>
      </c>
      <c r="J436" s="34"/>
      <c r="K436" s="35">
        <v>332232</v>
      </c>
      <c r="L436" s="35">
        <v>0</v>
      </c>
    </row>
    <row r="437" spans="1:12" ht="14.45" customHeight="1">
      <c r="A437" s="36">
        <v>853</v>
      </c>
      <c r="B437" s="36" t="s">
        <v>421</v>
      </c>
      <c r="C437" s="40">
        <v>7</v>
      </c>
      <c r="D437" s="35">
        <v>0</v>
      </c>
      <c r="E437" s="40">
        <v>0</v>
      </c>
      <c r="F437" s="35">
        <v>0</v>
      </c>
      <c r="G437" s="34"/>
      <c r="H437" s="35">
        <v>0</v>
      </c>
      <c r="I437" s="35">
        <v>0</v>
      </c>
      <c r="J437" s="34"/>
      <c r="K437" s="35">
        <v>0</v>
      </c>
      <c r="L437" s="35">
        <v>0</v>
      </c>
    </row>
    <row r="438" spans="1:12" s="23" customFormat="1" ht="14.45" customHeight="1">
      <c r="A438" s="21">
        <v>855</v>
      </c>
      <c r="B438" s="21" t="s">
        <v>46</v>
      </c>
      <c r="C438" s="40">
        <v>0</v>
      </c>
      <c r="D438" s="35">
        <v>0</v>
      </c>
      <c r="E438" s="40">
        <v>2.4</v>
      </c>
      <c r="F438" s="35">
        <v>18275</v>
      </c>
      <c r="G438" s="34"/>
      <c r="H438" s="35">
        <v>0</v>
      </c>
      <c r="I438" s="35">
        <v>0</v>
      </c>
      <c r="J438" s="34"/>
      <c r="K438" s="35">
        <v>0</v>
      </c>
      <c r="L438" s="35">
        <v>18275</v>
      </c>
    </row>
    <row r="439" spans="1:12" ht="14.45" customHeight="1">
      <c r="A439" s="36">
        <v>860</v>
      </c>
      <c r="B439" s="36" t="s">
        <v>786</v>
      </c>
      <c r="C439" s="40">
        <v>26.36</v>
      </c>
      <c r="D439" s="35">
        <v>139033</v>
      </c>
      <c r="E439" s="40">
        <v>15.389999999999999</v>
      </c>
      <c r="F439" s="35">
        <v>81952</v>
      </c>
      <c r="G439" s="34"/>
      <c r="H439" s="35">
        <v>0</v>
      </c>
      <c r="I439" s="35">
        <v>0</v>
      </c>
      <c r="J439" s="34"/>
      <c r="K439" s="35">
        <v>139033</v>
      </c>
      <c r="L439" s="35">
        <v>81952</v>
      </c>
    </row>
    <row r="440" spans="1:12" ht="14.45" customHeight="1">
      <c r="A440" s="36">
        <v>871</v>
      </c>
      <c r="B440" s="36" t="s">
        <v>422</v>
      </c>
      <c r="C440" s="40">
        <v>0</v>
      </c>
      <c r="D440" s="35">
        <v>0</v>
      </c>
      <c r="E440" s="40">
        <v>11</v>
      </c>
      <c r="F440" s="35">
        <v>62367</v>
      </c>
      <c r="G440" s="34"/>
      <c r="H440" s="35">
        <v>0</v>
      </c>
      <c r="I440" s="35">
        <v>0</v>
      </c>
      <c r="J440" s="34"/>
      <c r="K440" s="35">
        <v>0</v>
      </c>
      <c r="L440" s="35">
        <v>62367</v>
      </c>
    </row>
    <row r="441" spans="1:12" s="23" customFormat="1" ht="14.45" customHeight="1">
      <c r="A441" s="21">
        <v>872</v>
      </c>
      <c r="B441" s="21" t="s">
        <v>40</v>
      </c>
      <c r="C441" s="40">
        <v>0</v>
      </c>
      <c r="D441" s="35">
        <v>0</v>
      </c>
      <c r="E441" s="40">
        <v>2</v>
      </c>
      <c r="F441" s="35">
        <v>10000</v>
      </c>
      <c r="G441" s="34"/>
      <c r="H441" s="35">
        <v>0</v>
      </c>
      <c r="I441" s="35">
        <v>0</v>
      </c>
      <c r="J441" s="34"/>
      <c r="K441" s="35">
        <v>0</v>
      </c>
      <c r="L441" s="35">
        <v>10000</v>
      </c>
    </row>
    <row r="442" spans="1:12" s="23" customFormat="1" ht="14.45" customHeight="1">
      <c r="A442" s="21">
        <v>873</v>
      </c>
      <c r="B442" s="21" t="s">
        <v>39</v>
      </c>
      <c r="C442" s="40">
        <v>0</v>
      </c>
      <c r="D442" s="35">
        <v>0</v>
      </c>
      <c r="E442" s="40">
        <v>0</v>
      </c>
      <c r="F442" s="35">
        <v>0</v>
      </c>
      <c r="G442" s="34"/>
      <c r="H442" s="35">
        <v>0</v>
      </c>
      <c r="I442" s="35">
        <v>0</v>
      </c>
      <c r="J442" s="34"/>
      <c r="K442" s="35">
        <v>0</v>
      </c>
      <c r="L442" s="35">
        <v>0</v>
      </c>
    </row>
    <row r="443" spans="1:12" s="23" customFormat="1" ht="14.45" customHeight="1">
      <c r="A443" s="21">
        <v>876</v>
      </c>
      <c r="B443" s="21" t="s">
        <v>43</v>
      </c>
      <c r="C443" s="40">
        <v>0</v>
      </c>
      <c r="D443" s="35">
        <v>0</v>
      </c>
      <c r="E443" s="40">
        <v>32.4</v>
      </c>
      <c r="F443" s="35">
        <v>204895</v>
      </c>
      <c r="G443" s="34"/>
      <c r="H443" s="35">
        <v>0</v>
      </c>
      <c r="I443" s="35">
        <v>0</v>
      </c>
      <c r="J443" s="34"/>
      <c r="K443" s="35">
        <v>0</v>
      </c>
      <c r="L443" s="35">
        <v>204895</v>
      </c>
    </row>
    <row r="444" spans="1:12" s="23" customFormat="1" ht="14.45" customHeight="1">
      <c r="A444" s="21">
        <v>878</v>
      </c>
      <c r="B444" s="21" t="s">
        <v>423</v>
      </c>
      <c r="C444" s="40">
        <v>0</v>
      </c>
      <c r="D444" s="35">
        <v>0</v>
      </c>
      <c r="E444" s="40">
        <v>0</v>
      </c>
      <c r="F444" s="35">
        <v>0</v>
      </c>
      <c r="G444" s="34"/>
      <c r="H444" s="35">
        <v>0</v>
      </c>
      <c r="I444" s="35">
        <v>0</v>
      </c>
      <c r="J444" s="34"/>
      <c r="K444" s="35">
        <v>0</v>
      </c>
      <c r="L444" s="35">
        <v>0</v>
      </c>
    </row>
    <row r="445" spans="1:12" s="23" customFormat="1" ht="14.45" customHeight="1">
      <c r="A445" s="21">
        <v>879</v>
      </c>
      <c r="B445" s="21" t="s">
        <v>41</v>
      </c>
      <c r="C445" s="40">
        <v>0</v>
      </c>
      <c r="D445" s="35">
        <v>0</v>
      </c>
      <c r="E445" s="40">
        <v>7</v>
      </c>
      <c r="F445" s="35">
        <v>38431</v>
      </c>
      <c r="G445" s="34"/>
      <c r="H445" s="35">
        <v>0</v>
      </c>
      <c r="I445" s="35">
        <v>0</v>
      </c>
      <c r="J445" s="34"/>
      <c r="K445" s="35">
        <v>0</v>
      </c>
      <c r="L445" s="35">
        <v>38431</v>
      </c>
    </row>
    <row r="446" spans="1:12" ht="14.45" customHeight="1">
      <c r="A446" s="36">
        <v>885</v>
      </c>
      <c r="B446" s="36" t="s">
        <v>427</v>
      </c>
      <c r="C446" s="40">
        <v>33.879999999999995</v>
      </c>
      <c r="D446" s="35">
        <v>18819</v>
      </c>
      <c r="E446" s="40">
        <v>1.72</v>
      </c>
      <c r="F446" s="35">
        <v>8600</v>
      </c>
      <c r="G446" s="34"/>
      <c r="H446" s="35">
        <v>0</v>
      </c>
      <c r="I446" s="35">
        <v>0</v>
      </c>
      <c r="J446" s="34"/>
      <c r="K446" s="35">
        <v>18819</v>
      </c>
      <c r="L446" s="35">
        <v>8600</v>
      </c>
    </row>
    <row r="447" spans="1:12" s="23" customFormat="1" ht="14.45" customHeight="1">
      <c r="A447" s="21">
        <v>910</v>
      </c>
      <c r="B447" s="21" t="s">
        <v>49</v>
      </c>
      <c r="C447" s="40">
        <v>0</v>
      </c>
      <c r="D447" s="35">
        <v>0</v>
      </c>
      <c r="E447" s="40">
        <v>0</v>
      </c>
      <c r="F447" s="35">
        <v>0</v>
      </c>
      <c r="G447" s="34"/>
      <c r="H447" s="35">
        <v>0</v>
      </c>
      <c r="I447" s="35">
        <v>0</v>
      </c>
      <c r="J447" s="34"/>
      <c r="K447" s="35">
        <v>0</v>
      </c>
      <c r="L447" s="35">
        <v>0</v>
      </c>
    </row>
    <row r="448" spans="1:12" s="23" customFormat="1" ht="14.45" customHeight="1">
      <c r="A448" s="21">
        <v>915</v>
      </c>
      <c r="B448" s="21" t="s">
        <v>50</v>
      </c>
      <c r="C448" s="40">
        <v>0</v>
      </c>
      <c r="D448" s="35">
        <v>0</v>
      </c>
      <c r="E448" s="40">
        <v>0</v>
      </c>
      <c r="F448" s="35">
        <v>0</v>
      </c>
      <c r="G448" s="34"/>
      <c r="H448" s="35">
        <v>0</v>
      </c>
      <c r="I448" s="35">
        <v>0</v>
      </c>
      <c r="J448" s="34"/>
      <c r="K448" s="35">
        <v>0</v>
      </c>
      <c r="L448" s="35">
        <v>0</v>
      </c>
    </row>
    <row r="449" spans="1:13" s="23" customFormat="1" ht="14.45" customHeight="1">
      <c r="A449" s="21">
        <v>3901</v>
      </c>
      <c r="B449" s="21" t="s">
        <v>2</v>
      </c>
      <c r="C449" s="40">
        <v>582.34</v>
      </c>
      <c r="D449" s="35">
        <v>4231814</v>
      </c>
      <c r="E449" s="40">
        <v>0</v>
      </c>
      <c r="F449" s="35">
        <v>0</v>
      </c>
      <c r="G449" s="34"/>
      <c r="H449" s="35">
        <v>0</v>
      </c>
      <c r="I449" s="35">
        <v>0</v>
      </c>
      <c r="J449" s="34"/>
      <c r="K449" s="35">
        <v>4231814</v>
      </c>
      <c r="L449" s="35">
        <v>0</v>
      </c>
    </row>
    <row r="450" spans="1:13" s="23" customFormat="1" ht="14.45" customHeight="1">
      <c r="A450" s="21">
        <v>3902</v>
      </c>
      <c r="B450" s="21" t="s">
        <v>889</v>
      </c>
      <c r="C450" s="40">
        <v>1692.6400000000078</v>
      </c>
      <c r="D450" s="35">
        <v>11667795</v>
      </c>
      <c r="E450" s="40">
        <v>0</v>
      </c>
      <c r="F450" s="35">
        <v>0</v>
      </c>
      <c r="G450" s="34"/>
      <c r="H450" s="35">
        <v>0</v>
      </c>
      <c r="I450" s="35">
        <v>0</v>
      </c>
      <c r="J450" s="34"/>
      <c r="K450" s="35">
        <v>11667795</v>
      </c>
      <c r="L450" s="35">
        <v>0</v>
      </c>
    </row>
    <row r="451" spans="1:13" s="37" customFormat="1" ht="14.45" customHeight="1">
      <c r="A451" s="37">
        <v>9999</v>
      </c>
      <c r="B451" s="37" t="s">
        <v>1356</v>
      </c>
      <c r="C451" s="38">
        <f>SUM(C10:C450)</f>
        <v>16686.900000000009</v>
      </c>
      <c r="D451" s="39">
        <f>SUM(D10:D450)</f>
        <v>103162772</v>
      </c>
      <c r="E451" s="38">
        <f>SUM(E10:E450)</f>
        <v>16686.900000000001</v>
      </c>
      <c r="F451" s="39">
        <f>SUM(F10:F450)</f>
        <v>103389947</v>
      </c>
      <c r="G451" s="39"/>
      <c r="H451" s="39">
        <f>SUM(H10:H450)</f>
        <v>33136.524224545748</v>
      </c>
      <c r="I451" s="39">
        <f>SUM(I10:I450)</f>
        <v>228136.52422454572</v>
      </c>
      <c r="J451" s="39"/>
      <c r="K451" s="39">
        <f t="shared" ref="K451:L451" si="0">SUM(K10:K450)</f>
        <v>103195908.52422455</v>
      </c>
      <c r="L451" s="39">
        <f t="shared" si="0"/>
        <v>103618083.52422455</v>
      </c>
      <c r="M451" s="23"/>
    </row>
    <row r="452" spans="1:13" ht="14.45" customHeight="1">
      <c r="C452" s="36"/>
      <c r="D452" s="36"/>
    </row>
    <row r="453" spans="1:13" ht="14.45" customHeight="1">
      <c r="C453" s="36">
        <v>16686.900000000009</v>
      </c>
      <c r="D453" s="36">
        <v>103162772</v>
      </c>
      <c r="E453" s="33">
        <v>16686.900000000001</v>
      </c>
      <c r="F453" s="33">
        <v>103389947</v>
      </c>
      <c r="H453" s="33">
        <v>33136.524224545748</v>
      </c>
      <c r="I453" s="33">
        <v>228136.52422454572</v>
      </c>
      <c r="K453" s="33">
        <v>103195908.52422455</v>
      </c>
      <c r="L453" s="33">
        <v>103618083.52422455</v>
      </c>
    </row>
    <row r="454" spans="1:13" ht="14.45" customHeight="1">
      <c r="C454" s="36"/>
      <c r="D454" s="36"/>
    </row>
    <row r="455" spans="1:13" ht="14.45" customHeight="1">
      <c r="C455" s="63">
        <f>C451-C453</f>
        <v>0</v>
      </c>
      <c r="D455" s="63">
        <f t="shared" ref="D455:L455" si="1">D451-D453</f>
        <v>0</v>
      </c>
      <c r="E455" s="63">
        <f t="shared" si="1"/>
        <v>0</v>
      </c>
      <c r="F455" s="63">
        <f t="shared" si="1"/>
        <v>0</v>
      </c>
      <c r="G455" s="63">
        <f t="shared" si="1"/>
        <v>0</v>
      </c>
      <c r="H455" s="63">
        <f t="shared" si="1"/>
        <v>0</v>
      </c>
      <c r="I455" s="63">
        <f t="shared" si="1"/>
        <v>0</v>
      </c>
      <c r="J455" s="63">
        <f t="shared" si="1"/>
        <v>0</v>
      </c>
      <c r="K455" s="63">
        <f t="shared" si="1"/>
        <v>0</v>
      </c>
      <c r="L455" s="63">
        <f t="shared" si="1"/>
        <v>0</v>
      </c>
    </row>
    <row r="456" spans="1:13" ht="14.45" customHeight="1">
      <c r="C456" s="36"/>
      <c r="D456" s="36"/>
    </row>
    <row r="457" spans="1:13" ht="14.45" customHeight="1">
      <c r="C457" s="36"/>
      <c r="D457" s="36"/>
    </row>
    <row r="458" spans="1:13" ht="14.45" customHeight="1">
      <c r="C458" s="36"/>
      <c r="D458" s="36"/>
    </row>
    <row r="459" spans="1:13" ht="14.45" customHeight="1">
      <c r="C459" s="36"/>
      <c r="D459" s="36"/>
    </row>
    <row r="460" spans="1:13" ht="14.45" customHeight="1">
      <c r="C460" s="36"/>
      <c r="D460" s="36"/>
    </row>
    <row r="461" spans="1:13" ht="14.45" customHeight="1">
      <c r="C461" s="36"/>
      <c r="D461" s="36"/>
    </row>
    <row r="462" spans="1:13" ht="14.45" customHeight="1">
      <c r="C462" s="36"/>
      <c r="D462" s="36"/>
    </row>
    <row r="463" spans="1:13" ht="14.45" customHeight="1">
      <c r="C463" s="36"/>
      <c r="D463" s="36"/>
    </row>
    <row r="464" spans="1:13" ht="14.45" customHeight="1">
      <c r="C464" s="36"/>
      <c r="D464" s="36"/>
    </row>
    <row r="465" spans="3:4" ht="14.45" customHeight="1">
      <c r="C465" s="36"/>
      <c r="D465" s="36"/>
    </row>
    <row r="466" spans="3:4" ht="14.45" customHeight="1">
      <c r="C466" s="36"/>
      <c r="D466" s="36"/>
    </row>
    <row r="467" spans="3:4" ht="14.45" customHeight="1">
      <c r="C467" s="36"/>
      <c r="D467" s="36"/>
    </row>
    <row r="468" spans="3:4" ht="14.45" customHeight="1">
      <c r="C468" s="36"/>
      <c r="D468" s="36"/>
    </row>
    <row r="469" spans="3:4" ht="14.45" customHeight="1">
      <c r="C469" s="36"/>
      <c r="D469" s="36"/>
    </row>
    <row r="470" spans="3:4" ht="14.45" customHeight="1">
      <c r="C470" s="36"/>
      <c r="D470" s="36"/>
    </row>
    <row r="471" spans="3:4" ht="14.45" customHeight="1">
      <c r="C471" s="36"/>
      <c r="D471" s="36"/>
    </row>
    <row r="472" spans="3:4" ht="14.45" customHeight="1">
      <c r="C472" s="36"/>
      <c r="D472" s="36"/>
    </row>
    <row r="473" spans="3:4" ht="14.45" customHeight="1">
      <c r="C473" s="36"/>
      <c r="D473" s="36"/>
    </row>
    <row r="474" spans="3:4" ht="14.45" customHeight="1">
      <c r="C474" s="36"/>
      <c r="D474" s="36"/>
    </row>
    <row r="475" spans="3:4" ht="14.45" customHeight="1">
      <c r="C475" s="36"/>
      <c r="D475" s="36"/>
    </row>
    <row r="476" spans="3:4" ht="14.45" customHeight="1">
      <c r="C476" s="36"/>
      <c r="D476" s="36"/>
    </row>
    <row r="477" spans="3:4" ht="14.45" customHeight="1">
      <c r="C477" s="36"/>
      <c r="D477" s="36"/>
    </row>
    <row r="478" spans="3:4" ht="14.45" customHeight="1">
      <c r="C478" s="36"/>
      <c r="D478" s="36"/>
    </row>
    <row r="479" spans="3:4" ht="14.45" customHeight="1">
      <c r="C479" s="36"/>
      <c r="D479" s="36"/>
    </row>
    <row r="480" spans="3:4" ht="14.45" customHeight="1">
      <c r="C480" s="36"/>
      <c r="D480" s="36"/>
    </row>
    <row r="481" spans="3:4" ht="14.45" customHeight="1">
      <c r="C481" s="36"/>
      <c r="D481" s="36"/>
    </row>
    <row r="482" spans="3:4" ht="14.45" customHeight="1">
      <c r="C482" s="36"/>
      <c r="D482" s="36"/>
    </row>
    <row r="483" spans="3:4" ht="14.45" customHeight="1">
      <c r="C483" s="36"/>
      <c r="D483" s="36"/>
    </row>
    <row r="484" spans="3:4" ht="14.45" customHeight="1">
      <c r="C484" s="36"/>
      <c r="D484" s="36"/>
    </row>
    <row r="485" spans="3:4" ht="14.45" customHeight="1">
      <c r="C485" s="36"/>
      <c r="D485" s="36"/>
    </row>
    <row r="486" spans="3:4" ht="14.45" customHeight="1">
      <c r="C486" s="36"/>
      <c r="D486" s="36"/>
    </row>
    <row r="487" spans="3:4" ht="14.45" customHeight="1">
      <c r="C487" s="36"/>
      <c r="D487" s="36"/>
    </row>
    <row r="488" spans="3:4" ht="14.45" customHeight="1">
      <c r="C488" s="36"/>
      <c r="D488" s="36"/>
    </row>
    <row r="489" spans="3:4" ht="14.45" customHeight="1">
      <c r="C489" s="36"/>
      <c r="D489" s="36"/>
    </row>
    <row r="490" spans="3:4" ht="14.45" customHeight="1">
      <c r="C490" s="36"/>
      <c r="D490" s="36"/>
    </row>
    <row r="491" spans="3:4" ht="14.45" customHeight="1">
      <c r="C491" s="36"/>
      <c r="D491" s="36"/>
    </row>
    <row r="492" spans="3:4" ht="14.45" customHeight="1">
      <c r="C492" s="36"/>
      <c r="D492" s="36"/>
    </row>
    <row r="493" spans="3:4" ht="14.45" customHeight="1">
      <c r="C493" s="36"/>
      <c r="D493" s="36"/>
    </row>
    <row r="494" spans="3:4" ht="14.45" customHeight="1">
      <c r="C494" s="36"/>
      <c r="D494" s="36"/>
    </row>
    <row r="495" spans="3:4" ht="14.45" customHeight="1">
      <c r="C495" s="36"/>
      <c r="D495" s="36"/>
    </row>
    <row r="496" spans="3:4" ht="14.45" customHeight="1">
      <c r="C496" s="36"/>
      <c r="D496" s="36"/>
    </row>
    <row r="497" spans="3:4" ht="14.45" customHeight="1">
      <c r="C497" s="36"/>
      <c r="D497" s="36"/>
    </row>
    <row r="498" spans="3:4" ht="14.45" customHeight="1">
      <c r="C498" s="36"/>
      <c r="D498" s="36"/>
    </row>
    <row r="499" spans="3:4" ht="14.45" customHeight="1">
      <c r="C499" s="36"/>
      <c r="D499" s="36"/>
    </row>
    <row r="500" spans="3:4" ht="14.45" customHeight="1">
      <c r="C500" s="36"/>
      <c r="D500" s="36"/>
    </row>
    <row r="501" spans="3:4" ht="14.45" customHeight="1">
      <c r="C501" s="36"/>
      <c r="D501" s="36"/>
    </row>
    <row r="502" spans="3:4" ht="14.45" customHeight="1">
      <c r="C502" s="36"/>
      <c r="D502" s="36"/>
    </row>
    <row r="503" spans="3:4" ht="14.45" customHeight="1">
      <c r="C503" s="36"/>
      <c r="D503" s="36"/>
    </row>
    <row r="504" spans="3:4" ht="14.45" customHeight="1">
      <c r="C504" s="36"/>
      <c r="D504" s="36"/>
    </row>
    <row r="505" spans="3:4" ht="14.45" customHeight="1">
      <c r="C505" s="36"/>
      <c r="D505" s="36"/>
    </row>
    <row r="506" spans="3:4" ht="14.45" customHeight="1">
      <c r="C506" s="36"/>
      <c r="D506" s="36"/>
    </row>
    <row r="507" spans="3:4" ht="14.45" customHeight="1">
      <c r="C507" s="36"/>
      <c r="D507" s="36"/>
    </row>
    <row r="508" spans="3:4" ht="14.45" customHeight="1">
      <c r="C508" s="36"/>
      <c r="D508" s="36"/>
    </row>
    <row r="509" spans="3:4" ht="14.45" customHeight="1">
      <c r="C509" s="36"/>
      <c r="D509" s="36"/>
    </row>
    <row r="510" spans="3:4" ht="14.45" customHeight="1">
      <c r="C510" s="36"/>
      <c r="D510" s="36"/>
    </row>
    <row r="511" spans="3:4" ht="14.45" customHeight="1">
      <c r="C511" s="36"/>
      <c r="D511" s="36"/>
    </row>
    <row r="512" spans="3:4" ht="14.45" customHeight="1">
      <c r="C512" s="36"/>
      <c r="D512" s="36"/>
    </row>
    <row r="513" spans="3:4" ht="14.45" customHeight="1">
      <c r="C513" s="36"/>
      <c r="D513" s="36"/>
    </row>
    <row r="514" spans="3:4" ht="14.45" customHeight="1">
      <c r="C514" s="36"/>
      <c r="D514" s="36"/>
    </row>
    <row r="515" spans="3:4" ht="14.45" customHeight="1">
      <c r="C515" s="36"/>
      <c r="D515" s="36"/>
    </row>
    <row r="516" spans="3:4" ht="14.45" customHeight="1">
      <c r="C516" s="36"/>
      <c r="D516" s="36"/>
    </row>
    <row r="517" spans="3:4" ht="14.45" customHeight="1">
      <c r="C517" s="36"/>
      <c r="D517" s="36"/>
    </row>
    <row r="518" spans="3:4" ht="14.45" customHeight="1">
      <c r="C518" s="36"/>
      <c r="D518" s="36"/>
    </row>
    <row r="519" spans="3:4" ht="14.45" customHeight="1">
      <c r="C519" s="36"/>
      <c r="D519" s="36"/>
    </row>
    <row r="520" spans="3:4" ht="14.45" customHeight="1">
      <c r="C520" s="36"/>
      <c r="D520" s="36"/>
    </row>
    <row r="521" spans="3:4" ht="14.45" customHeight="1">
      <c r="C521" s="36"/>
      <c r="D521" s="36"/>
    </row>
    <row r="522" spans="3:4" ht="14.45" customHeight="1">
      <c r="C522" s="36"/>
      <c r="D522" s="36"/>
    </row>
    <row r="523" spans="3:4" ht="14.45" customHeight="1">
      <c r="C523" s="36"/>
      <c r="D523" s="36"/>
    </row>
    <row r="524" spans="3:4" ht="14.45" customHeight="1">
      <c r="C524" s="36"/>
      <c r="D524" s="36"/>
    </row>
    <row r="525" spans="3:4" ht="14.45" customHeight="1">
      <c r="C525" s="36"/>
      <c r="D525" s="36"/>
    </row>
    <row r="526" spans="3:4" ht="14.45" customHeight="1">
      <c r="C526" s="36"/>
      <c r="D526" s="36"/>
    </row>
    <row r="527" spans="3:4" ht="14.45" customHeight="1">
      <c r="C527" s="36"/>
      <c r="D527" s="36"/>
    </row>
    <row r="528" spans="3:4" ht="14.45" customHeight="1">
      <c r="C528" s="36"/>
      <c r="D528" s="36"/>
    </row>
    <row r="529" spans="3:4" ht="14.45" customHeight="1">
      <c r="C529" s="36"/>
      <c r="D529" s="36"/>
    </row>
    <row r="530" spans="3:4" ht="14.45" customHeight="1">
      <c r="C530" s="36"/>
      <c r="D530" s="36"/>
    </row>
    <row r="531" spans="3:4" ht="14.45" customHeight="1">
      <c r="C531" s="36"/>
      <c r="D531" s="36"/>
    </row>
    <row r="532" spans="3:4" ht="14.45" customHeight="1">
      <c r="C532" s="36"/>
      <c r="D532" s="36"/>
    </row>
    <row r="533" spans="3:4" ht="14.45" customHeight="1">
      <c r="C533" s="36"/>
      <c r="D533" s="36"/>
    </row>
    <row r="534" spans="3:4" ht="14.45" customHeight="1">
      <c r="C534" s="36"/>
      <c r="D534" s="36"/>
    </row>
    <row r="535" spans="3:4" ht="14.45" customHeight="1">
      <c r="C535" s="36"/>
      <c r="D535" s="36"/>
    </row>
    <row r="536" spans="3:4" ht="14.45" customHeight="1">
      <c r="C536" s="36"/>
      <c r="D536" s="36"/>
    </row>
    <row r="537" spans="3:4" ht="14.45" customHeight="1">
      <c r="C537" s="36"/>
      <c r="D537" s="36"/>
    </row>
    <row r="538" spans="3:4" ht="14.45" customHeight="1">
      <c r="C538" s="36"/>
      <c r="D538" s="36"/>
    </row>
    <row r="539" spans="3:4" ht="14.45" customHeight="1">
      <c r="C539" s="36"/>
      <c r="D539" s="36"/>
    </row>
    <row r="540" spans="3:4" ht="14.45" customHeight="1">
      <c r="C540" s="36"/>
      <c r="D540" s="36"/>
    </row>
    <row r="541" spans="3:4" ht="14.45" customHeight="1">
      <c r="C541" s="36"/>
      <c r="D541" s="36"/>
    </row>
    <row r="542" spans="3:4" ht="14.45" customHeight="1">
      <c r="C542" s="36"/>
      <c r="D542" s="36"/>
    </row>
    <row r="543" spans="3:4" ht="14.45" customHeight="1">
      <c r="C543" s="36"/>
      <c r="D543" s="36"/>
    </row>
    <row r="544" spans="3:4" ht="14.45" customHeight="1">
      <c r="C544" s="36"/>
      <c r="D544" s="36"/>
    </row>
    <row r="545" spans="3:4" ht="14.45" customHeight="1">
      <c r="C545" s="36"/>
      <c r="D545" s="36"/>
    </row>
    <row r="546" spans="3:4" ht="14.45" customHeight="1">
      <c r="C546" s="36"/>
      <c r="D546" s="36"/>
    </row>
    <row r="547" spans="3:4" ht="14.45" customHeight="1">
      <c r="C547" s="36"/>
      <c r="D547" s="36"/>
    </row>
    <row r="548" spans="3:4" ht="14.45" customHeight="1">
      <c r="C548" s="36"/>
      <c r="D548" s="36"/>
    </row>
    <row r="549" spans="3:4" ht="14.45" customHeight="1">
      <c r="C549" s="36"/>
      <c r="D549" s="36"/>
    </row>
    <row r="550" spans="3:4" ht="14.45" customHeight="1">
      <c r="C550" s="36"/>
      <c r="D550" s="36"/>
    </row>
    <row r="551" spans="3:4" ht="14.45" customHeight="1">
      <c r="C551" s="36"/>
      <c r="D551" s="36"/>
    </row>
    <row r="552" spans="3:4" ht="14.45" customHeight="1">
      <c r="C552" s="36"/>
      <c r="D552" s="36"/>
    </row>
    <row r="553" spans="3:4" ht="14.45" customHeight="1">
      <c r="C553" s="36"/>
      <c r="D553" s="36"/>
    </row>
    <row r="554" spans="3:4" ht="14.45" customHeight="1">
      <c r="C554" s="36"/>
      <c r="D554" s="36"/>
    </row>
    <row r="555" spans="3:4" ht="14.45" customHeight="1">
      <c r="C555" s="36"/>
      <c r="D555" s="36"/>
    </row>
    <row r="556" spans="3:4" ht="14.45" customHeight="1">
      <c r="C556" s="36"/>
      <c r="D556" s="36"/>
    </row>
    <row r="557" spans="3:4" ht="14.45" customHeight="1">
      <c r="C557" s="36"/>
      <c r="D557" s="36"/>
    </row>
    <row r="558" spans="3:4" ht="14.45" customHeight="1">
      <c r="C558" s="36"/>
      <c r="D558" s="36"/>
    </row>
    <row r="559" spans="3:4" ht="14.45" customHeight="1">
      <c r="C559" s="36"/>
      <c r="D559" s="36"/>
    </row>
    <row r="560" spans="3:4" ht="14.45" customHeight="1">
      <c r="C560" s="36"/>
      <c r="D560" s="36"/>
    </row>
    <row r="561" spans="3:4" ht="14.45" customHeight="1">
      <c r="C561" s="36"/>
      <c r="D561" s="36"/>
    </row>
    <row r="562" spans="3:4" ht="14.45" customHeight="1">
      <c r="C562" s="36"/>
      <c r="D562" s="36"/>
    </row>
    <row r="563" spans="3:4" ht="14.45" customHeight="1">
      <c r="C563" s="36"/>
      <c r="D563" s="36"/>
    </row>
    <row r="564" spans="3:4" ht="14.45" customHeight="1">
      <c r="C564" s="36"/>
      <c r="D564" s="36"/>
    </row>
    <row r="565" spans="3:4" ht="14.45" customHeight="1">
      <c r="C565" s="36"/>
      <c r="D565" s="36"/>
    </row>
    <row r="566" spans="3:4" ht="14.45" customHeight="1">
      <c r="C566" s="36"/>
      <c r="D566" s="36"/>
    </row>
    <row r="567" spans="3:4" ht="14.45" customHeight="1">
      <c r="C567" s="36"/>
      <c r="D567" s="36"/>
    </row>
    <row r="568" spans="3:4" ht="14.45" customHeight="1">
      <c r="C568" s="36"/>
      <c r="D568" s="36"/>
    </row>
    <row r="569" spans="3:4" ht="14.45" customHeight="1">
      <c r="C569" s="36"/>
      <c r="D569" s="36"/>
    </row>
    <row r="570" spans="3:4" ht="14.45" customHeight="1">
      <c r="C570" s="36"/>
      <c r="D570" s="36"/>
    </row>
    <row r="571" spans="3:4" ht="14.45" customHeight="1">
      <c r="C571" s="36"/>
      <c r="D571" s="36"/>
    </row>
    <row r="572" spans="3:4" ht="14.45" customHeight="1">
      <c r="C572" s="36"/>
      <c r="D572" s="36"/>
    </row>
    <row r="573" spans="3:4" ht="14.45" customHeight="1">
      <c r="C573" s="36"/>
      <c r="D573" s="36"/>
    </row>
    <row r="574" spans="3:4" ht="14.45" customHeight="1">
      <c r="C574" s="36"/>
      <c r="D574" s="36"/>
    </row>
    <row r="575" spans="3:4" ht="14.45" customHeight="1">
      <c r="C575" s="36"/>
      <c r="D575" s="36"/>
    </row>
    <row r="576" spans="3:4" ht="14.45" customHeight="1">
      <c r="C576" s="36"/>
      <c r="D576" s="36"/>
    </row>
    <row r="577" spans="3:4" ht="14.45" customHeight="1">
      <c r="C577" s="36"/>
      <c r="D577" s="36"/>
    </row>
    <row r="578" spans="3:4" ht="14.45" customHeight="1">
      <c r="C578" s="36"/>
      <c r="D578" s="36"/>
    </row>
    <row r="579" spans="3:4" ht="14.45" customHeight="1">
      <c r="C579" s="36"/>
      <c r="D579" s="36"/>
    </row>
    <row r="580" spans="3:4" ht="14.45" customHeight="1">
      <c r="C580" s="36"/>
      <c r="D580" s="36"/>
    </row>
    <row r="581" spans="3:4" ht="14.45" customHeight="1">
      <c r="C581" s="36"/>
      <c r="D581" s="36"/>
    </row>
    <row r="582" spans="3:4" ht="14.45" customHeight="1">
      <c r="C582" s="36"/>
      <c r="D582" s="36"/>
    </row>
    <row r="583" spans="3:4" ht="14.45" customHeight="1">
      <c r="C583" s="36"/>
      <c r="D583" s="36"/>
    </row>
    <row r="584" spans="3:4" ht="14.45" customHeight="1">
      <c r="C584" s="36"/>
      <c r="D584" s="36"/>
    </row>
    <row r="585" spans="3:4" ht="14.45" customHeight="1">
      <c r="C585" s="36"/>
      <c r="D585" s="36"/>
    </row>
    <row r="586" spans="3:4" ht="14.45" customHeight="1">
      <c r="C586" s="36"/>
      <c r="D586" s="36"/>
    </row>
    <row r="587" spans="3:4" ht="14.45" customHeight="1">
      <c r="C587" s="36"/>
      <c r="D587" s="36"/>
    </row>
    <row r="588" spans="3:4" ht="14.45" customHeight="1">
      <c r="C588" s="36"/>
      <c r="D588" s="36"/>
    </row>
    <row r="589" spans="3:4" ht="14.45" customHeight="1">
      <c r="C589" s="36"/>
      <c r="D589" s="36"/>
    </row>
    <row r="590" spans="3:4" ht="14.45" customHeight="1">
      <c r="C590" s="36"/>
      <c r="D590" s="36"/>
    </row>
    <row r="591" spans="3:4" ht="14.45" customHeight="1">
      <c r="C591" s="36"/>
      <c r="D591" s="36"/>
    </row>
    <row r="592" spans="3:4" ht="14.45" customHeight="1">
      <c r="C592" s="36"/>
      <c r="D592" s="36"/>
    </row>
    <row r="593" spans="3:4" ht="14.45" customHeight="1">
      <c r="C593" s="36"/>
      <c r="D593" s="36"/>
    </row>
    <row r="594" spans="3:4" ht="14.45" customHeight="1">
      <c r="C594" s="36"/>
      <c r="D594" s="36"/>
    </row>
    <row r="595" spans="3:4" ht="14.45" customHeight="1">
      <c r="C595" s="36"/>
      <c r="D595" s="36"/>
    </row>
    <row r="596" spans="3:4" ht="14.45" customHeight="1">
      <c r="C596" s="36"/>
      <c r="D596" s="36"/>
    </row>
    <row r="597" spans="3:4" ht="14.45" customHeight="1">
      <c r="C597" s="36"/>
      <c r="D597" s="36"/>
    </row>
    <row r="598" spans="3:4" ht="14.45" customHeight="1">
      <c r="C598" s="36"/>
      <c r="D598" s="36"/>
    </row>
    <row r="599" spans="3:4" ht="14.45" customHeight="1">
      <c r="C599" s="36"/>
      <c r="D599" s="36"/>
    </row>
    <row r="600" spans="3:4" ht="14.45" customHeight="1">
      <c r="C600" s="36"/>
      <c r="D600" s="36"/>
    </row>
    <row r="601" spans="3:4" ht="14.45" customHeight="1">
      <c r="C601" s="36"/>
      <c r="D601" s="36"/>
    </row>
    <row r="602" spans="3:4" ht="14.45" customHeight="1">
      <c r="C602" s="36"/>
      <c r="D602" s="36"/>
    </row>
    <row r="603" spans="3:4" ht="14.45" customHeight="1">
      <c r="C603" s="36"/>
      <c r="D603" s="36"/>
    </row>
    <row r="604" spans="3:4" ht="14.45" customHeight="1">
      <c r="C604" s="36"/>
      <c r="D604" s="36"/>
    </row>
    <row r="605" spans="3:4" ht="14.45" customHeight="1">
      <c r="C605" s="36"/>
      <c r="D605" s="36"/>
    </row>
    <row r="606" spans="3:4" ht="14.45" customHeight="1">
      <c r="C606" s="36"/>
      <c r="D606" s="36"/>
    </row>
    <row r="607" spans="3:4" ht="14.45" customHeight="1">
      <c r="C607" s="36"/>
      <c r="D607" s="36"/>
    </row>
    <row r="608" spans="3:4" ht="14.45" customHeight="1">
      <c r="C608" s="36"/>
      <c r="D608" s="36"/>
    </row>
    <row r="609" spans="3:4" ht="14.45" customHeight="1">
      <c r="C609" s="36"/>
      <c r="D609" s="36"/>
    </row>
    <row r="610" spans="3:4" ht="14.45" customHeight="1">
      <c r="C610" s="36"/>
      <c r="D610" s="36"/>
    </row>
    <row r="611" spans="3:4" ht="14.45" customHeight="1">
      <c r="C611" s="36"/>
      <c r="D611" s="36"/>
    </row>
    <row r="612" spans="3:4" ht="14.45" customHeight="1">
      <c r="C612" s="36"/>
      <c r="D612" s="36"/>
    </row>
    <row r="613" spans="3:4" ht="14.45" customHeight="1">
      <c r="C613" s="36"/>
      <c r="D613" s="36"/>
    </row>
    <row r="614" spans="3:4" ht="14.45" customHeight="1">
      <c r="C614" s="36"/>
      <c r="D614" s="36"/>
    </row>
    <row r="615" spans="3:4" ht="14.45" customHeight="1">
      <c r="C615" s="36"/>
      <c r="D615" s="36"/>
    </row>
    <row r="616" spans="3:4" ht="14.45" customHeight="1">
      <c r="C616" s="36"/>
      <c r="D616" s="36"/>
    </row>
    <row r="617" spans="3:4" ht="14.45" customHeight="1">
      <c r="C617" s="36"/>
      <c r="D617" s="36"/>
    </row>
    <row r="618" spans="3:4" ht="14.45" customHeight="1">
      <c r="C618" s="36"/>
      <c r="D618" s="36"/>
    </row>
    <row r="619" spans="3:4" ht="14.45" customHeight="1">
      <c r="C619" s="36"/>
      <c r="D619" s="36"/>
    </row>
    <row r="620" spans="3:4" ht="14.45" customHeight="1">
      <c r="C620" s="36"/>
      <c r="D620" s="36"/>
    </row>
    <row r="621" spans="3:4" ht="14.45" customHeight="1">
      <c r="C621" s="36"/>
      <c r="D621" s="36"/>
    </row>
    <row r="622" spans="3:4" ht="14.45" customHeight="1">
      <c r="C622" s="36"/>
      <c r="D622" s="36"/>
    </row>
    <row r="623" spans="3:4" ht="14.45" customHeight="1">
      <c r="C623" s="36"/>
      <c r="D623" s="36"/>
    </row>
    <row r="624" spans="3:4" ht="14.45" customHeight="1">
      <c r="C624" s="36"/>
      <c r="D624" s="36"/>
    </row>
    <row r="625" spans="3:4" ht="14.45" customHeight="1">
      <c r="C625" s="36"/>
      <c r="D625" s="36"/>
    </row>
    <row r="626" spans="3:4" ht="14.45" customHeight="1">
      <c r="C626" s="36"/>
      <c r="D626" s="36"/>
    </row>
    <row r="627" spans="3:4" ht="14.45" customHeight="1">
      <c r="C627" s="36"/>
      <c r="D627" s="36"/>
    </row>
    <row r="628" spans="3:4" ht="14.45" customHeight="1">
      <c r="C628" s="36"/>
      <c r="D628" s="36"/>
    </row>
    <row r="629" spans="3:4" ht="14.45" customHeight="1">
      <c r="C629" s="36"/>
      <c r="D629" s="36"/>
    </row>
    <row r="630" spans="3:4" ht="14.45" customHeight="1">
      <c r="C630" s="36"/>
      <c r="D630" s="36"/>
    </row>
    <row r="631" spans="3:4" ht="14.45" customHeight="1">
      <c r="C631" s="36"/>
      <c r="D631" s="36"/>
    </row>
    <row r="632" spans="3:4" ht="14.45" customHeight="1">
      <c r="C632" s="36"/>
      <c r="D632" s="36"/>
    </row>
    <row r="633" spans="3:4" ht="14.45" customHeight="1">
      <c r="C633" s="36"/>
      <c r="D633" s="36"/>
    </row>
    <row r="634" spans="3:4" ht="14.45" customHeight="1">
      <c r="C634" s="36"/>
      <c r="D634" s="36"/>
    </row>
    <row r="635" spans="3:4" ht="14.45" customHeight="1">
      <c r="C635" s="36"/>
      <c r="D635" s="36"/>
    </row>
    <row r="636" spans="3:4" ht="14.45" customHeight="1">
      <c r="C636" s="36"/>
      <c r="D636" s="36"/>
    </row>
    <row r="637" spans="3:4" ht="14.45" customHeight="1">
      <c r="C637" s="36"/>
      <c r="D637" s="36"/>
    </row>
    <row r="638" spans="3:4" ht="14.45" customHeight="1">
      <c r="C638" s="36"/>
      <c r="D638" s="36"/>
    </row>
    <row r="639" spans="3:4" ht="14.45" customHeight="1">
      <c r="C639" s="36"/>
      <c r="D639" s="36"/>
    </row>
    <row r="640" spans="3:4" ht="14.45" customHeight="1">
      <c r="C640" s="36"/>
      <c r="D640" s="36"/>
    </row>
    <row r="641" spans="3:4" ht="14.45" customHeight="1">
      <c r="C641" s="36"/>
      <c r="D641" s="36"/>
    </row>
    <row r="642" spans="3:4" ht="14.45" customHeight="1">
      <c r="C642" s="36"/>
      <c r="D642" s="36"/>
    </row>
    <row r="643" spans="3:4" ht="14.45" customHeight="1">
      <c r="C643" s="36"/>
      <c r="D643" s="36"/>
    </row>
    <row r="644" spans="3:4" ht="14.45" customHeight="1">
      <c r="C644" s="36"/>
      <c r="D644" s="36"/>
    </row>
    <row r="645" spans="3:4" ht="14.45" customHeight="1">
      <c r="C645" s="36"/>
      <c r="D645" s="36"/>
    </row>
    <row r="646" spans="3:4" ht="14.45" customHeight="1">
      <c r="C646" s="36"/>
      <c r="D646" s="36"/>
    </row>
    <row r="647" spans="3:4" ht="14.45" customHeight="1">
      <c r="C647" s="36"/>
      <c r="D647" s="36"/>
    </row>
    <row r="648" spans="3:4" ht="14.45" customHeight="1">
      <c r="C648" s="36"/>
      <c r="D648" s="36"/>
    </row>
    <row r="649" spans="3:4" ht="14.45" customHeight="1">
      <c r="C649" s="36"/>
      <c r="D649" s="36"/>
    </row>
    <row r="650" spans="3:4" ht="14.45" customHeight="1">
      <c r="C650" s="36"/>
      <c r="D650" s="36"/>
    </row>
    <row r="651" spans="3:4" ht="14.45" customHeight="1">
      <c r="C651" s="36"/>
      <c r="D651" s="36"/>
    </row>
    <row r="652" spans="3:4" ht="14.45" customHeight="1">
      <c r="C652" s="36"/>
      <c r="D652" s="36"/>
    </row>
    <row r="653" spans="3:4" ht="14.45" customHeight="1">
      <c r="C653" s="36"/>
      <c r="D653" s="36"/>
    </row>
    <row r="654" spans="3:4" ht="14.45" customHeight="1">
      <c r="C654" s="36"/>
      <c r="D654" s="36"/>
    </row>
    <row r="655" spans="3:4" ht="14.45" customHeight="1">
      <c r="C655" s="36"/>
      <c r="D655" s="36"/>
    </row>
    <row r="656" spans="3:4" ht="14.45" customHeight="1">
      <c r="C656" s="36"/>
      <c r="D656" s="36"/>
    </row>
    <row r="657" spans="3:4" ht="14.45" customHeight="1">
      <c r="C657" s="36"/>
      <c r="D657" s="36"/>
    </row>
    <row r="658" spans="3:4" ht="14.45" customHeight="1">
      <c r="C658" s="36"/>
      <c r="D658" s="36"/>
    </row>
    <row r="659" spans="3:4" ht="14.45" customHeight="1">
      <c r="C659" s="36"/>
      <c r="D659" s="36"/>
    </row>
    <row r="660" spans="3:4" ht="14.45" customHeight="1">
      <c r="C660" s="36"/>
      <c r="D660" s="36"/>
    </row>
    <row r="661" spans="3:4" ht="14.45" customHeight="1">
      <c r="C661" s="36"/>
      <c r="D661" s="36"/>
    </row>
    <row r="662" spans="3:4" ht="14.45" customHeight="1">
      <c r="C662" s="36"/>
      <c r="D662" s="36"/>
    </row>
    <row r="663" spans="3:4" ht="14.45" customHeight="1">
      <c r="C663" s="36"/>
      <c r="D663" s="36"/>
    </row>
    <row r="664" spans="3:4" ht="14.45" customHeight="1">
      <c r="C664" s="36"/>
      <c r="D664" s="36"/>
    </row>
    <row r="665" spans="3:4" ht="14.45" customHeight="1">
      <c r="C665" s="36"/>
      <c r="D665" s="36"/>
    </row>
    <row r="666" spans="3:4" ht="14.45" customHeight="1">
      <c r="C666" s="36"/>
      <c r="D666" s="36"/>
    </row>
    <row r="667" spans="3:4" ht="14.45" customHeight="1">
      <c r="C667" s="36"/>
      <c r="D667" s="36"/>
    </row>
    <row r="668" spans="3:4" ht="14.45" customHeight="1">
      <c r="C668" s="36"/>
      <c r="D668" s="36"/>
    </row>
    <row r="669" spans="3:4" ht="14.45" customHeight="1">
      <c r="C669" s="36"/>
      <c r="D669" s="36"/>
    </row>
    <row r="670" spans="3:4" ht="14.45" customHeight="1">
      <c r="C670" s="36"/>
      <c r="D670" s="36"/>
    </row>
    <row r="671" spans="3:4" ht="14.45" customHeight="1">
      <c r="C671" s="36"/>
      <c r="D671" s="36"/>
    </row>
    <row r="672" spans="3:4" ht="14.45" customHeight="1">
      <c r="C672" s="36"/>
      <c r="D672" s="36"/>
    </row>
    <row r="673" spans="3:4" ht="14.45" customHeight="1">
      <c r="C673" s="36"/>
      <c r="D673" s="36"/>
    </row>
    <row r="674" spans="3:4" ht="14.45" customHeight="1">
      <c r="C674" s="36"/>
      <c r="D674" s="36"/>
    </row>
    <row r="675" spans="3:4" ht="14.45" customHeight="1">
      <c r="C675" s="36"/>
      <c r="D675" s="36"/>
    </row>
    <row r="676" spans="3:4" ht="14.45" customHeight="1">
      <c r="C676" s="36"/>
      <c r="D676" s="36"/>
    </row>
    <row r="677" spans="3:4" ht="14.45" customHeight="1">
      <c r="C677" s="36"/>
      <c r="D677" s="36"/>
    </row>
    <row r="678" spans="3:4" ht="14.45" customHeight="1">
      <c r="C678" s="36"/>
      <c r="D678" s="36"/>
    </row>
    <row r="679" spans="3:4" ht="14.45" customHeight="1">
      <c r="C679" s="36"/>
      <c r="D679" s="36"/>
    </row>
    <row r="680" spans="3:4" ht="14.45" customHeight="1">
      <c r="C680" s="36"/>
      <c r="D680" s="36"/>
    </row>
    <row r="681" spans="3:4" ht="14.45" customHeight="1">
      <c r="C681" s="36"/>
      <c r="D681" s="36"/>
    </row>
    <row r="682" spans="3:4" ht="14.45" customHeight="1">
      <c r="C682" s="36"/>
      <c r="D682" s="36"/>
    </row>
    <row r="683" spans="3:4" ht="14.45" customHeight="1">
      <c r="C683" s="36"/>
      <c r="D683" s="36"/>
    </row>
    <row r="684" spans="3:4" ht="14.45" customHeight="1">
      <c r="C684" s="36"/>
      <c r="D684" s="36"/>
    </row>
    <row r="685" spans="3:4" ht="14.45" customHeight="1">
      <c r="C685" s="36"/>
      <c r="D685" s="36"/>
    </row>
    <row r="686" spans="3:4" ht="14.45" customHeight="1">
      <c r="C686" s="36"/>
      <c r="D686" s="36"/>
    </row>
    <row r="687" spans="3:4" ht="14.45" customHeight="1">
      <c r="C687" s="36"/>
      <c r="D687" s="36"/>
    </row>
  </sheetData>
  <autoFilter ref="B9:B451"/>
  <mergeCells count="3">
    <mergeCell ref="A3:L3"/>
    <mergeCell ref="A4:L4"/>
    <mergeCell ref="A6:L6"/>
  </mergeCells>
  <phoneticPr fontId="0" type="noConversion"/>
  <pageMargins left="0.75" right="0.75" top="0.75" bottom="0.75" header="0.3" footer="0.3"/>
  <pageSetup scale="71" orientation="portrait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2566"/>
  <sheetViews>
    <sheetView showGridLines="0" zoomScaleNormal="100" zoomScaleSheetLayoutView="85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A9" sqref="A9"/>
    </sheetView>
  </sheetViews>
  <sheetFormatPr defaultRowHeight="15"/>
  <cols>
    <col min="1" max="1" width="5" bestFit="1" customWidth="1"/>
    <col min="2" max="2" width="29.28515625" bestFit="1" customWidth="1"/>
    <col min="3" max="3" width="4.140625" bestFit="1" customWidth="1"/>
    <col min="4" max="4" width="29.28515625" bestFit="1" customWidth="1"/>
    <col min="5" max="6" width="12.42578125" customWidth="1"/>
    <col min="7" max="7" width="11.42578125" bestFit="1" customWidth="1"/>
    <col min="8" max="9" width="12.42578125" customWidth="1"/>
    <col min="10" max="10" width="10.42578125" bestFit="1" customWidth="1"/>
  </cols>
  <sheetData>
    <row r="1" spans="1:12">
      <c r="J1" s="54">
        <v>43266</v>
      </c>
    </row>
    <row r="2" spans="1:12" ht="18.75">
      <c r="A2" s="64" t="s">
        <v>831</v>
      </c>
      <c r="B2" s="64"/>
      <c r="C2" s="64"/>
      <c r="D2" s="64"/>
      <c r="E2" s="64"/>
      <c r="F2" s="64"/>
      <c r="G2" s="64"/>
      <c r="H2" s="64"/>
      <c r="I2" s="64"/>
      <c r="J2" s="64"/>
      <c r="K2" s="48"/>
      <c r="L2" s="48"/>
    </row>
    <row r="3" spans="1:12" ht="18.75">
      <c r="A3" s="64" t="s">
        <v>1344</v>
      </c>
      <c r="B3" s="64"/>
      <c r="C3" s="64"/>
      <c r="D3" s="64"/>
      <c r="E3" s="64"/>
      <c r="F3" s="64"/>
      <c r="G3" s="64"/>
      <c r="H3" s="64"/>
      <c r="I3" s="64"/>
      <c r="J3" s="64"/>
      <c r="K3" s="48"/>
      <c r="L3" s="48"/>
    </row>
    <row r="4" spans="1:12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2" ht="18.75">
      <c r="A5" s="65" t="s">
        <v>1354</v>
      </c>
      <c r="B5" s="65"/>
      <c r="C5" s="65"/>
      <c r="D5" s="65"/>
      <c r="E5" s="65"/>
      <c r="F5" s="65"/>
      <c r="G5" s="65"/>
      <c r="H5" s="65"/>
      <c r="I5" s="65"/>
      <c r="J5" s="65"/>
      <c r="K5" s="49"/>
      <c r="L5" s="49"/>
    </row>
    <row r="7" spans="1:12">
      <c r="F7" s="29"/>
      <c r="I7" s="29"/>
    </row>
    <row r="8" spans="1:12">
      <c r="E8" s="29" t="s">
        <v>895</v>
      </c>
      <c r="F8" s="52" t="s">
        <v>1355</v>
      </c>
      <c r="H8" s="29" t="s">
        <v>895</v>
      </c>
      <c r="I8" s="57" t="s">
        <v>1355</v>
      </c>
    </row>
    <row r="9" spans="1:12">
      <c r="A9" s="42" t="s">
        <v>56</v>
      </c>
      <c r="B9" s="42" t="s">
        <v>1338</v>
      </c>
      <c r="C9" s="42" t="s">
        <v>56</v>
      </c>
      <c r="D9" s="42" t="s">
        <v>1339</v>
      </c>
      <c r="E9" s="32" t="s">
        <v>54</v>
      </c>
      <c r="F9" s="32" t="s">
        <v>54</v>
      </c>
      <c r="G9" s="43" t="s">
        <v>1340</v>
      </c>
      <c r="H9" s="32" t="s">
        <v>53</v>
      </c>
      <c r="I9" s="32" t="s">
        <v>53</v>
      </c>
      <c r="J9" s="43" t="s">
        <v>1340</v>
      </c>
    </row>
    <row r="10" spans="1:12">
      <c r="A10">
        <v>1</v>
      </c>
      <c r="B10" t="s">
        <v>376</v>
      </c>
      <c r="C10">
        <v>44</v>
      </c>
      <c r="D10" t="s">
        <v>321</v>
      </c>
      <c r="E10" s="44">
        <v>1</v>
      </c>
      <c r="F10" s="44">
        <v>3</v>
      </c>
      <c r="G10" s="58">
        <v>2</v>
      </c>
      <c r="H10" s="45">
        <v>5000</v>
      </c>
      <c r="I10" s="45">
        <v>15000</v>
      </c>
      <c r="J10" s="45">
        <v>10000</v>
      </c>
    </row>
    <row r="11" spans="1:12">
      <c r="A11">
        <v>1</v>
      </c>
      <c r="B11" t="s">
        <v>376</v>
      </c>
      <c r="C11">
        <v>122</v>
      </c>
      <c r="D11" t="s">
        <v>849</v>
      </c>
      <c r="E11" s="44">
        <v>1</v>
      </c>
      <c r="F11" s="44">
        <v>1</v>
      </c>
      <c r="G11" s="58">
        <v>0</v>
      </c>
      <c r="H11" s="45">
        <v>5000</v>
      </c>
      <c r="I11" s="45">
        <v>5000</v>
      </c>
      <c r="J11" s="45">
        <v>0</v>
      </c>
    </row>
    <row r="12" spans="1:12">
      <c r="A12">
        <v>1</v>
      </c>
      <c r="B12" t="s">
        <v>376</v>
      </c>
      <c r="C12">
        <v>251</v>
      </c>
      <c r="D12" t="s">
        <v>717</v>
      </c>
      <c r="E12" s="44">
        <v>1</v>
      </c>
      <c r="F12" s="44">
        <v>1</v>
      </c>
      <c r="G12" s="58">
        <v>0</v>
      </c>
      <c r="H12" s="45">
        <v>5000</v>
      </c>
      <c r="I12" s="45">
        <v>5000</v>
      </c>
      <c r="J12" s="45">
        <v>0</v>
      </c>
    </row>
    <row r="13" spans="1:12">
      <c r="A13">
        <v>5</v>
      </c>
      <c r="B13" t="s">
        <v>73</v>
      </c>
      <c r="C13">
        <v>61</v>
      </c>
      <c r="D13" t="s">
        <v>74</v>
      </c>
      <c r="E13" s="44">
        <v>2.83</v>
      </c>
      <c r="F13" s="44">
        <v>4</v>
      </c>
      <c r="G13" s="58">
        <v>1.17</v>
      </c>
      <c r="H13" s="45">
        <v>14150</v>
      </c>
      <c r="I13" s="45">
        <v>20000</v>
      </c>
      <c r="J13" s="45">
        <v>5850</v>
      </c>
    </row>
    <row r="14" spans="1:12">
      <c r="A14">
        <v>5</v>
      </c>
      <c r="B14" t="s">
        <v>73</v>
      </c>
      <c r="C14">
        <v>137</v>
      </c>
      <c r="D14" t="s">
        <v>75</v>
      </c>
      <c r="E14" s="44">
        <v>1.38</v>
      </c>
      <c r="F14" s="44">
        <v>1</v>
      </c>
      <c r="G14" s="58">
        <v>-0.37999999999999989</v>
      </c>
      <c r="H14" s="45">
        <v>6900</v>
      </c>
      <c r="I14" s="45">
        <v>5000</v>
      </c>
      <c r="J14" s="45">
        <v>-1900</v>
      </c>
    </row>
    <row r="15" spans="1:12">
      <c r="A15">
        <v>5</v>
      </c>
      <c r="B15" t="s">
        <v>73</v>
      </c>
      <c r="C15">
        <v>161</v>
      </c>
      <c r="D15" t="s">
        <v>302</v>
      </c>
      <c r="E15" s="44">
        <v>0</v>
      </c>
      <c r="F15" s="44">
        <v>1</v>
      </c>
      <c r="G15" s="58">
        <v>1</v>
      </c>
      <c r="H15" s="45">
        <v>0</v>
      </c>
      <c r="I15" s="45">
        <v>5000</v>
      </c>
      <c r="J15" s="45">
        <v>5000</v>
      </c>
    </row>
    <row r="16" spans="1:12">
      <c r="A16">
        <v>5</v>
      </c>
      <c r="B16" t="s">
        <v>73</v>
      </c>
      <c r="C16">
        <v>278</v>
      </c>
      <c r="D16" t="s">
        <v>303</v>
      </c>
      <c r="E16" s="44">
        <v>1</v>
      </c>
      <c r="F16" s="44">
        <v>1</v>
      </c>
      <c r="G16" s="58">
        <v>0</v>
      </c>
      <c r="H16" s="45">
        <v>5000</v>
      </c>
      <c r="I16" s="45">
        <v>5000</v>
      </c>
      <c r="J16" s="45">
        <v>0</v>
      </c>
    </row>
    <row r="17" spans="1:10">
      <c r="A17">
        <v>5</v>
      </c>
      <c r="B17" t="s">
        <v>73</v>
      </c>
      <c r="C17">
        <v>281</v>
      </c>
      <c r="D17" t="s">
        <v>76</v>
      </c>
      <c r="E17" s="44">
        <v>63.019999999999996</v>
      </c>
      <c r="F17" s="44">
        <v>54.5</v>
      </c>
      <c r="G17" s="58">
        <v>-8.519999999999996</v>
      </c>
      <c r="H17" s="45">
        <v>340850</v>
      </c>
      <c r="I17" s="45">
        <v>286068</v>
      </c>
      <c r="J17" s="45">
        <v>-54782</v>
      </c>
    </row>
    <row r="18" spans="1:10">
      <c r="A18">
        <v>5</v>
      </c>
      <c r="B18" t="s">
        <v>73</v>
      </c>
      <c r="C18">
        <v>325</v>
      </c>
      <c r="D18" t="s">
        <v>77</v>
      </c>
      <c r="E18" s="44">
        <v>1</v>
      </c>
      <c r="F18" s="44">
        <v>2</v>
      </c>
      <c r="G18" s="58">
        <v>1</v>
      </c>
      <c r="H18" s="45">
        <v>5000</v>
      </c>
      <c r="I18" s="45">
        <v>22745</v>
      </c>
      <c r="J18" s="45">
        <v>17745</v>
      </c>
    </row>
    <row r="19" spans="1:10">
      <c r="A19">
        <v>5</v>
      </c>
      <c r="B19" t="s">
        <v>73</v>
      </c>
      <c r="C19">
        <v>332</v>
      </c>
      <c r="D19" t="s">
        <v>78</v>
      </c>
      <c r="E19" s="44">
        <v>3</v>
      </c>
      <c r="F19" s="44">
        <v>3.42</v>
      </c>
      <c r="G19" s="58">
        <v>0.41999999999999993</v>
      </c>
      <c r="H19" s="45">
        <v>22991</v>
      </c>
      <c r="I19" s="45">
        <v>26432</v>
      </c>
      <c r="J19" s="45">
        <v>3441</v>
      </c>
    </row>
    <row r="20" spans="1:10">
      <c r="A20">
        <v>5</v>
      </c>
      <c r="B20" t="s">
        <v>73</v>
      </c>
      <c r="C20">
        <v>766</v>
      </c>
      <c r="D20" t="s">
        <v>885</v>
      </c>
      <c r="E20" s="44">
        <v>3.57</v>
      </c>
      <c r="F20" s="44">
        <v>9</v>
      </c>
      <c r="G20" s="58">
        <v>5.43</v>
      </c>
      <c r="H20" s="45">
        <v>24594</v>
      </c>
      <c r="I20" s="45">
        <v>49901</v>
      </c>
      <c r="J20" s="45">
        <v>25307</v>
      </c>
    </row>
    <row r="21" spans="1:10">
      <c r="A21">
        <v>5</v>
      </c>
      <c r="B21" t="s">
        <v>73</v>
      </c>
      <c r="C21">
        <v>770</v>
      </c>
      <c r="D21" t="s">
        <v>363</v>
      </c>
      <c r="E21" s="44">
        <v>0.49</v>
      </c>
      <c r="F21" s="44">
        <v>0</v>
      </c>
      <c r="G21" s="58">
        <v>-0.49</v>
      </c>
      <c r="H21" s="45">
        <v>2450</v>
      </c>
      <c r="I21" s="45">
        <v>0</v>
      </c>
      <c r="J21" s="45">
        <v>-2450</v>
      </c>
    </row>
    <row r="22" spans="1:10">
      <c r="A22">
        <v>5</v>
      </c>
      <c r="B22" t="s">
        <v>73</v>
      </c>
      <c r="C22">
        <v>778</v>
      </c>
      <c r="D22" t="s">
        <v>765</v>
      </c>
      <c r="E22" s="44">
        <v>1</v>
      </c>
      <c r="F22" s="44">
        <v>0</v>
      </c>
      <c r="G22" s="58">
        <v>-1</v>
      </c>
      <c r="H22" s="45">
        <v>5000</v>
      </c>
      <c r="I22" s="45">
        <v>0</v>
      </c>
      <c r="J22" s="45">
        <v>-5000</v>
      </c>
    </row>
    <row r="23" spans="1:10">
      <c r="A23">
        <v>7</v>
      </c>
      <c r="B23" t="s">
        <v>79</v>
      </c>
      <c r="C23">
        <v>128</v>
      </c>
      <c r="D23" t="s">
        <v>81</v>
      </c>
      <c r="E23" s="44">
        <v>3</v>
      </c>
      <c r="F23" s="44">
        <v>5</v>
      </c>
      <c r="G23" s="58">
        <v>2</v>
      </c>
      <c r="H23" s="45">
        <v>15000</v>
      </c>
      <c r="I23" s="45">
        <v>25000</v>
      </c>
      <c r="J23" s="45">
        <v>10000</v>
      </c>
    </row>
    <row r="24" spans="1:10">
      <c r="A24">
        <v>7</v>
      </c>
      <c r="B24" t="s">
        <v>79</v>
      </c>
      <c r="C24">
        <v>204</v>
      </c>
      <c r="D24" t="s">
        <v>307</v>
      </c>
      <c r="E24" s="44">
        <v>3</v>
      </c>
      <c r="F24" s="44">
        <v>2</v>
      </c>
      <c r="G24" s="58">
        <v>-1</v>
      </c>
      <c r="H24" s="45">
        <v>16280</v>
      </c>
      <c r="I24" s="45">
        <v>10000</v>
      </c>
      <c r="J24" s="45">
        <v>-6280</v>
      </c>
    </row>
    <row r="25" spans="1:10">
      <c r="A25">
        <v>7</v>
      </c>
      <c r="B25" t="s">
        <v>79</v>
      </c>
      <c r="C25">
        <v>745</v>
      </c>
      <c r="D25" t="s">
        <v>309</v>
      </c>
      <c r="E25" s="44">
        <v>4</v>
      </c>
      <c r="F25" s="44">
        <v>2</v>
      </c>
      <c r="G25" s="58">
        <v>-2</v>
      </c>
      <c r="H25" s="45">
        <v>34170</v>
      </c>
      <c r="I25" s="45">
        <v>11468</v>
      </c>
      <c r="J25" s="45">
        <v>-22702</v>
      </c>
    </row>
    <row r="26" spans="1:10">
      <c r="A26">
        <v>7</v>
      </c>
      <c r="B26" t="s">
        <v>79</v>
      </c>
      <c r="C26">
        <v>773</v>
      </c>
      <c r="D26" t="s">
        <v>310</v>
      </c>
      <c r="E26" s="44">
        <v>4</v>
      </c>
      <c r="F26" s="44">
        <v>7</v>
      </c>
      <c r="G26" s="58">
        <v>3</v>
      </c>
      <c r="H26" s="45">
        <v>20000</v>
      </c>
      <c r="I26" s="45">
        <v>54908</v>
      </c>
      <c r="J26" s="45">
        <v>34908</v>
      </c>
    </row>
    <row r="27" spans="1:10">
      <c r="A27">
        <v>8</v>
      </c>
      <c r="B27" t="s">
        <v>373</v>
      </c>
      <c r="C27">
        <v>24</v>
      </c>
      <c r="D27" t="s">
        <v>299</v>
      </c>
      <c r="E27" s="44">
        <v>12.19</v>
      </c>
      <c r="F27" s="44">
        <v>16</v>
      </c>
      <c r="G27" s="58">
        <v>3.8100000000000005</v>
      </c>
      <c r="H27" s="45">
        <v>82473</v>
      </c>
      <c r="I27" s="45">
        <v>106444</v>
      </c>
      <c r="J27" s="45">
        <v>23971</v>
      </c>
    </row>
    <row r="28" spans="1:10">
      <c r="A28">
        <v>8</v>
      </c>
      <c r="B28" t="s">
        <v>373</v>
      </c>
      <c r="C28">
        <v>61</v>
      </c>
      <c r="D28" t="s">
        <v>74</v>
      </c>
      <c r="E28" s="44">
        <v>0</v>
      </c>
      <c r="F28" s="44">
        <v>5</v>
      </c>
      <c r="G28" s="58">
        <v>5</v>
      </c>
      <c r="H28" s="45">
        <v>0</v>
      </c>
      <c r="I28" s="45">
        <v>70098</v>
      </c>
      <c r="J28" s="45">
        <v>70098</v>
      </c>
    </row>
    <row r="29" spans="1:10">
      <c r="A29">
        <v>8</v>
      </c>
      <c r="B29" t="s">
        <v>373</v>
      </c>
      <c r="C29">
        <v>74</v>
      </c>
      <c r="D29" t="s">
        <v>820</v>
      </c>
      <c r="E29" s="44">
        <v>1.1100000000000001</v>
      </c>
      <c r="F29" s="44">
        <v>3</v>
      </c>
      <c r="G29" s="58">
        <v>1.89</v>
      </c>
      <c r="H29" s="45">
        <v>5550</v>
      </c>
      <c r="I29" s="45">
        <v>15000</v>
      </c>
      <c r="J29" s="45">
        <v>9450</v>
      </c>
    </row>
    <row r="30" spans="1:10">
      <c r="A30">
        <v>8</v>
      </c>
      <c r="B30" t="s">
        <v>373</v>
      </c>
      <c r="C30">
        <v>111</v>
      </c>
      <c r="D30" t="s">
        <v>298</v>
      </c>
      <c r="E30" s="44">
        <v>0.98</v>
      </c>
      <c r="F30" s="44">
        <v>3</v>
      </c>
      <c r="G30" s="58">
        <v>2.02</v>
      </c>
      <c r="H30" s="45">
        <v>4900</v>
      </c>
      <c r="I30" s="45">
        <v>15000</v>
      </c>
      <c r="J30" s="45">
        <v>10100</v>
      </c>
    </row>
    <row r="31" spans="1:10">
      <c r="A31">
        <v>8</v>
      </c>
      <c r="B31" t="s">
        <v>373</v>
      </c>
      <c r="C31">
        <v>114</v>
      </c>
      <c r="D31" t="s">
        <v>301</v>
      </c>
      <c r="E31" s="44">
        <v>2.62</v>
      </c>
      <c r="F31" s="44">
        <v>1</v>
      </c>
      <c r="G31" s="58">
        <v>-1.62</v>
      </c>
      <c r="H31" s="45">
        <v>13856</v>
      </c>
      <c r="I31" s="45">
        <v>5000</v>
      </c>
      <c r="J31" s="45">
        <v>-8856</v>
      </c>
    </row>
    <row r="32" spans="1:10">
      <c r="A32">
        <v>8</v>
      </c>
      <c r="B32" t="s">
        <v>373</v>
      </c>
      <c r="C32">
        <v>117</v>
      </c>
      <c r="D32" t="s">
        <v>844</v>
      </c>
      <c r="E32" s="44">
        <v>7.98</v>
      </c>
      <c r="F32" s="44">
        <v>15</v>
      </c>
      <c r="G32" s="58">
        <v>7.02</v>
      </c>
      <c r="H32" s="45">
        <v>41009</v>
      </c>
      <c r="I32" s="45">
        <v>107251</v>
      </c>
      <c r="J32" s="45">
        <v>66242</v>
      </c>
    </row>
    <row r="33" spans="1:10">
      <c r="A33">
        <v>8</v>
      </c>
      <c r="B33" t="s">
        <v>373</v>
      </c>
      <c r="C33">
        <v>137</v>
      </c>
      <c r="D33" t="s">
        <v>75</v>
      </c>
      <c r="E33" s="44">
        <v>5.9399999999999995</v>
      </c>
      <c r="F33" s="44">
        <v>8.52</v>
      </c>
      <c r="G33" s="58">
        <v>2.58</v>
      </c>
      <c r="H33" s="45">
        <v>29700</v>
      </c>
      <c r="I33" s="45">
        <v>61517</v>
      </c>
      <c r="J33" s="45">
        <v>31817</v>
      </c>
    </row>
    <row r="34" spans="1:10">
      <c r="A34">
        <v>8</v>
      </c>
      <c r="B34" t="s">
        <v>373</v>
      </c>
      <c r="C34">
        <v>154</v>
      </c>
      <c r="D34" t="s">
        <v>864</v>
      </c>
      <c r="E34" s="44">
        <v>2.98</v>
      </c>
      <c r="F34" s="44">
        <v>2</v>
      </c>
      <c r="G34" s="58">
        <v>-0.98</v>
      </c>
      <c r="H34" s="45">
        <v>14900</v>
      </c>
      <c r="I34" s="45">
        <v>10000</v>
      </c>
      <c r="J34" s="45">
        <v>-4900</v>
      </c>
    </row>
    <row r="35" spans="1:10">
      <c r="A35">
        <v>8</v>
      </c>
      <c r="B35" t="s">
        <v>373</v>
      </c>
      <c r="C35">
        <v>210</v>
      </c>
      <c r="D35" t="s">
        <v>374</v>
      </c>
      <c r="E35" s="44">
        <v>3.41</v>
      </c>
      <c r="F35" s="44">
        <v>1</v>
      </c>
      <c r="G35" s="58">
        <v>-2.41</v>
      </c>
      <c r="H35" s="45">
        <v>18952</v>
      </c>
      <c r="I35" s="45">
        <v>5000</v>
      </c>
      <c r="J35" s="45">
        <v>-13952</v>
      </c>
    </row>
    <row r="36" spans="1:10">
      <c r="A36">
        <v>8</v>
      </c>
      <c r="B36" t="s">
        <v>373</v>
      </c>
      <c r="C36">
        <v>230</v>
      </c>
      <c r="D36" t="s">
        <v>704</v>
      </c>
      <c r="E36" s="44">
        <v>1</v>
      </c>
      <c r="F36" s="44">
        <v>4</v>
      </c>
      <c r="G36" s="58">
        <v>3</v>
      </c>
      <c r="H36" s="45">
        <v>5000</v>
      </c>
      <c r="I36" s="45">
        <v>30090</v>
      </c>
      <c r="J36" s="45">
        <v>25090</v>
      </c>
    </row>
    <row r="37" spans="1:10">
      <c r="A37">
        <v>8</v>
      </c>
      <c r="B37" t="s">
        <v>373</v>
      </c>
      <c r="C37">
        <v>272</v>
      </c>
      <c r="D37" t="s">
        <v>729</v>
      </c>
      <c r="E37" s="44">
        <v>0</v>
      </c>
      <c r="F37" s="44">
        <v>0.97</v>
      </c>
      <c r="G37" s="58">
        <v>0.97</v>
      </c>
      <c r="H37" s="45">
        <v>0</v>
      </c>
      <c r="I37" s="45">
        <v>4850</v>
      </c>
      <c r="J37" s="45">
        <v>4850</v>
      </c>
    </row>
    <row r="38" spans="1:10">
      <c r="A38">
        <v>8</v>
      </c>
      <c r="B38" t="s">
        <v>373</v>
      </c>
      <c r="C38">
        <v>278</v>
      </c>
      <c r="D38" t="s">
        <v>303</v>
      </c>
      <c r="E38" s="44">
        <v>4</v>
      </c>
      <c r="F38" s="44">
        <v>12</v>
      </c>
      <c r="G38" s="58">
        <v>8</v>
      </c>
      <c r="H38" s="45">
        <v>20000</v>
      </c>
      <c r="I38" s="45">
        <v>66782</v>
      </c>
      <c r="J38" s="45">
        <v>46782</v>
      </c>
    </row>
    <row r="39" spans="1:10">
      <c r="A39">
        <v>8</v>
      </c>
      <c r="B39" t="s">
        <v>373</v>
      </c>
      <c r="C39">
        <v>281</v>
      </c>
      <c r="D39" t="s">
        <v>76</v>
      </c>
      <c r="E39" s="44">
        <v>6</v>
      </c>
      <c r="F39" s="44">
        <v>6.3100000000000005</v>
      </c>
      <c r="G39" s="58">
        <v>0.3100000000000005</v>
      </c>
      <c r="H39" s="45">
        <v>48006</v>
      </c>
      <c r="I39" s="45">
        <v>42679</v>
      </c>
      <c r="J39" s="45">
        <v>-5327</v>
      </c>
    </row>
    <row r="40" spans="1:10">
      <c r="A40">
        <v>8</v>
      </c>
      <c r="B40" t="s">
        <v>373</v>
      </c>
      <c r="C40">
        <v>289</v>
      </c>
      <c r="D40" t="s">
        <v>738</v>
      </c>
      <c r="E40" s="44">
        <v>1.42</v>
      </c>
      <c r="F40" s="44">
        <v>3</v>
      </c>
      <c r="G40" s="58">
        <v>1.58</v>
      </c>
      <c r="H40" s="45">
        <v>7100</v>
      </c>
      <c r="I40" s="45">
        <v>15000</v>
      </c>
      <c r="J40" s="45">
        <v>7900</v>
      </c>
    </row>
    <row r="41" spans="1:10">
      <c r="A41">
        <v>8</v>
      </c>
      <c r="B41" t="s">
        <v>373</v>
      </c>
      <c r="C41">
        <v>309</v>
      </c>
      <c r="D41" t="s">
        <v>304</v>
      </c>
      <c r="E41" s="44">
        <v>2</v>
      </c>
      <c r="F41" s="44">
        <v>4</v>
      </c>
      <c r="G41" s="58">
        <v>2</v>
      </c>
      <c r="H41" s="45">
        <v>10000</v>
      </c>
      <c r="I41" s="45">
        <v>30822</v>
      </c>
      <c r="J41" s="45">
        <v>20822</v>
      </c>
    </row>
    <row r="42" spans="1:10">
      <c r="A42">
        <v>8</v>
      </c>
      <c r="B42" t="s">
        <v>373</v>
      </c>
      <c r="C42">
        <v>332</v>
      </c>
      <c r="D42" t="s">
        <v>78</v>
      </c>
      <c r="E42" s="44">
        <v>0.98</v>
      </c>
      <c r="F42" s="44">
        <v>1</v>
      </c>
      <c r="G42" s="58">
        <v>2.0000000000000018E-2</v>
      </c>
      <c r="H42" s="45">
        <v>4900</v>
      </c>
      <c r="I42" s="45">
        <v>5000</v>
      </c>
      <c r="J42" s="45">
        <v>100</v>
      </c>
    </row>
    <row r="43" spans="1:10">
      <c r="A43">
        <v>8</v>
      </c>
      <c r="B43" t="s">
        <v>373</v>
      </c>
      <c r="C43">
        <v>610</v>
      </c>
      <c r="D43" t="s">
        <v>338</v>
      </c>
      <c r="E43" s="44">
        <v>0.63</v>
      </c>
      <c r="F43" s="44">
        <v>1</v>
      </c>
      <c r="G43" s="58">
        <v>0.37</v>
      </c>
      <c r="H43" s="45">
        <v>3150</v>
      </c>
      <c r="I43" s="45">
        <v>5000</v>
      </c>
      <c r="J43" s="45">
        <v>1850</v>
      </c>
    </row>
    <row r="44" spans="1:10">
      <c r="A44">
        <v>8</v>
      </c>
      <c r="B44" t="s">
        <v>373</v>
      </c>
      <c r="C44">
        <v>674</v>
      </c>
      <c r="D44" t="s">
        <v>292</v>
      </c>
      <c r="E44" s="44">
        <v>5</v>
      </c>
      <c r="F44" s="44">
        <v>7.43</v>
      </c>
      <c r="G44" s="58">
        <v>2.4299999999999997</v>
      </c>
      <c r="H44" s="45">
        <v>25000</v>
      </c>
      <c r="I44" s="45">
        <v>37150</v>
      </c>
      <c r="J44" s="45">
        <v>12150</v>
      </c>
    </row>
    <row r="45" spans="1:10">
      <c r="A45">
        <v>8</v>
      </c>
      <c r="B45" t="s">
        <v>373</v>
      </c>
      <c r="C45">
        <v>720</v>
      </c>
      <c r="D45" t="s">
        <v>340</v>
      </c>
      <c r="E45" s="44">
        <v>2</v>
      </c>
      <c r="F45" s="44">
        <v>1</v>
      </c>
      <c r="G45" s="58">
        <v>-1</v>
      </c>
      <c r="H45" s="45">
        <v>10000</v>
      </c>
      <c r="I45" s="45">
        <v>5000</v>
      </c>
      <c r="J45" s="45">
        <v>-5000</v>
      </c>
    </row>
    <row r="46" spans="1:10">
      <c r="A46">
        <v>14</v>
      </c>
      <c r="B46" t="s">
        <v>311</v>
      </c>
      <c r="C46">
        <v>35</v>
      </c>
      <c r="D46" t="s">
        <v>319</v>
      </c>
      <c r="E46" s="44">
        <v>1</v>
      </c>
      <c r="F46" s="44">
        <v>2</v>
      </c>
      <c r="G46" s="58">
        <v>1</v>
      </c>
      <c r="H46" s="45">
        <v>5000</v>
      </c>
      <c r="I46" s="45">
        <v>28469</v>
      </c>
      <c r="J46" s="45">
        <v>23469</v>
      </c>
    </row>
    <row r="47" spans="1:10">
      <c r="A47">
        <v>14</v>
      </c>
      <c r="B47" t="s">
        <v>311</v>
      </c>
      <c r="C47">
        <v>64</v>
      </c>
      <c r="D47" t="s">
        <v>330</v>
      </c>
      <c r="E47" s="44">
        <v>1.62</v>
      </c>
      <c r="F47" s="44">
        <v>0.17</v>
      </c>
      <c r="G47" s="58">
        <v>-1.4500000000000002</v>
      </c>
      <c r="H47" s="45">
        <v>11148</v>
      </c>
      <c r="I47" s="45">
        <v>850</v>
      </c>
      <c r="J47" s="45">
        <v>-10298</v>
      </c>
    </row>
    <row r="48" spans="1:10">
      <c r="A48">
        <v>14</v>
      </c>
      <c r="B48" t="s">
        <v>311</v>
      </c>
      <c r="C48">
        <v>97</v>
      </c>
      <c r="D48" t="s">
        <v>332</v>
      </c>
      <c r="E48" s="44">
        <v>0</v>
      </c>
      <c r="F48" s="44">
        <v>0.41</v>
      </c>
      <c r="G48" s="58">
        <v>0.41</v>
      </c>
      <c r="H48" s="45">
        <v>0</v>
      </c>
      <c r="I48" s="45">
        <v>2050</v>
      </c>
      <c r="J48" s="45">
        <v>2050</v>
      </c>
    </row>
    <row r="49" spans="1:10">
      <c r="A49">
        <v>14</v>
      </c>
      <c r="B49" t="s">
        <v>311</v>
      </c>
      <c r="C49">
        <v>100</v>
      </c>
      <c r="D49" t="s">
        <v>312</v>
      </c>
      <c r="E49" s="44">
        <v>12.81</v>
      </c>
      <c r="F49" s="44">
        <v>14.14</v>
      </c>
      <c r="G49" s="58">
        <v>1.33</v>
      </c>
      <c r="H49" s="45">
        <v>97282</v>
      </c>
      <c r="I49" s="45">
        <v>92560</v>
      </c>
      <c r="J49" s="45">
        <v>-4722</v>
      </c>
    </row>
    <row r="50" spans="1:10">
      <c r="A50">
        <v>14</v>
      </c>
      <c r="B50" t="s">
        <v>311</v>
      </c>
      <c r="C50">
        <v>136</v>
      </c>
      <c r="D50" t="s">
        <v>313</v>
      </c>
      <c r="E50" s="44">
        <v>3</v>
      </c>
      <c r="F50" s="44">
        <v>6</v>
      </c>
      <c r="G50" s="58">
        <v>3</v>
      </c>
      <c r="H50" s="45">
        <v>20954</v>
      </c>
      <c r="I50" s="45">
        <v>42004</v>
      </c>
      <c r="J50" s="45">
        <v>21050</v>
      </c>
    </row>
    <row r="51" spans="1:10">
      <c r="A51">
        <v>14</v>
      </c>
      <c r="B51" t="s">
        <v>311</v>
      </c>
      <c r="C51">
        <v>139</v>
      </c>
      <c r="D51" t="s">
        <v>314</v>
      </c>
      <c r="E51" s="44">
        <v>2</v>
      </c>
      <c r="F51" s="44">
        <v>2.67</v>
      </c>
      <c r="G51" s="58">
        <v>0.66999999999999993</v>
      </c>
      <c r="H51" s="45">
        <v>10000</v>
      </c>
      <c r="I51" s="45">
        <v>17822</v>
      </c>
      <c r="J51" s="45">
        <v>7822</v>
      </c>
    </row>
    <row r="52" spans="1:10">
      <c r="A52">
        <v>14</v>
      </c>
      <c r="B52" t="s">
        <v>311</v>
      </c>
      <c r="C52">
        <v>141</v>
      </c>
      <c r="D52" t="s">
        <v>64</v>
      </c>
      <c r="E52" s="44">
        <v>1</v>
      </c>
      <c r="F52" s="44">
        <v>0</v>
      </c>
      <c r="G52" s="58">
        <v>-1</v>
      </c>
      <c r="H52" s="45">
        <v>13433</v>
      </c>
      <c r="I52" s="45">
        <v>0</v>
      </c>
      <c r="J52" s="45">
        <v>-13433</v>
      </c>
    </row>
    <row r="53" spans="1:10">
      <c r="A53">
        <v>14</v>
      </c>
      <c r="B53" t="s">
        <v>311</v>
      </c>
      <c r="C53">
        <v>170</v>
      </c>
      <c r="D53" t="s">
        <v>67</v>
      </c>
      <c r="E53" s="44">
        <v>0.88</v>
      </c>
      <c r="F53" s="44">
        <v>0</v>
      </c>
      <c r="G53" s="58">
        <v>-0.88</v>
      </c>
      <c r="H53" s="45">
        <v>4400</v>
      </c>
      <c r="I53" s="45">
        <v>0</v>
      </c>
      <c r="J53" s="45">
        <v>-4400</v>
      </c>
    </row>
    <row r="54" spans="1:10">
      <c r="A54">
        <v>14</v>
      </c>
      <c r="B54" t="s">
        <v>311</v>
      </c>
      <c r="C54">
        <v>185</v>
      </c>
      <c r="D54" t="s">
        <v>315</v>
      </c>
      <c r="E54" s="44">
        <v>7.8500000000000005</v>
      </c>
      <c r="F54" s="44">
        <v>11.77</v>
      </c>
      <c r="G54" s="58">
        <v>3.919999999999999</v>
      </c>
      <c r="H54" s="45">
        <v>56547</v>
      </c>
      <c r="I54" s="45">
        <v>94297</v>
      </c>
      <c r="J54" s="45">
        <v>37750</v>
      </c>
    </row>
    <row r="55" spans="1:10">
      <c r="A55">
        <v>14</v>
      </c>
      <c r="B55" t="s">
        <v>311</v>
      </c>
      <c r="C55">
        <v>187</v>
      </c>
      <c r="D55" t="s">
        <v>757</v>
      </c>
      <c r="E55" s="44">
        <v>1</v>
      </c>
      <c r="F55" s="44">
        <v>2.76</v>
      </c>
      <c r="G55" s="58">
        <v>1.7599999999999998</v>
      </c>
      <c r="H55" s="45">
        <v>5000</v>
      </c>
      <c r="I55" s="45">
        <v>18726</v>
      </c>
      <c r="J55" s="45">
        <v>13726</v>
      </c>
    </row>
    <row r="56" spans="1:10">
      <c r="A56">
        <v>14</v>
      </c>
      <c r="B56" t="s">
        <v>311</v>
      </c>
      <c r="C56">
        <v>198</v>
      </c>
      <c r="D56" t="s">
        <v>316</v>
      </c>
      <c r="E56" s="44">
        <v>4.32</v>
      </c>
      <c r="F56" s="44">
        <v>5.85</v>
      </c>
      <c r="G56" s="58">
        <v>1.5299999999999994</v>
      </c>
      <c r="H56" s="45">
        <v>32223</v>
      </c>
      <c r="I56" s="45">
        <v>40305</v>
      </c>
      <c r="J56" s="45">
        <v>8082</v>
      </c>
    </row>
    <row r="57" spans="1:10">
      <c r="A57">
        <v>14</v>
      </c>
      <c r="B57" t="s">
        <v>311</v>
      </c>
      <c r="C57">
        <v>226</v>
      </c>
      <c r="D57" t="s">
        <v>283</v>
      </c>
      <c r="E57" s="44">
        <v>0.13</v>
      </c>
      <c r="F57" s="44">
        <v>0</v>
      </c>
      <c r="G57" s="58">
        <v>-0.13</v>
      </c>
      <c r="H57" s="45">
        <v>650</v>
      </c>
      <c r="I57" s="45">
        <v>0</v>
      </c>
      <c r="J57" s="45">
        <v>-650</v>
      </c>
    </row>
    <row r="58" spans="1:10">
      <c r="A58">
        <v>14</v>
      </c>
      <c r="B58" t="s">
        <v>311</v>
      </c>
      <c r="C58">
        <v>287</v>
      </c>
      <c r="D58" t="s">
        <v>736</v>
      </c>
      <c r="E58" s="44">
        <v>1</v>
      </c>
      <c r="F58" s="44">
        <v>1.5</v>
      </c>
      <c r="G58" s="58">
        <v>0.5</v>
      </c>
      <c r="H58" s="45">
        <v>5000</v>
      </c>
      <c r="I58" s="45">
        <v>7500</v>
      </c>
      <c r="J58" s="45">
        <v>2500</v>
      </c>
    </row>
    <row r="59" spans="1:10">
      <c r="A59">
        <v>14</v>
      </c>
      <c r="B59" t="s">
        <v>311</v>
      </c>
      <c r="C59">
        <v>348</v>
      </c>
      <c r="D59" t="s">
        <v>343</v>
      </c>
      <c r="E59" s="44">
        <v>1</v>
      </c>
      <c r="F59" s="44">
        <v>1</v>
      </c>
      <c r="G59" s="58">
        <v>0</v>
      </c>
      <c r="H59" s="45">
        <v>5000</v>
      </c>
      <c r="I59" s="45">
        <v>5000</v>
      </c>
      <c r="J59" s="45">
        <v>0</v>
      </c>
    </row>
    <row r="60" spans="1:10">
      <c r="A60">
        <v>14</v>
      </c>
      <c r="B60" t="s">
        <v>311</v>
      </c>
      <c r="C60">
        <v>710</v>
      </c>
      <c r="D60" t="s">
        <v>763</v>
      </c>
      <c r="E60" s="44">
        <v>0</v>
      </c>
      <c r="F60" s="44">
        <v>0.47</v>
      </c>
      <c r="G60" s="58">
        <v>0.47</v>
      </c>
      <c r="H60" s="45">
        <v>0</v>
      </c>
      <c r="I60" s="45">
        <v>2350</v>
      </c>
      <c r="J60" s="45">
        <v>2350</v>
      </c>
    </row>
    <row r="61" spans="1:10">
      <c r="A61">
        <v>14</v>
      </c>
      <c r="B61" t="s">
        <v>311</v>
      </c>
      <c r="C61">
        <v>725</v>
      </c>
      <c r="D61" t="s">
        <v>72</v>
      </c>
      <c r="E61" s="44">
        <v>1</v>
      </c>
      <c r="F61" s="44">
        <v>0</v>
      </c>
      <c r="G61" s="58">
        <v>-1</v>
      </c>
      <c r="H61" s="45">
        <v>5000</v>
      </c>
      <c r="I61" s="45">
        <v>0</v>
      </c>
      <c r="J61" s="45">
        <v>-5000</v>
      </c>
    </row>
    <row r="62" spans="1:10">
      <c r="A62">
        <v>17</v>
      </c>
      <c r="B62" t="s">
        <v>753</v>
      </c>
      <c r="C62">
        <v>110</v>
      </c>
      <c r="D62" t="s">
        <v>279</v>
      </c>
      <c r="E62" s="44">
        <v>1</v>
      </c>
      <c r="F62" s="44">
        <v>1</v>
      </c>
      <c r="G62" s="58">
        <v>0</v>
      </c>
      <c r="H62" s="45">
        <v>5000</v>
      </c>
      <c r="I62" s="45">
        <v>5000</v>
      </c>
      <c r="J62" s="45">
        <v>0</v>
      </c>
    </row>
    <row r="63" spans="1:10">
      <c r="A63">
        <v>17</v>
      </c>
      <c r="B63" t="s">
        <v>753</v>
      </c>
      <c r="C63">
        <v>151</v>
      </c>
      <c r="D63" t="s">
        <v>407</v>
      </c>
      <c r="E63" s="44">
        <v>17</v>
      </c>
      <c r="F63" s="44">
        <v>19</v>
      </c>
      <c r="G63" s="58">
        <v>2</v>
      </c>
      <c r="H63" s="45">
        <v>87427</v>
      </c>
      <c r="I63" s="45">
        <v>100916</v>
      </c>
      <c r="J63" s="45">
        <v>13489</v>
      </c>
    </row>
    <row r="64" spans="1:10">
      <c r="A64">
        <v>17</v>
      </c>
      <c r="B64" t="s">
        <v>753</v>
      </c>
      <c r="C64">
        <v>226</v>
      </c>
      <c r="D64" t="s">
        <v>283</v>
      </c>
      <c r="E64" s="44">
        <v>12.29</v>
      </c>
      <c r="F64" s="44">
        <v>13</v>
      </c>
      <c r="G64" s="58">
        <v>0.71000000000000085</v>
      </c>
      <c r="H64" s="45">
        <v>65086</v>
      </c>
      <c r="I64" s="45">
        <v>72144</v>
      </c>
      <c r="J64" s="45">
        <v>7058</v>
      </c>
    </row>
    <row r="65" spans="1:10">
      <c r="A65">
        <v>17</v>
      </c>
      <c r="B65" t="s">
        <v>753</v>
      </c>
      <c r="C65">
        <v>304</v>
      </c>
      <c r="D65" t="s">
        <v>285</v>
      </c>
      <c r="E65" s="44">
        <v>1</v>
      </c>
      <c r="F65" s="44">
        <v>1</v>
      </c>
      <c r="G65" s="58">
        <v>0</v>
      </c>
      <c r="H65" s="45">
        <v>5000</v>
      </c>
      <c r="I65" s="45">
        <v>5000</v>
      </c>
      <c r="J65" s="45">
        <v>0</v>
      </c>
    </row>
    <row r="66" spans="1:10">
      <c r="A66">
        <v>17</v>
      </c>
      <c r="B66" t="s">
        <v>753</v>
      </c>
      <c r="C66">
        <v>316</v>
      </c>
      <c r="D66" t="s">
        <v>356</v>
      </c>
      <c r="E66" s="44">
        <v>1</v>
      </c>
      <c r="F66" s="44">
        <v>1</v>
      </c>
      <c r="G66" s="58">
        <v>0</v>
      </c>
      <c r="H66" s="45">
        <v>5000</v>
      </c>
      <c r="I66" s="45">
        <v>5000</v>
      </c>
      <c r="J66" s="45">
        <v>0</v>
      </c>
    </row>
    <row r="67" spans="1:10">
      <c r="A67">
        <v>17</v>
      </c>
      <c r="B67" t="s">
        <v>753</v>
      </c>
      <c r="C67">
        <v>348</v>
      </c>
      <c r="D67" t="s">
        <v>343</v>
      </c>
      <c r="E67" s="44">
        <v>22.67</v>
      </c>
      <c r="F67" s="44">
        <v>27</v>
      </c>
      <c r="G67" s="58">
        <v>4.3299999999999983</v>
      </c>
      <c r="H67" s="45">
        <v>113350</v>
      </c>
      <c r="I67" s="45">
        <v>145028</v>
      </c>
      <c r="J67" s="45">
        <v>31678</v>
      </c>
    </row>
    <row r="68" spans="1:10">
      <c r="A68">
        <v>17</v>
      </c>
      <c r="B68" t="s">
        <v>753</v>
      </c>
      <c r="C68">
        <v>658</v>
      </c>
      <c r="D68" t="s">
        <v>361</v>
      </c>
      <c r="E68" s="44">
        <v>1</v>
      </c>
      <c r="F68" s="44">
        <v>0</v>
      </c>
      <c r="G68" s="58">
        <v>-1</v>
      </c>
      <c r="H68" s="45">
        <v>5000</v>
      </c>
      <c r="I68" s="45">
        <v>0</v>
      </c>
      <c r="J68" s="45">
        <v>-5000</v>
      </c>
    </row>
    <row r="69" spans="1:10">
      <c r="A69">
        <v>17</v>
      </c>
      <c r="B69" t="s">
        <v>753</v>
      </c>
      <c r="C69">
        <v>767</v>
      </c>
      <c r="D69" t="s">
        <v>362</v>
      </c>
      <c r="E69" s="44">
        <v>9</v>
      </c>
      <c r="F69" s="44">
        <v>6</v>
      </c>
      <c r="G69" s="58">
        <v>-3</v>
      </c>
      <c r="H69" s="45">
        <v>45000</v>
      </c>
      <c r="I69" s="45">
        <v>30000</v>
      </c>
      <c r="J69" s="45">
        <v>-15000</v>
      </c>
    </row>
    <row r="70" spans="1:10">
      <c r="A70">
        <v>17</v>
      </c>
      <c r="B70" t="s">
        <v>753</v>
      </c>
      <c r="C70">
        <v>775</v>
      </c>
      <c r="D70" t="s">
        <v>342</v>
      </c>
      <c r="E70" s="44">
        <v>1</v>
      </c>
      <c r="F70" s="44">
        <v>1</v>
      </c>
      <c r="G70" s="58">
        <v>0</v>
      </c>
      <c r="H70" s="45">
        <v>5000</v>
      </c>
      <c r="I70" s="45">
        <v>5000</v>
      </c>
      <c r="J70" s="45">
        <v>0</v>
      </c>
    </row>
    <row r="71" spans="1:10">
      <c r="A71">
        <v>18</v>
      </c>
      <c r="B71" t="s">
        <v>318</v>
      </c>
      <c r="C71">
        <v>35</v>
      </c>
      <c r="D71" t="s">
        <v>319</v>
      </c>
      <c r="E71" s="44">
        <v>1</v>
      </c>
      <c r="F71" s="44">
        <v>2</v>
      </c>
      <c r="G71" s="58">
        <v>1</v>
      </c>
      <c r="H71" s="45">
        <v>5000</v>
      </c>
      <c r="I71" s="45">
        <v>10000</v>
      </c>
      <c r="J71" s="45">
        <v>5000</v>
      </c>
    </row>
    <row r="72" spans="1:10">
      <c r="A72">
        <v>18</v>
      </c>
      <c r="B72" t="s">
        <v>318</v>
      </c>
      <c r="C72">
        <v>40</v>
      </c>
      <c r="D72" t="s">
        <v>320</v>
      </c>
      <c r="E72" s="44">
        <v>1</v>
      </c>
      <c r="F72" s="44">
        <v>0</v>
      </c>
      <c r="G72" s="58">
        <v>-1</v>
      </c>
      <c r="H72" s="45">
        <v>5000</v>
      </c>
      <c r="I72" s="45">
        <v>0</v>
      </c>
      <c r="J72" s="45">
        <v>-5000</v>
      </c>
    </row>
    <row r="73" spans="1:10">
      <c r="A73">
        <v>18</v>
      </c>
      <c r="B73" t="s">
        <v>318</v>
      </c>
      <c r="C73">
        <v>44</v>
      </c>
      <c r="D73" t="s">
        <v>321</v>
      </c>
      <c r="E73" s="44">
        <v>63.129999999999995</v>
      </c>
      <c r="F73" s="44">
        <v>63.92</v>
      </c>
      <c r="G73" s="58">
        <v>0.79000000000000625</v>
      </c>
      <c r="H73" s="45">
        <v>329735</v>
      </c>
      <c r="I73" s="45">
        <v>343709</v>
      </c>
      <c r="J73" s="45">
        <v>13974</v>
      </c>
    </row>
    <row r="74" spans="1:10">
      <c r="A74">
        <v>18</v>
      </c>
      <c r="B74" t="s">
        <v>318</v>
      </c>
      <c r="C74">
        <v>95</v>
      </c>
      <c r="D74" t="s">
        <v>378</v>
      </c>
      <c r="E74" s="44">
        <v>0</v>
      </c>
      <c r="F74" s="44">
        <v>1</v>
      </c>
      <c r="G74" s="58">
        <v>1</v>
      </c>
      <c r="H74" s="45">
        <v>0</v>
      </c>
      <c r="I74" s="45">
        <v>5000</v>
      </c>
      <c r="J74" s="45">
        <v>5000</v>
      </c>
    </row>
    <row r="75" spans="1:10">
      <c r="A75">
        <v>18</v>
      </c>
      <c r="B75" t="s">
        <v>318</v>
      </c>
      <c r="C75">
        <v>133</v>
      </c>
      <c r="D75" t="s">
        <v>322</v>
      </c>
      <c r="E75" s="44">
        <v>4</v>
      </c>
      <c r="F75" s="44">
        <v>3</v>
      </c>
      <c r="G75" s="58">
        <v>-1</v>
      </c>
      <c r="H75" s="45">
        <v>20000</v>
      </c>
      <c r="I75" s="45">
        <v>15000</v>
      </c>
      <c r="J75" s="45">
        <v>-5000</v>
      </c>
    </row>
    <row r="76" spans="1:10">
      <c r="A76">
        <v>18</v>
      </c>
      <c r="B76" t="s">
        <v>318</v>
      </c>
      <c r="C76">
        <v>218</v>
      </c>
      <c r="D76" t="s">
        <v>697</v>
      </c>
      <c r="E76" s="44">
        <v>2</v>
      </c>
      <c r="F76" s="44">
        <v>4</v>
      </c>
      <c r="G76" s="58">
        <v>2</v>
      </c>
      <c r="H76" s="45">
        <v>12731</v>
      </c>
      <c r="I76" s="45">
        <v>23647</v>
      </c>
      <c r="J76" s="45">
        <v>10916</v>
      </c>
    </row>
    <row r="77" spans="1:10">
      <c r="A77">
        <v>18</v>
      </c>
      <c r="B77" t="s">
        <v>318</v>
      </c>
      <c r="C77">
        <v>244</v>
      </c>
      <c r="D77" t="s">
        <v>324</v>
      </c>
      <c r="E77" s="44">
        <v>108.18</v>
      </c>
      <c r="F77" s="44">
        <v>93.33</v>
      </c>
      <c r="G77" s="58">
        <v>-14.850000000000009</v>
      </c>
      <c r="H77" s="45">
        <v>578461</v>
      </c>
      <c r="I77" s="45">
        <v>500453</v>
      </c>
      <c r="J77" s="45">
        <v>-78008</v>
      </c>
    </row>
    <row r="78" spans="1:10">
      <c r="A78">
        <v>18</v>
      </c>
      <c r="B78" t="s">
        <v>318</v>
      </c>
      <c r="C78">
        <v>251</v>
      </c>
      <c r="D78" t="s">
        <v>717</v>
      </c>
      <c r="E78" s="44">
        <v>0.61</v>
      </c>
      <c r="F78" s="44">
        <v>0</v>
      </c>
      <c r="G78" s="58">
        <v>-0.61</v>
      </c>
      <c r="H78" s="45">
        <v>3050</v>
      </c>
      <c r="I78" s="45">
        <v>0</v>
      </c>
      <c r="J78" s="45">
        <v>-3050</v>
      </c>
    </row>
    <row r="79" spans="1:10">
      <c r="A79">
        <v>18</v>
      </c>
      <c r="B79" t="s">
        <v>318</v>
      </c>
      <c r="C79">
        <v>274</v>
      </c>
      <c r="D79" t="s">
        <v>418</v>
      </c>
      <c r="E79" s="44">
        <v>0</v>
      </c>
      <c r="F79" s="44">
        <v>1</v>
      </c>
      <c r="G79" s="58">
        <v>1</v>
      </c>
      <c r="H79" s="45">
        <v>0</v>
      </c>
      <c r="I79" s="45">
        <v>5000</v>
      </c>
      <c r="J79" s="45">
        <v>5000</v>
      </c>
    </row>
    <row r="80" spans="1:10">
      <c r="A80">
        <v>18</v>
      </c>
      <c r="B80" t="s">
        <v>318</v>
      </c>
      <c r="C80">
        <v>336</v>
      </c>
      <c r="D80" t="s">
        <v>327</v>
      </c>
      <c r="E80" s="44">
        <v>1</v>
      </c>
      <c r="F80" s="44">
        <v>1</v>
      </c>
      <c r="G80" s="58">
        <v>0</v>
      </c>
      <c r="H80" s="45">
        <v>5000</v>
      </c>
      <c r="I80" s="45">
        <v>5000</v>
      </c>
      <c r="J80" s="45">
        <v>0</v>
      </c>
    </row>
    <row r="81" spans="1:10">
      <c r="A81">
        <v>20</v>
      </c>
      <c r="B81" t="s">
        <v>262</v>
      </c>
      <c r="C81">
        <v>36</v>
      </c>
      <c r="D81" t="s">
        <v>388</v>
      </c>
      <c r="E81" s="44">
        <v>4.4800000000000004</v>
      </c>
      <c r="F81" s="44">
        <v>4</v>
      </c>
      <c r="G81" s="58">
        <v>-0.48000000000000043</v>
      </c>
      <c r="H81" s="45">
        <v>22400</v>
      </c>
      <c r="I81" s="45">
        <v>20000</v>
      </c>
      <c r="J81" s="45">
        <v>-2400</v>
      </c>
    </row>
    <row r="82" spans="1:10">
      <c r="A82">
        <v>20</v>
      </c>
      <c r="B82" t="s">
        <v>262</v>
      </c>
      <c r="C82">
        <v>52</v>
      </c>
      <c r="D82" t="s">
        <v>349</v>
      </c>
      <c r="E82" s="44">
        <v>0</v>
      </c>
      <c r="F82" s="44">
        <v>1</v>
      </c>
      <c r="G82" s="58">
        <v>1</v>
      </c>
      <c r="H82" s="45">
        <v>0</v>
      </c>
      <c r="I82" s="45">
        <v>5000</v>
      </c>
      <c r="J82" s="45">
        <v>5000</v>
      </c>
    </row>
    <row r="83" spans="1:10">
      <c r="A83">
        <v>20</v>
      </c>
      <c r="B83" t="s">
        <v>262</v>
      </c>
      <c r="C83">
        <v>94</v>
      </c>
      <c r="D83" t="s">
        <v>834</v>
      </c>
      <c r="E83" s="44">
        <v>0.6</v>
      </c>
      <c r="F83" s="44">
        <v>0</v>
      </c>
      <c r="G83" s="58">
        <v>-0.6</v>
      </c>
      <c r="H83" s="45">
        <v>3350</v>
      </c>
      <c r="I83" s="45">
        <v>0</v>
      </c>
      <c r="J83" s="45">
        <v>-3350</v>
      </c>
    </row>
    <row r="84" spans="1:10">
      <c r="A84">
        <v>20</v>
      </c>
      <c r="B84" t="s">
        <v>262</v>
      </c>
      <c r="C84">
        <v>96</v>
      </c>
      <c r="D84" t="s">
        <v>351</v>
      </c>
      <c r="E84" s="44">
        <v>4.1000000000000005</v>
      </c>
      <c r="F84" s="44">
        <v>5</v>
      </c>
      <c r="G84" s="58">
        <v>0.89999999999999947</v>
      </c>
      <c r="H84" s="45">
        <v>20500</v>
      </c>
      <c r="I84" s="45">
        <v>25000</v>
      </c>
      <c r="J84" s="45">
        <v>4500</v>
      </c>
    </row>
    <row r="85" spans="1:10">
      <c r="A85">
        <v>20</v>
      </c>
      <c r="B85" t="s">
        <v>262</v>
      </c>
      <c r="C85">
        <v>145</v>
      </c>
      <c r="D85" t="s">
        <v>862</v>
      </c>
      <c r="E85" s="44">
        <v>0</v>
      </c>
      <c r="F85" s="44">
        <v>1</v>
      </c>
      <c r="G85" s="58">
        <v>1</v>
      </c>
      <c r="H85" s="45">
        <v>0</v>
      </c>
      <c r="I85" s="45">
        <v>5000</v>
      </c>
      <c r="J85" s="45">
        <v>5000</v>
      </c>
    </row>
    <row r="86" spans="1:10">
      <c r="A86">
        <v>20</v>
      </c>
      <c r="B86" t="s">
        <v>262</v>
      </c>
      <c r="C86">
        <v>172</v>
      </c>
      <c r="D86" t="s">
        <v>389</v>
      </c>
      <c r="E86" s="44">
        <v>15.999999999999998</v>
      </c>
      <c r="F86" s="44">
        <v>10.99</v>
      </c>
      <c r="G86" s="58">
        <v>-5.009999999999998</v>
      </c>
      <c r="H86" s="45">
        <v>87478</v>
      </c>
      <c r="I86" s="45">
        <v>54950</v>
      </c>
      <c r="J86" s="45">
        <v>-32528</v>
      </c>
    </row>
    <row r="87" spans="1:10">
      <c r="A87">
        <v>20</v>
      </c>
      <c r="B87" t="s">
        <v>262</v>
      </c>
      <c r="C87">
        <v>239</v>
      </c>
      <c r="D87" t="s">
        <v>390</v>
      </c>
      <c r="E87" s="44">
        <v>0.61</v>
      </c>
      <c r="F87" s="44">
        <v>0</v>
      </c>
      <c r="G87" s="58">
        <v>-0.61</v>
      </c>
      <c r="H87" s="45">
        <v>3050</v>
      </c>
      <c r="I87" s="45">
        <v>0</v>
      </c>
      <c r="J87" s="45">
        <v>-3050</v>
      </c>
    </row>
    <row r="88" spans="1:10">
      <c r="A88">
        <v>20</v>
      </c>
      <c r="B88" t="s">
        <v>262</v>
      </c>
      <c r="C88">
        <v>261</v>
      </c>
      <c r="D88" t="s">
        <v>266</v>
      </c>
      <c r="E88" s="44">
        <v>28.320000000000004</v>
      </c>
      <c r="F88" s="44">
        <v>26.16</v>
      </c>
      <c r="G88" s="58">
        <v>-2.1600000000000037</v>
      </c>
      <c r="H88" s="45">
        <v>157708</v>
      </c>
      <c r="I88" s="45">
        <v>147825</v>
      </c>
      <c r="J88" s="45">
        <v>-9883</v>
      </c>
    </row>
    <row r="89" spans="1:10">
      <c r="A89">
        <v>20</v>
      </c>
      <c r="B89" t="s">
        <v>262</v>
      </c>
      <c r="C89">
        <v>310</v>
      </c>
      <c r="D89" t="s">
        <v>387</v>
      </c>
      <c r="E89" s="44">
        <v>2</v>
      </c>
      <c r="F89" s="44">
        <v>4.8900000000000006</v>
      </c>
      <c r="G89" s="58">
        <v>2.8900000000000006</v>
      </c>
      <c r="H89" s="45">
        <v>10000</v>
      </c>
      <c r="I89" s="45">
        <v>24450</v>
      </c>
      <c r="J89" s="45">
        <v>14450</v>
      </c>
    </row>
    <row r="90" spans="1:10">
      <c r="A90">
        <v>20</v>
      </c>
      <c r="B90" t="s">
        <v>262</v>
      </c>
      <c r="C90">
        <v>625</v>
      </c>
      <c r="D90" t="s">
        <v>328</v>
      </c>
      <c r="E90" s="44">
        <v>0</v>
      </c>
      <c r="F90" s="44">
        <v>0.72</v>
      </c>
      <c r="G90" s="58">
        <v>0.72</v>
      </c>
      <c r="H90" s="45">
        <v>0</v>
      </c>
      <c r="I90" s="45">
        <v>3600</v>
      </c>
      <c r="J90" s="45">
        <v>3600</v>
      </c>
    </row>
    <row r="91" spans="1:10">
      <c r="A91">
        <v>20</v>
      </c>
      <c r="B91" t="s">
        <v>262</v>
      </c>
      <c r="C91">
        <v>645</v>
      </c>
      <c r="D91" t="s">
        <v>268</v>
      </c>
      <c r="E91" s="44">
        <v>63.85</v>
      </c>
      <c r="F91" s="44">
        <v>41.96</v>
      </c>
      <c r="G91" s="58">
        <v>-21.89</v>
      </c>
      <c r="H91" s="45">
        <v>418344</v>
      </c>
      <c r="I91" s="45">
        <v>248659</v>
      </c>
      <c r="J91" s="45">
        <v>-169685</v>
      </c>
    </row>
    <row r="92" spans="1:10">
      <c r="A92">
        <v>20</v>
      </c>
      <c r="B92" t="s">
        <v>262</v>
      </c>
      <c r="C92">
        <v>712</v>
      </c>
      <c r="D92" t="s">
        <v>883</v>
      </c>
      <c r="E92" s="44">
        <v>3.4699999999999998</v>
      </c>
      <c r="F92" s="44">
        <v>1</v>
      </c>
      <c r="G92" s="58">
        <v>-2.4699999999999998</v>
      </c>
      <c r="H92" s="45">
        <v>21489</v>
      </c>
      <c r="I92" s="45">
        <v>5000</v>
      </c>
      <c r="J92" s="45">
        <v>-16489</v>
      </c>
    </row>
    <row r="93" spans="1:10">
      <c r="A93">
        <v>24</v>
      </c>
      <c r="B93" t="s">
        <v>299</v>
      </c>
      <c r="C93">
        <v>61</v>
      </c>
      <c r="D93" t="s">
        <v>74</v>
      </c>
      <c r="E93" s="44">
        <v>1.07</v>
      </c>
      <c r="F93" s="44">
        <v>1</v>
      </c>
      <c r="G93" s="58">
        <v>-7.0000000000000062E-2</v>
      </c>
      <c r="H93" s="45">
        <v>5350</v>
      </c>
      <c r="I93" s="45">
        <v>5000</v>
      </c>
      <c r="J93" s="45">
        <v>-350</v>
      </c>
    </row>
    <row r="94" spans="1:10">
      <c r="A94">
        <v>24</v>
      </c>
      <c r="B94" t="s">
        <v>299</v>
      </c>
      <c r="C94">
        <v>111</v>
      </c>
      <c r="D94" t="s">
        <v>298</v>
      </c>
      <c r="E94" s="44">
        <v>20.9</v>
      </c>
      <c r="F94" s="44">
        <v>18</v>
      </c>
      <c r="G94" s="58">
        <v>-2.8999999999999986</v>
      </c>
      <c r="H94" s="45">
        <v>117587</v>
      </c>
      <c r="I94" s="45">
        <v>95030</v>
      </c>
      <c r="J94" s="45">
        <v>-22557</v>
      </c>
    </row>
    <row r="95" spans="1:10">
      <c r="A95">
        <v>24</v>
      </c>
      <c r="B95" t="s">
        <v>299</v>
      </c>
      <c r="C95">
        <v>117</v>
      </c>
      <c r="D95" t="s">
        <v>844</v>
      </c>
      <c r="E95" s="44">
        <v>3.34</v>
      </c>
      <c r="F95" s="44">
        <v>1</v>
      </c>
      <c r="G95" s="58">
        <v>-2.34</v>
      </c>
      <c r="H95" s="45">
        <v>16700</v>
      </c>
      <c r="I95" s="45">
        <v>5000</v>
      </c>
      <c r="J95" s="45">
        <v>-11700</v>
      </c>
    </row>
    <row r="96" spans="1:10">
      <c r="A96">
        <v>24</v>
      </c>
      <c r="B96" t="s">
        <v>299</v>
      </c>
      <c r="C96">
        <v>137</v>
      </c>
      <c r="D96" t="s">
        <v>75</v>
      </c>
      <c r="E96" s="44">
        <v>3</v>
      </c>
      <c r="F96" s="44">
        <v>3</v>
      </c>
      <c r="G96" s="58">
        <v>0</v>
      </c>
      <c r="H96" s="45">
        <v>17149</v>
      </c>
      <c r="I96" s="45">
        <v>17851</v>
      </c>
      <c r="J96" s="45">
        <v>702</v>
      </c>
    </row>
    <row r="97" spans="1:10">
      <c r="A97">
        <v>24</v>
      </c>
      <c r="B97" t="s">
        <v>299</v>
      </c>
      <c r="C97">
        <v>161</v>
      </c>
      <c r="D97" t="s">
        <v>302</v>
      </c>
      <c r="E97" s="44">
        <v>8.83</v>
      </c>
      <c r="F97" s="44">
        <v>8</v>
      </c>
      <c r="G97" s="58">
        <v>-0.83000000000000007</v>
      </c>
      <c r="H97" s="45">
        <v>48808</v>
      </c>
      <c r="I97" s="45">
        <v>42017</v>
      </c>
      <c r="J97" s="45">
        <v>-6791</v>
      </c>
    </row>
    <row r="98" spans="1:10">
      <c r="A98">
        <v>24</v>
      </c>
      <c r="B98" t="s">
        <v>299</v>
      </c>
      <c r="C98">
        <v>191</v>
      </c>
      <c r="D98" t="s">
        <v>385</v>
      </c>
      <c r="E98" s="44">
        <v>6.27</v>
      </c>
      <c r="F98" s="44">
        <v>7</v>
      </c>
      <c r="G98" s="58">
        <v>0.73000000000000043</v>
      </c>
      <c r="H98" s="45">
        <v>34902</v>
      </c>
      <c r="I98" s="45">
        <v>39034</v>
      </c>
      <c r="J98" s="45">
        <v>4132</v>
      </c>
    </row>
    <row r="99" spans="1:10">
      <c r="A99">
        <v>24</v>
      </c>
      <c r="B99" t="s">
        <v>299</v>
      </c>
      <c r="C99">
        <v>210</v>
      </c>
      <c r="D99" t="s">
        <v>374</v>
      </c>
      <c r="E99" s="44">
        <v>1.26</v>
      </c>
      <c r="F99" s="44">
        <v>1</v>
      </c>
      <c r="G99" s="58">
        <v>-0.26</v>
      </c>
      <c r="H99" s="45">
        <v>6300</v>
      </c>
      <c r="I99" s="45">
        <v>5000</v>
      </c>
      <c r="J99" s="45">
        <v>-1300</v>
      </c>
    </row>
    <row r="100" spans="1:10">
      <c r="A100">
        <v>24</v>
      </c>
      <c r="B100" t="s">
        <v>299</v>
      </c>
      <c r="C100">
        <v>227</v>
      </c>
      <c r="D100" t="s">
        <v>386</v>
      </c>
      <c r="E100" s="44">
        <v>27.75</v>
      </c>
      <c r="F100" s="44">
        <v>31.97</v>
      </c>
      <c r="G100" s="58">
        <v>4.2199999999999989</v>
      </c>
      <c r="H100" s="45">
        <v>173326</v>
      </c>
      <c r="I100" s="45">
        <v>210622</v>
      </c>
      <c r="J100" s="45">
        <v>37296</v>
      </c>
    </row>
    <row r="101" spans="1:10">
      <c r="A101">
        <v>24</v>
      </c>
      <c r="B101" t="s">
        <v>299</v>
      </c>
      <c r="C101">
        <v>272</v>
      </c>
      <c r="D101" t="s">
        <v>729</v>
      </c>
      <c r="E101" s="44">
        <v>1</v>
      </c>
      <c r="F101" s="44">
        <v>0</v>
      </c>
      <c r="G101" s="58">
        <v>-1</v>
      </c>
      <c r="H101" s="45">
        <v>9441</v>
      </c>
      <c r="I101" s="45">
        <v>0</v>
      </c>
      <c r="J101" s="45">
        <v>-9441</v>
      </c>
    </row>
    <row r="102" spans="1:10">
      <c r="A102">
        <v>24</v>
      </c>
      <c r="B102" t="s">
        <v>299</v>
      </c>
      <c r="C102">
        <v>278</v>
      </c>
      <c r="D102" t="s">
        <v>303</v>
      </c>
      <c r="E102" s="44">
        <v>3</v>
      </c>
      <c r="F102" s="44">
        <v>1.41</v>
      </c>
      <c r="G102" s="58">
        <v>-1.59</v>
      </c>
      <c r="H102" s="45">
        <v>15000</v>
      </c>
      <c r="I102" s="45">
        <v>7050</v>
      </c>
      <c r="J102" s="45">
        <v>-7950</v>
      </c>
    </row>
    <row r="103" spans="1:10">
      <c r="A103">
        <v>24</v>
      </c>
      <c r="B103" t="s">
        <v>299</v>
      </c>
      <c r="C103">
        <v>281</v>
      </c>
      <c r="D103" t="s">
        <v>76</v>
      </c>
      <c r="E103" s="44">
        <v>7</v>
      </c>
      <c r="F103" s="44">
        <v>7</v>
      </c>
      <c r="G103" s="58">
        <v>0</v>
      </c>
      <c r="H103" s="45">
        <v>52952</v>
      </c>
      <c r="I103" s="45">
        <v>72344</v>
      </c>
      <c r="J103" s="45">
        <v>19392</v>
      </c>
    </row>
    <row r="104" spans="1:10">
      <c r="A104">
        <v>24</v>
      </c>
      <c r="B104" t="s">
        <v>299</v>
      </c>
      <c r="C104">
        <v>309</v>
      </c>
      <c r="D104" t="s">
        <v>304</v>
      </c>
      <c r="E104" s="44">
        <v>41.79</v>
      </c>
      <c r="F104" s="44">
        <v>45.019999999999996</v>
      </c>
      <c r="G104" s="58">
        <v>3.2299999999999969</v>
      </c>
      <c r="H104" s="45">
        <v>243575</v>
      </c>
      <c r="I104" s="45">
        <v>260219</v>
      </c>
      <c r="J104" s="45">
        <v>16644</v>
      </c>
    </row>
    <row r="105" spans="1:10">
      <c r="A105">
        <v>24</v>
      </c>
      <c r="B105" t="s">
        <v>299</v>
      </c>
      <c r="C105">
        <v>325</v>
      </c>
      <c r="D105" t="s">
        <v>77</v>
      </c>
      <c r="E105" s="44">
        <v>0</v>
      </c>
      <c r="F105" s="44">
        <v>0.61</v>
      </c>
      <c r="G105" s="58">
        <v>0.61</v>
      </c>
      <c r="H105" s="45">
        <v>0</v>
      </c>
      <c r="I105" s="45">
        <v>3050</v>
      </c>
      <c r="J105" s="45">
        <v>3050</v>
      </c>
    </row>
    <row r="106" spans="1:10">
      <c r="A106">
        <v>24</v>
      </c>
      <c r="B106" t="s">
        <v>299</v>
      </c>
      <c r="C106">
        <v>348</v>
      </c>
      <c r="D106" t="s">
        <v>343</v>
      </c>
      <c r="E106" s="44">
        <v>1</v>
      </c>
      <c r="F106" s="44">
        <v>2</v>
      </c>
      <c r="G106" s="58">
        <v>1</v>
      </c>
      <c r="H106" s="45">
        <v>5000</v>
      </c>
      <c r="I106" s="45">
        <v>10000</v>
      </c>
      <c r="J106" s="45">
        <v>5000</v>
      </c>
    </row>
    <row r="107" spans="1:10">
      <c r="A107">
        <v>24</v>
      </c>
      <c r="B107" t="s">
        <v>299</v>
      </c>
      <c r="C107">
        <v>605</v>
      </c>
      <c r="D107" t="s">
        <v>30</v>
      </c>
      <c r="E107" s="44">
        <v>6</v>
      </c>
      <c r="F107" s="44">
        <v>5</v>
      </c>
      <c r="G107" s="58">
        <v>-1</v>
      </c>
      <c r="H107" s="45">
        <v>72252</v>
      </c>
      <c r="I107" s="45">
        <v>66922</v>
      </c>
      <c r="J107" s="45">
        <v>-5330</v>
      </c>
    </row>
    <row r="108" spans="1:10">
      <c r="A108">
        <v>24</v>
      </c>
      <c r="B108" t="s">
        <v>299</v>
      </c>
      <c r="C108">
        <v>670</v>
      </c>
      <c r="D108" t="s">
        <v>33</v>
      </c>
      <c r="E108" s="44">
        <v>1</v>
      </c>
      <c r="F108" s="44">
        <v>1</v>
      </c>
      <c r="G108" s="58">
        <v>0</v>
      </c>
      <c r="H108" s="45">
        <v>5000</v>
      </c>
      <c r="I108" s="45">
        <v>5000</v>
      </c>
      <c r="J108" s="45">
        <v>0</v>
      </c>
    </row>
    <row r="109" spans="1:10">
      <c r="A109">
        <v>24</v>
      </c>
      <c r="B109" t="s">
        <v>299</v>
      </c>
      <c r="C109">
        <v>680</v>
      </c>
      <c r="D109" t="s">
        <v>408</v>
      </c>
      <c r="E109" s="44">
        <v>4.58</v>
      </c>
      <c r="F109" s="44">
        <v>4</v>
      </c>
      <c r="G109" s="58">
        <v>-0.58000000000000007</v>
      </c>
      <c r="H109" s="45">
        <v>22900</v>
      </c>
      <c r="I109" s="45">
        <v>20000</v>
      </c>
      <c r="J109" s="45">
        <v>-2900</v>
      </c>
    </row>
    <row r="110" spans="1:10">
      <c r="A110">
        <v>24</v>
      </c>
      <c r="B110" t="s">
        <v>299</v>
      </c>
      <c r="C110">
        <v>728</v>
      </c>
      <c r="D110" t="s">
        <v>365</v>
      </c>
      <c r="E110" s="44">
        <v>1</v>
      </c>
      <c r="F110" s="44">
        <v>1</v>
      </c>
      <c r="G110" s="58">
        <v>0</v>
      </c>
      <c r="H110" s="45">
        <v>5000</v>
      </c>
      <c r="I110" s="45">
        <v>5000</v>
      </c>
      <c r="J110" s="45">
        <v>0</v>
      </c>
    </row>
    <row r="111" spans="1:10">
      <c r="A111">
        <v>24</v>
      </c>
      <c r="B111" t="s">
        <v>299</v>
      </c>
      <c r="C111">
        <v>767</v>
      </c>
      <c r="D111" t="s">
        <v>362</v>
      </c>
      <c r="E111" s="44">
        <v>0</v>
      </c>
      <c r="F111" s="44">
        <v>0.7</v>
      </c>
      <c r="G111" s="58">
        <v>0.7</v>
      </c>
      <c r="H111" s="45">
        <v>0</v>
      </c>
      <c r="I111" s="45">
        <v>3500</v>
      </c>
      <c r="J111" s="45">
        <v>3500</v>
      </c>
    </row>
    <row r="112" spans="1:10">
      <c r="A112">
        <v>25</v>
      </c>
      <c r="B112" t="s">
        <v>278</v>
      </c>
      <c r="C112">
        <v>14</v>
      </c>
      <c r="D112" t="s">
        <v>311</v>
      </c>
      <c r="E112" s="44">
        <v>0</v>
      </c>
      <c r="F112" s="44">
        <v>0.41</v>
      </c>
      <c r="G112" s="58">
        <v>0.41</v>
      </c>
      <c r="H112" s="45">
        <v>0</v>
      </c>
      <c r="I112" s="45">
        <v>2357</v>
      </c>
      <c r="J112" s="45">
        <v>2357</v>
      </c>
    </row>
    <row r="113" spans="1:10">
      <c r="A113">
        <v>25</v>
      </c>
      <c r="B113" t="s">
        <v>278</v>
      </c>
      <c r="C113">
        <v>16</v>
      </c>
      <c r="D113" t="s">
        <v>794</v>
      </c>
      <c r="E113" s="44">
        <v>1</v>
      </c>
      <c r="F113" s="44">
        <v>0</v>
      </c>
      <c r="G113" s="58">
        <v>-1</v>
      </c>
      <c r="H113" s="45">
        <v>5377</v>
      </c>
      <c r="I113" s="45">
        <v>0</v>
      </c>
      <c r="J113" s="45">
        <v>-5377</v>
      </c>
    </row>
    <row r="114" spans="1:10">
      <c r="A114">
        <v>25</v>
      </c>
      <c r="B114" t="s">
        <v>278</v>
      </c>
      <c r="C114">
        <v>77</v>
      </c>
      <c r="D114" t="s">
        <v>277</v>
      </c>
      <c r="E114" s="44">
        <v>0</v>
      </c>
      <c r="F114" s="44">
        <v>0.94</v>
      </c>
      <c r="G114" s="58">
        <v>0.94</v>
      </c>
      <c r="H114" s="45">
        <v>0</v>
      </c>
      <c r="I114" s="45">
        <v>4700</v>
      </c>
      <c r="J114" s="45">
        <v>4700</v>
      </c>
    </row>
    <row r="115" spans="1:10">
      <c r="A115">
        <v>25</v>
      </c>
      <c r="B115" t="s">
        <v>278</v>
      </c>
      <c r="C115">
        <v>101</v>
      </c>
      <c r="D115" t="s">
        <v>754</v>
      </c>
      <c r="E115" s="44">
        <v>1</v>
      </c>
      <c r="F115" s="44">
        <v>2</v>
      </c>
      <c r="G115" s="58">
        <v>1</v>
      </c>
      <c r="H115" s="45">
        <v>5000</v>
      </c>
      <c r="I115" s="45">
        <v>10000</v>
      </c>
      <c r="J115" s="45">
        <v>5000</v>
      </c>
    </row>
    <row r="116" spans="1:10">
      <c r="A116">
        <v>25</v>
      </c>
      <c r="B116" t="s">
        <v>278</v>
      </c>
      <c r="C116">
        <v>138</v>
      </c>
      <c r="D116" t="s">
        <v>280</v>
      </c>
      <c r="E116" s="44">
        <v>1</v>
      </c>
      <c r="F116" s="44">
        <v>0.43</v>
      </c>
      <c r="G116" s="58">
        <v>-0.57000000000000006</v>
      </c>
      <c r="H116" s="45">
        <v>5000</v>
      </c>
      <c r="I116" s="45">
        <v>2457</v>
      </c>
      <c r="J116" s="45">
        <v>-2543</v>
      </c>
    </row>
    <row r="117" spans="1:10">
      <c r="A117">
        <v>25</v>
      </c>
      <c r="B117" t="s">
        <v>278</v>
      </c>
      <c r="C117">
        <v>185</v>
      </c>
      <c r="D117" t="s">
        <v>315</v>
      </c>
      <c r="E117" s="44">
        <v>4.1099999999999994</v>
      </c>
      <c r="F117" s="44">
        <v>5.92</v>
      </c>
      <c r="G117" s="58">
        <v>1.8100000000000005</v>
      </c>
      <c r="H117" s="45">
        <v>25946</v>
      </c>
      <c r="I117" s="45">
        <v>29600</v>
      </c>
      <c r="J117" s="45">
        <v>3654</v>
      </c>
    </row>
    <row r="118" spans="1:10">
      <c r="A118">
        <v>25</v>
      </c>
      <c r="B118" t="s">
        <v>278</v>
      </c>
      <c r="C118">
        <v>212</v>
      </c>
      <c r="D118" t="s">
        <v>353</v>
      </c>
      <c r="E118" s="44">
        <v>0</v>
      </c>
      <c r="F118" s="44">
        <v>1</v>
      </c>
      <c r="G118" s="58">
        <v>1</v>
      </c>
      <c r="H118" s="45">
        <v>0</v>
      </c>
      <c r="I118" s="45">
        <v>5000</v>
      </c>
      <c r="J118" s="45">
        <v>5000</v>
      </c>
    </row>
    <row r="119" spans="1:10">
      <c r="A119">
        <v>25</v>
      </c>
      <c r="B119" t="s">
        <v>278</v>
      </c>
      <c r="C119">
        <v>214</v>
      </c>
      <c r="D119" t="s">
        <v>282</v>
      </c>
      <c r="E119" s="44">
        <v>1</v>
      </c>
      <c r="F119" s="44">
        <v>0.21</v>
      </c>
      <c r="G119" s="58">
        <v>-0.79</v>
      </c>
      <c r="H119" s="45">
        <v>5000</v>
      </c>
      <c r="I119" s="45">
        <v>1050</v>
      </c>
      <c r="J119" s="45">
        <v>-3950</v>
      </c>
    </row>
    <row r="120" spans="1:10">
      <c r="A120">
        <v>25</v>
      </c>
      <c r="B120" t="s">
        <v>278</v>
      </c>
      <c r="C120">
        <v>304</v>
      </c>
      <c r="D120" t="s">
        <v>285</v>
      </c>
      <c r="E120" s="44">
        <v>0</v>
      </c>
      <c r="F120" s="44">
        <v>1</v>
      </c>
      <c r="G120" s="58">
        <v>1</v>
      </c>
      <c r="H120" s="45">
        <v>0</v>
      </c>
      <c r="I120" s="45">
        <v>5000</v>
      </c>
      <c r="J120" s="45">
        <v>5000</v>
      </c>
    </row>
    <row r="121" spans="1:10">
      <c r="A121">
        <v>25</v>
      </c>
      <c r="B121" t="s">
        <v>278</v>
      </c>
      <c r="C121">
        <v>350</v>
      </c>
      <c r="D121" t="s">
        <v>760</v>
      </c>
      <c r="E121" s="44">
        <v>1</v>
      </c>
      <c r="F121" s="44">
        <v>0</v>
      </c>
      <c r="G121" s="58">
        <v>-1</v>
      </c>
      <c r="H121" s="45">
        <v>5000</v>
      </c>
      <c r="I121" s="45">
        <v>0</v>
      </c>
      <c r="J121" s="45">
        <v>-5000</v>
      </c>
    </row>
    <row r="122" spans="1:10">
      <c r="A122">
        <v>25</v>
      </c>
      <c r="B122" t="s">
        <v>278</v>
      </c>
      <c r="C122">
        <v>622</v>
      </c>
      <c r="D122" t="s">
        <v>286</v>
      </c>
      <c r="E122" s="44">
        <v>26.75</v>
      </c>
      <c r="F122" s="44">
        <v>31.33</v>
      </c>
      <c r="G122" s="58">
        <v>4.5799999999999983</v>
      </c>
      <c r="H122" s="45">
        <v>153893</v>
      </c>
      <c r="I122" s="45">
        <v>179168</v>
      </c>
      <c r="J122" s="45">
        <v>25275</v>
      </c>
    </row>
    <row r="123" spans="1:10">
      <c r="A123">
        <v>25</v>
      </c>
      <c r="B123" t="s">
        <v>278</v>
      </c>
      <c r="C123">
        <v>690</v>
      </c>
      <c r="D123" t="s">
        <v>762</v>
      </c>
      <c r="E123" s="44">
        <v>1</v>
      </c>
      <c r="F123" s="44">
        <v>0.52</v>
      </c>
      <c r="G123" s="58">
        <v>-0.48</v>
      </c>
      <c r="H123" s="45">
        <v>5000</v>
      </c>
      <c r="I123" s="45">
        <v>2600</v>
      </c>
      <c r="J123" s="45">
        <v>-2400</v>
      </c>
    </row>
    <row r="124" spans="1:10">
      <c r="A124">
        <v>25</v>
      </c>
      <c r="B124" t="s">
        <v>278</v>
      </c>
      <c r="C124">
        <v>710</v>
      </c>
      <c r="D124" t="s">
        <v>763</v>
      </c>
      <c r="E124" s="44">
        <v>1</v>
      </c>
      <c r="F124" s="44">
        <v>2.7800000000000002</v>
      </c>
      <c r="G124" s="58">
        <v>1.7800000000000002</v>
      </c>
      <c r="H124" s="45">
        <v>5000</v>
      </c>
      <c r="I124" s="45">
        <v>13900</v>
      </c>
      <c r="J124" s="45">
        <v>8900</v>
      </c>
    </row>
    <row r="125" spans="1:10">
      <c r="A125">
        <v>25</v>
      </c>
      <c r="B125" t="s">
        <v>278</v>
      </c>
      <c r="C125">
        <v>730</v>
      </c>
      <c r="D125" t="s">
        <v>768</v>
      </c>
      <c r="E125" s="44">
        <v>1</v>
      </c>
      <c r="F125" s="44">
        <v>0</v>
      </c>
      <c r="G125" s="58">
        <v>-1</v>
      </c>
      <c r="H125" s="45">
        <v>5000</v>
      </c>
      <c r="I125" s="45">
        <v>0</v>
      </c>
      <c r="J125" s="45">
        <v>-5000</v>
      </c>
    </row>
    <row r="126" spans="1:10">
      <c r="A126">
        <v>27</v>
      </c>
      <c r="B126" t="s">
        <v>377</v>
      </c>
      <c r="C126">
        <v>3</v>
      </c>
      <c r="D126" t="s">
        <v>787</v>
      </c>
      <c r="E126" s="44">
        <v>1</v>
      </c>
      <c r="F126" s="44">
        <v>1</v>
      </c>
      <c r="G126" s="58">
        <v>0</v>
      </c>
      <c r="H126" s="45">
        <v>10597</v>
      </c>
      <c r="I126" s="45">
        <v>10677</v>
      </c>
      <c r="J126" s="45">
        <v>80</v>
      </c>
    </row>
    <row r="127" spans="1:10">
      <c r="A127">
        <v>27</v>
      </c>
      <c r="B127" t="s">
        <v>377</v>
      </c>
      <c r="C127">
        <v>44</v>
      </c>
      <c r="D127" t="s">
        <v>321</v>
      </c>
      <c r="E127" s="44">
        <v>3</v>
      </c>
      <c r="F127" s="44">
        <v>1</v>
      </c>
      <c r="G127" s="58">
        <v>-2</v>
      </c>
      <c r="H127" s="45">
        <v>15000</v>
      </c>
      <c r="I127" s="45">
        <v>5000</v>
      </c>
      <c r="J127" s="45">
        <v>-10000</v>
      </c>
    </row>
    <row r="128" spans="1:10">
      <c r="A128">
        <v>27</v>
      </c>
      <c r="B128" t="s">
        <v>377</v>
      </c>
      <c r="C128">
        <v>72</v>
      </c>
      <c r="D128" t="s">
        <v>818</v>
      </c>
      <c r="E128" s="44">
        <v>1</v>
      </c>
      <c r="F128" s="44">
        <v>1</v>
      </c>
      <c r="G128" s="58">
        <v>0</v>
      </c>
      <c r="H128" s="45">
        <v>5000</v>
      </c>
      <c r="I128" s="45">
        <v>5000</v>
      </c>
      <c r="J128" s="45">
        <v>0</v>
      </c>
    </row>
    <row r="129" spans="1:10">
      <c r="A129">
        <v>27</v>
      </c>
      <c r="B129" t="s">
        <v>377</v>
      </c>
      <c r="C129">
        <v>94</v>
      </c>
      <c r="D129" t="s">
        <v>834</v>
      </c>
      <c r="E129" s="44">
        <v>0</v>
      </c>
      <c r="F129" s="44">
        <v>1.02</v>
      </c>
      <c r="G129" s="58">
        <v>1.02</v>
      </c>
      <c r="H129" s="45">
        <v>0</v>
      </c>
      <c r="I129" s="45">
        <v>5100</v>
      </c>
      <c r="J129" s="45">
        <v>5100</v>
      </c>
    </row>
    <row r="130" spans="1:10">
      <c r="A130">
        <v>27</v>
      </c>
      <c r="B130" t="s">
        <v>377</v>
      </c>
      <c r="C130">
        <v>95</v>
      </c>
      <c r="D130" t="s">
        <v>378</v>
      </c>
      <c r="E130" s="44">
        <v>33.480000000000004</v>
      </c>
      <c r="F130" s="44">
        <v>35.510000000000005</v>
      </c>
      <c r="G130" s="58">
        <v>2.0300000000000011</v>
      </c>
      <c r="H130" s="45">
        <v>185690</v>
      </c>
      <c r="I130" s="45">
        <v>205552</v>
      </c>
      <c r="J130" s="45">
        <v>19862</v>
      </c>
    </row>
    <row r="131" spans="1:10">
      <c r="A131">
        <v>27</v>
      </c>
      <c r="B131" t="s">
        <v>377</v>
      </c>
      <c r="C131">
        <v>201</v>
      </c>
      <c r="D131" t="s">
        <v>435</v>
      </c>
      <c r="E131" s="44">
        <v>1</v>
      </c>
      <c r="F131" s="44">
        <v>0</v>
      </c>
      <c r="G131" s="58">
        <v>-1</v>
      </c>
      <c r="H131" s="45">
        <v>5000</v>
      </c>
      <c r="I131" s="45">
        <v>0</v>
      </c>
      <c r="J131" s="45">
        <v>-5000</v>
      </c>
    </row>
    <row r="132" spans="1:10">
      <c r="A132">
        <v>27</v>
      </c>
      <c r="B132" t="s">
        <v>377</v>
      </c>
      <c r="C132">
        <v>244</v>
      </c>
      <c r="D132" t="s">
        <v>324</v>
      </c>
      <c r="E132" s="44">
        <v>1</v>
      </c>
      <c r="F132" s="44">
        <v>0</v>
      </c>
      <c r="G132" s="58">
        <v>-1</v>
      </c>
      <c r="H132" s="45">
        <v>5000</v>
      </c>
      <c r="I132" s="45">
        <v>0</v>
      </c>
      <c r="J132" s="45">
        <v>-5000</v>
      </c>
    </row>
    <row r="133" spans="1:10">
      <c r="A133">
        <v>27</v>
      </c>
      <c r="B133" t="s">
        <v>377</v>
      </c>
      <c r="C133">
        <v>273</v>
      </c>
      <c r="D133" t="s">
        <v>381</v>
      </c>
      <c r="E133" s="44">
        <v>10</v>
      </c>
      <c r="F133" s="44">
        <v>5</v>
      </c>
      <c r="G133" s="58">
        <v>-5</v>
      </c>
      <c r="H133" s="45">
        <v>56623</v>
      </c>
      <c r="I133" s="45">
        <v>31889</v>
      </c>
      <c r="J133" s="45">
        <v>-24734</v>
      </c>
    </row>
    <row r="134" spans="1:10">
      <c r="A134">
        <v>27</v>
      </c>
      <c r="B134" t="s">
        <v>377</v>
      </c>
      <c r="C134">
        <v>292</v>
      </c>
      <c r="D134" t="s">
        <v>739</v>
      </c>
      <c r="E134" s="44">
        <v>1</v>
      </c>
      <c r="F134" s="44">
        <v>2</v>
      </c>
      <c r="G134" s="58">
        <v>1</v>
      </c>
      <c r="H134" s="45">
        <v>5000</v>
      </c>
      <c r="I134" s="45">
        <v>10000</v>
      </c>
      <c r="J134" s="45">
        <v>5000</v>
      </c>
    </row>
    <row r="135" spans="1:10">
      <c r="A135">
        <v>27</v>
      </c>
      <c r="B135" t="s">
        <v>377</v>
      </c>
      <c r="C135">
        <v>293</v>
      </c>
      <c r="D135" t="s">
        <v>326</v>
      </c>
      <c r="E135" s="44">
        <v>25.63</v>
      </c>
      <c r="F135" s="44">
        <v>27.02</v>
      </c>
      <c r="G135" s="58">
        <v>1.3900000000000006</v>
      </c>
      <c r="H135" s="45">
        <v>133529</v>
      </c>
      <c r="I135" s="45">
        <v>143406</v>
      </c>
      <c r="J135" s="45">
        <v>9877</v>
      </c>
    </row>
    <row r="136" spans="1:10">
      <c r="A136">
        <v>27</v>
      </c>
      <c r="B136" t="s">
        <v>377</v>
      </c>
      <c r="C136">
        <v>331</v>
      </c>
      <c r="D136" t="s">
        <v>18</v>
      </c>
      <c r="E136" s="44">
        <v>1</v>
      </c>
      <c r="F136" s="44">
        <v>1</v>
      </c>
      <c r="G136" s="58">
        <v>0</v>
      </c>
      <c r="H136" s="45">
        <v>10519</v>
      </c>
      <c r="I136" s="45">
        <v>10109</v>
      </c>
      <c r="J136" s="45">
        <v>-410</v>
      </c>
    </row>
    <row r="137" spans="1:10">
      <c r="A137">
        <v>27</v>
      </c>
      <c r="B137" t="s">
        <v>377</v>
      </c>
      <c r="C137">
        <v>625</v>
      </c>
      <c r="D137" t="s">
        <v>328</v>
      </c>
      <c r="E137" s="44">
        <v>5</v>
      </c>
      <c r="F137" s="44">
        <v>3</v>
      </c>
      <c r="G137" s="58">
        <v>-2</v>
      </c>
      <c r="H137" s="45">
        <v>25000</v>
      </c>
      <c r="I137" s="45">
        <v>15000</v>
      </c>
      <c r="J137" s="45">
        <v>-10000</v>
      </c>
    </row>
    <row r="138" spans="1:10">
      <c r="A138">
        <v>27</v>
      </c>
      <c r="B138" t="s">
        <v>377</v>
      </c>
      <c r="C138">
        <v>650</v>
      </c>
      <c r="D138" t="s">
        <v>382</v>
      </c>
      <c r="E138" s="44">
        <v>4</v>
      </c>
      <c r="F138" s="44">
        <v>3</v>
      </c>
      <c r="G138" s="58">
        <v>-1</v>
      </c>
      <c r="H138" s="45">
        <v>20000</v>
      </c>
      <c r="I138" s="45">
        <v>15000</v>
      </c>
      <c r="J138" s="45">
        <v>-5000</v>
      </c>
    </row>
    <row r="139" spans="1:10">
      <c r="A139">
        <v>27</v>
      </c>
      <c r="B139" t="s">
        <v>377</v>
      </c>
      <c r="C139">
        <v>665</v>
      </c>
      <c r="D139" t="s">
        <v>352</v>
      </c>
      <c r="E139" s="44">
        <v>10.51</v>
      </c>
      <c r="F139" s="44">
        <v>9.18</v>
      </c>
      <c r="G139" s="58">
        <v>-1.33</v>
      </c>
      <c r="H139" s="45">
        <v>52550</v>
      </c>
      <c r="I139" s="45">
        <v>45900</v>
      </c>
      <c r="J139" s="45">
        <v>-6650</v>
      </c>
    </row>
    <row r="140" spans="1:10">
      <c r="A140">
        <v>28</v>
      </c>
      <c r="B140" t="s">
        <v>61</v>
      </c>
      <c r="C140">
        <v>39</v>
      </c>
      <c r="D140" t="s">
        <v>272</v>
      </c>
      <c r="E140" s="44">
        <v>4</v>
      </c>
      <c r="F140" s="44">
        <v>1.6600000000000001</v>
      </c>
      <c r="G140" s="58">
        <v>-2.34</v>
      </c>
      <c r="H140" s="45">
        <v>56368</v>
      </c>
      <c r="I140" s="45">
        <v>8300</v>
      </c>
      <c r="J140" s="45">
        <v>-48068</v>
      </c>
    </row>
    <row r="141" spans="1:10">
      <c r="A141">
        <v>28</v>
      </c>
      <c r="B141" t="s">
        <v>61</v>
      </c>
      <c r="C141">
        <v>64</v>
      </c>
      <c r="D141" t="s">
        <v>330</v>
      </c>
      <c r="E141" s="44">
        <v>9.9</v>
      </c>
      <c r="F141" s="44">
        <v>9.34</v>
      </c>
      <c r="G141" s="58">
        <v>-0.5600000000000005</v>
      </c>
      <c r="H141" s="45">
        <v>51343</v>
      </c>
      <c r="I141" s="45">
        <v>52256</v>
      </c>
      <c r="J141" s="45">
        <v>913</v>
      </c>
    </row>
    <row r="142" spans="1:10">
      <c r="A142">
        <v>28</v>
      </c>
      <c r="B142" t="s">
        <v>61</v>
      </c>
      <c r="C142">
        <v>97</v>
      </c>
      <c r="D142" t="s">
        <v>332</v>
      </c>
      <c r="E142" s="44">
        <v>1</v>
      </c>
      <c r="F142" s="44">
        <v>1</v>
      </c>
      <c r="G142" s="58">
        <v>0</v>
      </c>
      <c r="H142" s="45">
        <v>5000</v>
      </c>
      <c r="I142" s="45">
        <v>5000</v>
      </c>
      <c r="J142" s="45">
        <v>0</v>
      </c>
    </row>
    <row r="143" spans="1:10">
      <c r="A143">
        <v>28</v>
      </c>
      <c r="B143" t="s">
        <v>61</v>
      </c>
      <c r="C143">
        <v>170</v>
      </c>
      <c r="D143" t="s">
        <v>67</v>
      </c>
      <c r="E143" s="44">
        <v>1</v>
      </c>
      <c r="F143" s="44">
        <v>1</v>
      </c>
      <c r="G143" s="58">
        <v>0</v>
      </c>
      <c r="H143" s="45">
        <v>5000</v>
      </c>
      <c r="I143" s="45">
        <v>5000</v>
      </c>
      <c r="J143" s="45">
        <v>0</v>
      </c>
    </row>
    <row r="144" spans="1:10">
      <c r="A144">
        <v>28</v>
      </c>
      <c r="B144" t="s">
        <v>61</v>
      </c>
      <c r="C144">
        <v>348</v>
      </c>
      <c r="D144" t="s">
        <v>343</v>
      </c>
      <c r="E144" s="44">
        <v>1</v>
      </c>
      <c r="F144" s="44">
        <v>1</v>
      </c>
      <c r="G144" s="58">
        <v>0</v>
      </c>
      <c r="H144" s="45">
        <v>5000</v>
      </c>
      <c r="I144" s="45">
        <v>5000</v>
      </c>
      <c r="J144" s="45">
        <v>0</v>
      </c>
    </row>
    <row r="145" spans="1:10">
      <c r="A145">
        <v>28</v>
      </c>
      <c r="B145" t="s">
        <v>61</v>
      </c>
      <c r="C145">
        <v>616</v>
      </c>
      <c r="D145" t="s">
        <v>879</v>
      </c>
      <c r="E145" s="44">
        <v>1</v>
      </c>
      <c r="F145" s="44">
        <v>1</v>
      </c>
      <c r="G145" s="58">
        <v>0</v>
      </c>
      <c r="H145" s="45">
        <v>5000</v>
      </c>
      <c r="I145" s="45">
        <v>5000</v>
      </c>
      <c r="J145" s="45">
        <v>0</v>
      </c>
    </row>
    <row r="146" spans="1:10">
      <c r="A146">
        <v>28</v>
      </c>
      <c r="B146" t="s">
        <v>61</v>
      </c>
      <c r="C146">
        <v>725</v>
      </c>
      <c r="D146" t="s">
        <v>72</v>
      </c>
      <c r="E146" s="44">
        <v>0</v>
      </c>
      <c r="F146" s="44">
        <v>0.44</v>
      </c>
      <c r="G146" s="58">
        <v>0.44</v>
      </c>
      <c r="H146" s="45">
        <v>0</v>
      </c>
      <c r="I146" s="45">
        <v>2200</v>
      </c>
      <c r="J146" s="45">
        <v>2200</v>
      </c>
    </row>
    <row r="147" spans="1:10">
      <c r="A147">
        <v>30</v>
      </c>
      <c r="B147" t="s">
        <v>344</v>
      </c>
      <c r="C147">
        <v>38</v>
      </c>
      <c r="D147" t="s">
        <v>295</v>
      </c>
      <c r="E147" s="44">
        <v>2</v>
      </c>
      <c r="F147" s="44">
        <v>2</v>
      </c>
      <c r="G147" s="58">
        <v>0</v>
      </c>
      <c r="H147" s="45">
        <v>10000</v>
      </c>
      <c r="I147" s="45">
        <v>11292</v>
      </c>
      <c r="J147" s="45">
        <v>1292</v>
      </c>
    </row>
    <row r="148" spans="1:10">
      <c r="A148">
        <v>30</v>
      </c>
      <c r="B148" t="s">
        <v>344</v>
      </c>
      <c r="C148">
        <v>57</v>
      </c>
      <c r="D148" t="s">
        <v>808</v>
      </c>
      <c r="E148" s="44">
        <v>1</v>
      </c>
      <c r="F148" s="44">
        <v>1</v>
      </c>
      <c r="G148" s="58">
        <v>0</v>
      </c>
      <c r="H148" s="45">
        <v>5000</v>
      </c>
      <c r="I148" s="45">
        <v>5000</v>
      </c>
      <c r="J148" s="45">
        <v>0</v>
      </c>
    </row>
    <row r="149" spans="1:10">
      <c r="A149">
        <v>30</v>
      </c>
      <c r="B149" t="s">
        <v>344</v>
      </c>
      <c r="C149">
        <v>71</v>
      </c>
      <c r="D149" t="s">
        <v>345</v>
      </c>
      <c r="E149" s="44">
        <v>12</v>
      </c>
      <c r="F149" s="44">
        <v>10.37</v>
      </c>
      <c r="G149" s="58">
        <v>-1.6300000000000008</v>
      </c>
      <c r="H149" s="45">
        <v>64834</v>
      </c>
      <c r="I149" s="45">
        <v>53934</v>
      </c>
      <c r="J149" s="45">
        <v>-10900</v>
      </c>
    </row>
    <row r="150" spans="1:10">
      <c r="A150">
        <v>30</v>
      </c>
      <c r="B150" t="s">
        <v>344</v>
      </c>
      <c r="C150">
        <v>107</v>
      </c>
      <c r="D150" t="s">
        <v>346</v>
      </c>
      <c r="E150" s="44">
        <v>5</v>
      </c>
      <c r="F150" s="44">
        <v>3.8799999999999994</v>
      </c>
      <c r="G150" s="58">
        <v>-1.1200000000000006</v>
      </c>
      <c r="H150" s="45">
        <v>33313</v>
      </c>
      <c r="I150" s="45">
        <v>23465</v>
      </c>
      <c r="J150" s="45">
        <v>-9848</v>
      </c>
    </row>
    <row r="151" spans="1:10">
      <c r="A151">
        <v>30</v>
      </c>
      <c r="B151" t="s">
        <v>344</v>
      </c>
      <c r="C151">
        <v>128</v>
      </c>
      <c r="D151" t="s">
        <v>81</v>
      </c>
      <c r="E151" s="44">
        <v>2</v>
      </c>
      <c r="F151" s="44">
        <v>2</v>
      </c>
      <c r="G151" s="58">
        <v>0</v>
      </c>
      <c r="H151" s="45">
        <v>10000</v>
      </c>
      <c r="I151" s="45">
        <v>10000</v>
      </c>
      <c r="J151" s="45">
        <v>0</v>
      </c>
    </row>
    <row r="152" spans="1:10">
      <c r="A152">
        <v>30</v>
      </c>
      <c r="B152" t="s">
        <v>344</v>
      </c>
      <c r="C152">
        <v>144</v>
      </c>
      <c r="D152" t="s">
        <v>347</v>
      </c>
      <c r="E152" s="44">
        <v>5.57</v>
      </c>
      <c r="F152" s="44">
        <v>5</v>
      </c>
      <c r="G152" s="58">
        <v>-0.57000000000000028</v>
      </c>
      <c r="H152" s="45">
        <v>27850</v>
      </c>
      <c r="I152" s="45">
        <v>25000</v>
      </c>
      <c r="J152" s="45">
        <v>-2850</v>
      </c>
    </row>
    <row r="153" spans="1:10">
      <c r="A153">
        <v>30</v>
      </c>
      <c r="B153" t="s">
        <v>344</v>
      </c>
      <c r="C153">
        <v>163</v>
      </c>
      <c r="D153" t="s">
        <v>348</v>
      </c>
      <c r="E153" s="44">
        <v>15</v>
      </c>
      <c r="F153" s="44">
        <v>14.21</v>
      </c>
      <c r="G153" s="58">
        <v>-0.78999999999999915</v>
      </c>
      <c r="H153" s="45">
        <v>91140</v>
      </c>
      <c r="I153" s="45">
        <v>71050</v>
      </c>
      <c r="J153" s="45">
        <v>-20090</v>
      </c>
    </row>
    <row r="154" spans="1:10">
      <c r="A154">
        <v>30</v>
      </c>
      <c r="B154" t="s">
        <v>344</v>
      </c>
      <c r="C154">
        <v>165</v>
      </c>
      <c r="D154" t="s">
        <v>66</v>
      </c>
      <c r="E154" s="44">
        <v>0.5</v>
      </c>
      <c r="F154" s="44">
        <v>0</v>
      </c>
      <c r="G154" s="58">
        <v>-0.5</v>
      </c>
      <c r="H154" s="45">
        <v>2500</v>
      </c>
      <c r="I154" s="45">
        <v>0</v>
      </c>
      <c r="J154" s="45">
        <v>-2500</v>
      </c>
    </row>
    <row r="155" spans="1:10">
      <c r="A155">
        <v>30</v>
      </c>
      <c r="B155" t="s">
        <v>344</v>
      </c>
      <c r="C155">
        <v>168</v>
      </c>
      <c r="D155" t="s">
        <v>276</v>
      </c>
      <c r="E155" s="44">
        <v>1</v>
      </c>
      <c r="F155" s="44">
        <v>0.17</v>
      </c>
      <c r="G155" s="58">
        <v>-0.83</v>
      </c>
      <c r="H155" s="45">
        <v>5000</v>
      </c>
      <c r="I155" s="45">
        <v>850</v>
      </c>
      <c r="J155" s="45">
        <v>-4150</v>
      </c>
    </row>
    <row r="156" spans="1:10">
      <c r="A156">
        <v>30</v>
      </c>
      <c r="B156" t="s">
        <v>344</v>
      </c>
      <c r="C156">
        <v>211</v>
      </c>
      <c r="D156" t="s">
        <v>751</v>
      </c>
      <c r="E156" s="44">
        <v>1</v>
      </c>
      <c r="F156" s="44">
        <v>1</v>
      </c>
      <c r="G156" s="58">
        <v>0</v>
      </c>
      <c r="H156" s="45">
        <v>5000</v>
      </c>
      <c r="I156" s="45">
        <v>5000</v>
      </c>
      <c r="J156" s="45">
        <v>0</v>
      </c>
    </row>
    <row r="157" spans="1:10">
      <c r="A157">
        <v>30</v>
      </c>
      <c r="B157" t="s">
        <v>344</v>
      </c>
      <c r="C157">
        <v>229</v>
      </c>
      <c r="D157" t="s">
        <v>256</v>
      </c>
      <c r="E157" s="44">
        <v>18.5</v>
      </c>
      <c r="F157" s="44">
        <v>19.79</v>
      </c>
      <c r="G157" s="58">
        <v>1.2899999999999991</v>
      </c>
      <c r="H157" s="45">
        <v>93719</v>
      </c>
      <c r="I157" s="45">
        <v>111268</v>
      </c>
      <c r="J157" s="45">
        <v>17549</v>
      </c>
    </row>
    <row r="158" spans="1:10">
      <c r="A158">
        <v>30</v>
      </c>
      <c r="B158" t="s">
        <v>344</v>
      </c>
      <c r="C158">
        <v>246</v>
      </c>
      <c r="D158" t="s">
        <v>752</v>
      </c>
      <c r="E158" s="44">
        <v>0.69</v>
      </c>
      <c r="F158" s="44">
        <v>1</v>
      </c>
      <c r="G158" s="58">
        <v>0.31000000000000005</v>
      </c>
      <c r="H158" s="45">
        <v>3450</v>
      </c>
      <c r="I158" s="45">
        <v>5000</v>
      </c>
      <c r="J158" s="45">
        <v>1550</v>
      </c>
    </row>
    <row r="159" spans="1:10">
      <c r="A159">
        <v>30</v>
      </c>
      <c r="B159" t="s">
        <v>344</v>
      </c>
      <c r="C159">
        <v>252</v>
      </c>
      <c r="D159" t="s">
        <v>297</v>
      </c>
      <c r="E159" s="44">
        <v>1</v>
      </c>
      <c r="F159" s="44">
        <v>1</v>
      </c>
      <c r="G159" s="58">
        <v>0</v>
      </c>
      <c r="H159" s="45">
        <v>5000</v>
      </c>
      <c r="I159" s="45">
        <v>5000</v>
      </c>
      <c r="J159" s="45">
        <v>0</v>
      </c>
    </row>
    <row r="160" spans="1:10">
      <c r="A160">
        <v>30</v>
      </c>
      <c r="B160" t="s">
        <v>344</v>
      </c>
      <c r="C160">
        <v>258</v>
      </c>
      <c r="D160" t="s">
        <v>257</v>
      </c>
      <c r="E160" s="44">
        <v>22.57</v>
      </c>
      <c r="F160" s="44">
        <v>29.71</v>
      </c>
      <c r="G160" s="58">
        <v>7.1400000000000006</v>
      </c>
      <c r="H160" s="45">
        <v>128941</v>
      </c>
      <c r="I160" s="45">
        <v>165177</v>
      </c>
      <c r="J160" s="45">
        <v>36236</v>
      </c>
    </row>
    <row r="161" spans="1:10">
      <c r="A161">
        <v>30</v>
      </c>
      <c r="B161" t="s">
        <v>344</v>
      </c>
      <c r="C161">
        <v>262</v>
      </c>
      <c r="D161" t="s">
        <v>308</v>
      </c>
      <c r="E161" s="44">
        <v>1</v>
      </c>
      <c r="F161" s="44">
        <v>0</v>
      </c>
      <c r="G161" s="58">
        <v>-1</v>
      </c>
      <c r="H161" s="45">
        <v>5000</v>
      </c>
      <c r="I161" s="45">
        <v>0</v>
      </c>
      <c r="J161" s="45">
        <v>-5000</v>
      </c>
    </row>
    <row r="162" spans="1:10">
      <c r="A162">
        <v>30</v>
      </c>
      <c r="B162" t="s">
        <v>344</v>
      </c>
      <c r="C162">
        <v>284</v>
      </c>
      <c r="D162" t="s">
        <v>258</v>
      </c>
      <c r="E162" s="44">
        <v>1</v>
      </c>
      <c r="F162" s="44">
        <v>1</v>
      </c>
      <c r="G162" s="58">
        <v>0</v>
      </c>
      <c r="H162" s="45">
        <v>14918</v>
      </c>
      <c r="I162" s="45">
        <v>14325</v>
      </c>
      <c r="J162" s="45">
        <v>-593</v>
      </c>
    </row>
    <row r="163" spans="1:10">
      <c r="A163">
        <v>30</v>
      </c>
      <c r="B163" t="s">
        <v>344</v>
      </c>
      <c r="C163">
        <v>291</v>
      </c>
      <c r="D163" t="s">
        <v>259</v>
      </c>
      <c r="E163" s="44">
        <v>3</v>
      </c>
      <c r="F163" s="44">
        <v>1</v>
      </c>
      <c r="G163" s="58">
        <v>-2</v>
      </c>
      <c r="H163" s="45">
        <v>15000</v>
      </c>
      <c r="I163" s="45">
        <v>5000</v>
      </c>
      <c r="J163" s="45">
        <v>-10000</v>
      </c>
    </row>
    <row r="164" spans="1:10">
      <c r="A164">
        <v>30</v>
      </c>
      <c r="B164" t="s">
        <v>344</v>
      </c>
      <c r="C164">
        <v>675</v>
      </c>
      <c r="D164" t="s">
        <v>260</v>
      </c>
      <c r="E164" s="44">
        <v>6</v>
      </c>
      <c r="F164" s="44">
        <v>6</v>
      </c>
      <c r="G164" s="58">
        <v>0</v>
      </c>
      <c r="H164" s="45">
        <v>30000</v>
      </c>
      <c r="I164" s="45">
        <v>30000</v>
      </c>
      <c r="J164" s="45">
        <v>0</v>
      </c>
    </row>
    <row r="165" spans="1:10">
      <c r="A165">
        <v>30</v>
      </c>
      <c r="B165" t="s">
        <v>344</v>
      </c>
      <c r="C165">
        <v>745</v>
      </c>
      <c r="D165" t="s">
        <v>309</v>
      </c>
      <c r="E165" s="44">
        <v>1</v>
      </c>
      <c r="F165" s="44">
        <v>1</v>
      </c>
      <c r="G165" s="58">
        <v>0</v>
      </c>
      <c r="H165" s="45">
        <v>5000</v>
      </c>
      <c r="I165" s="45">
        <v>5000</v>
      </c>
      <c r="J165" s="45">
        <v>0</v>
      </c>
    </row>
    <row r="166" spans="1:10">
      <c r="A166">
        <v>30</v>
      </c>
      <c r="B166" t="s">
        <v>344</v>
      </c>
      <c r="C166">
        <v>773</v>
      </c>
      <c r="D166" t="s">
        <v>310</v>
      </c>
      <c r="E166" s="44">
        <v>2</v>
      </c>
      <c r="F166" s="44">
        <v>2</v>
      </c>
      <c r="G166" s="58">
        <v>0</v>
      </c>
      <c r="H166" s="45">
        <v>10000</v>
      </c>
      <c r="I166" s="45">
        <v>10000</v>
      </c>
      <c r="J166" s="45">
        <v>0</v>
      </c>
    </row>
    <row r="167" spans="1:10">
      <c r="A167">
        <v>36</v>
      </c>
      <c r="B167" t="s">
        <v>388</v>
      </c>
      <c r="C167">
        <v>20</v>
      </c>
      <c r="D167" t="s">
        <v>262</v>
      </c>
      <c r="E167" s="44">
        <v>0</v>
      </c>
      <c r="F167" s="44">
        <v>2.09</v>
      </c>
      <c r="G167" s="58">
        <v>2.09</v>
      </c>
      <c r="H167" s="45">
        <v>0</v>
      </c>
      <c r="I167" s="45">
        <v>10968</v>
      </c>
      <c r="J167" s="45">
        <v>10968</v>
      </c>
    </row>
    <row r="168" spans="1:10">
      <c r="A168">
        <v>36</v>
      </c>
      <c r="B168" t="s">
        <v>388</v>
      </c>
      <c r="C168">
        <v>94</v>
      </c>
      <c r="D168" t="s">
        <v>834</v>
      </c>
      <c r="E168" s="44">
        <v>1</v>
      </c>
      <c r="F168" s="44">
        <v>0</v>
      </c>
      <c r="G168" s="58">
        <v>-1</v>
      </c>
      <c r="H168" s="45">
        <v>5000</v>
      </c>
      <c r="I168" s="45">
        <v>0</v>
      </c>
      <c r="J168" s="45">
        <v>-5000</v>
      </c>
    </row>
    <row r="169" spans="1:10">
      <c r="A169">
        <v>36</v>
      </c>
      <c r="B169" t="s">
        <v>388</v>
      </c>
      <c r="C169">
        <v>95</v>
      </c>
      <c r="D169" t="s">
        <v>378</v>
      </c>
      <c r="E169" s="44">
        <v>0</v>
      </c>
      <c r="F169" s="44">
        <v>1</v>
      </c>
      <c r="G169" s="58">
        <v>1</v>
      </c>
      <c r="H169" s="45">
        <v>0</v>
      </c>
      <c r="I169" s="45">
        <v>5000</v>
      </c>
      <c r="J169" s="45">
        <v>5000</v>
      </c>
    </row>
    <row r="170" spans="1:10">
      <c r="A170">
        <v>36</v>
      </c>
      <c r="B170" t="s">
        <v>388</v>
      </c>
      <c r="C170">
        <v>96</v>
      </c>
      <c r="D170" t="s">
        <v>351</v>
      </c>
      <c r="E170" s="44">
        <v>7</v>
      </c>
      <c r="F170" s="44">
        <v>10</v>
      </c>
      <c r="G170" s="58">
        <v>3</v>
      </c>
      <c r="H170" s="45">
        <v>35000</v>
      </c>
      <c r="I170" s="45">
        <v>54138</v>
      </c>
      <c r="J170" s="45">
        <v>19138</v>
      </c>
    </row>
    <row r="171" spans="1:10">
      <c r="A171">
        <v>36</v>
      </c>
      <c r="B171" t="s">
        <v>388</v>
      </c>
      <c r="C171">
        <v>172</v>
      </c>
      <c r="D171" t="s">
        <v>389</v>
      </c>
      <c r="E171" s="44">
        <v>5</v>
      </c>
      <c r="F171" s="44">
        <v>1</v>
      </c>
      <c r="G171" s="58">
        <v>-4</v>
      </c>
      <c r="H171" s="45">
        <v>25000</v>
      </c>
      <c r="I171" s="45">
        <v>5000</v>
      </c>
      <c r="J171" s="45">
        <v>-20000</v>
      </c>
    </row>
    <row r="172" spans="1:10">
      <c r="A172">
        <v>36</v>
      </c>
      <c r="B172" t="s">
        <v>388</v>
      </c>
      <c r="C172">
        <v>182</v>
      </c>
      <c r="D172" t="s">
        <v>785</v>
      </c>
      <c r="E172" s="44">
        <v>0</v>
      </c>
      <c r="F172" s="44">
        <v>1</v>
      </c>
      <c r="G172" s="58">
        <v>1</v>
      </c>
      <c r="H172" s="45">
        <v>0</v>
      </c>
      <c r="I172" s="45">
        <v>5000</v>
      </c>
      <c r="J172" s="45">
        <v>5000</v>
      </c>
    </row>
    <row r="173" spans="1:10">
      <c r="A173">
        <v>36</v>
      </c>
      <c r="B173" t="s">
        <v>388</v>
      </c>
      <c r="C173">
        <v>201</v>
      </c>
      <c r="D173" t="s">
        <v>435</v>
      </c>
      <c r="E173" s="44">
        <v>0</v>
      </c>
      <c r="F173" s="44">
        <v>1</v>
      </c>
      <c r="G173" s="58">
        <v>1</v>
      </c>
      <c r="H173" s="45">
        <v>0</v>
      </c>
      <c r="I173" s="45">
        <v>5000</v>
      </c>
      <c r="J173" s="45">
        <v>5000</v>
      </c>
    </row>
    <row r="174" spans="1:10">
      <c r="A174">
        <v>36</v>
      </c>
      <c r="B174" t="s">
        <v>388</v>
      </c>
      <c r="C174">
        <v>239</v>
      </c>
      <c r="D174" t="s">
        <v>390</v>
      </c>
      <c r="E174" s="44">
        <v>8.5</v>
      </c>
      <c r="F174" s="44">
        <v>9.23</v>
      </c>
      <c r="G174" s="58">
        <v>0.73000000000000043</v>
      </c>
      <c r="H174" s="45">
        <v>44683</v>
      </c>
      <c r="I174" s="45">
        <v>49403</v>
      </c>
      <c r="J174" s="45">
        <v>4720</v>
      </c>
    </row>
    <row r="175" spans="1:10">
      <c r="A175">
        <v>36</v>
      </c>
      <c r="B175" t="s">
        <v>388</v>
      </c>
      <c r="C175">
        <v>261</v>
      </c>
      <c r="D175" t="s">
        <v>266</v>
      </c>
      <c r="E175" s="44">
        <v>2</v>
      </c>
      <c r="F175" s="44">
        <v>3</v>
      </c>
      <c r="G175" s="58">
        <v>1</v>
      </c>
      <c r="H175" s="45">
        <v>10000</v>
      </c>
      <c r="I175" s="45">
        <v>15000</v>
      </c>
      <c r="J175" s="45">
        <v>5000</v>
      </c>
    </row>
    <row r="176" spans="1:10">
      <c r="A176">
        <v>36</v>
      </c>
      <c r="B176" t="s">
        <v>388</v>
      </c>
      <c r="C176">
        <v>293</v>
      </c>
      <c r="D176" t="s">
        <v>326</v>
      </c>
      <c r="E176" s="44">
        <v>0</v>
      </c>
      <c r="F176" s="44">
        <v>1</v>
      </c>
      <c r="G176" s="58">
        <v>1</v>
      </c>
      <c r="H176" s="45">
        <v>0</v>
      </c>
      <c r="I176" s="45">
        <v>5000</v>
      </c>
      <c r="J176" s="45">
        <v>5000</v>
      </c>
    </row>
    <row r="177" spans="1:10">
      <c r="A177">
        <v>36</v>
      </c>
      <c r="B177" t="s">
        <v>388</v>
      </c>
      <c r="C177">
        <v>310</v>
      </c>
      <c r="D177" t="s">
        <v>387</v>
      </c>
      <c r="E177" s="44">
        <v>112.19</v>
      </c>
      <c r="F177" s="44">
        <v>111.07999999999998</v>
      </c>
      <c r="G177" s="58">
        <v>-1.1100000000000136</v>
      </c>
      <c r="H177" s="45">
        <v>691945</v>
      </c>
      <c r="I177" s="45">
        <v>696058</v>
      </c>
      <c r="J177" s="45">
        <v>4113</v>
      </c>
    </row>
    <row r="178" spans="1:10">
      <c r="A178">
        <v>36</v>
      </c>
      <c r="B178" t="s">
        <v>388</v>
      </c>
      <c r="C178">
        <v>645</v>
      </c>
      <c r="D178" t="s">
        <v>268</v>
      </c>
      <c r="E178" s="44">
        <v>0</v>
      </c>
      <c r="F178" s="44">
        <v>1</v>
      </c>
      <c r="G178" s="58">
        <v>1</v>
      </c>
      <c r="H178" s="45">
        <v>0</v>
      </c>
      <c r="I178" s="45">
        <v>5000</v>
      </c>
      <c r="J178" s="45">
        <v>5000</v>
      </c>
    </row>
    <row r="179" spans="1:10">
      <c r="A179">
        <v>36</v>
      </c>
      <c r="B179" t="s">
        <v>388</v>
      </c>
      <c r="C179">
        <v>712</v>
      </c>
      <c r="D179" t="s">
        <v>883</v>
      </c>
      <c r="E179" s="44">
        <v>0</v>
      </c>
      <c r="F179" s="44">
        <v>1</v>
      </c>
      <c r="G179" s="58">
        <v>1</v>
      </c>
      <c r="H179" s="45">
        <v>0</v>
      </c>
      <c r="I179" s="45">
        <v>5000</v>
      </c>
      <c r="J179" s="45">
        <v>5000</v>
      </c>
    </row>
    <row r="180" spans="1:10">
      <c r="A180">
        <v>36</v>
      </c>
      <c r="B180" t="s">
        <v>388</v>
      </c>
      <c r="C180">
        <v>740</v>
      </c>
      <c r="D180" t="s">
        <v>392</v>
      </c>
      <c r="E180" s="44">
        <v>1</v>
      </c>
      <c r="F180" s="44">
        <v>1</v>
      </c>
      <c r="G180" s="58">
        <v>0</v>
      </c>
      <c r="H180" s="45">
        <v>5000</v>
      </c>
      <c r="I180" s="45">
        <v>5000</v>
      </c>
      <c r="J180" s="45">
        <v>0</v>
      </c>
    </row>
    <row r="181" spans="1:10">
      <c r="A181">
        <v>39</v>
      </c>
      <c r="B181" t="s">
        <v>272</v>
      </c>
      <c r="C181">
        <v>64</v>
      </c>
      <c r="D181" t="s">
        <v>330</v>
      </c>
      <c r="E181" s="44">
        <v>1</v>
      </c>
      <c r="F181" s="44">
        <v>1</v>
      </c>
      <c r="G181" s="58">
        <v>0</v>
      </c>
      <c r="H181" s="45">
        <v>5000</v>
      </c>
      <c r="I181" s="45">
        <v>5000</v>
      </c>
      <c r="J181" s="45">
        <v>0</v>
      </c>
    </row>
    <row r="182" spans="1:10">
      <c r="A182">
        <v>39</v>
      </c>
      <c r="B182" t="s">
        <v>272</v>
      </c>
      <c r="C182">
        <v>151</v>
      </c>
      <c r="D182" t="s">
        <v>407</v>
      </c>
      <c r="E182" s="44">
        <v>0.65</v>
      </c>
      <c r="F182" s="44">
        <v>0</v>
      </c>
      <c r="G182" s="58">
        <v>-0.65</v>
      </c>
      <c r="H182" s="45">
        <v>11449</v>
      </c>
      <c r="I182" s="45">
        <v>0</v>
      </c>
      <c r="J182" s="45">
        <v>-11449</v>
      </c>
    </row>
    <row r="183" spans="1:10">
      <c r="A183">
        <v>39</v>
      </c>
      <c r="B183" t="s">
        <v>272</v>
      </c>
      <c r="C183">
        <v>153</v>
      </c>
      <c r="D183" t="s">
        <v>333</v>
      </c>
      <c r="E183" s="44">
        <v>1</v>
      </c>
      <c r="F183" s="44">
        <v>0</v>
      </c>
      <c r="G183" s="58">
        <v>-1</v>
      </c>
      <c r="H183" s="45">
        <v>5000</v>
      </c>
      <c r="I183" s="45">
        <v>0</v>
      </c>
      <c r="J183" s="45">
        <v>-5000</v>
      </c>
    </row>
    <row r="184" spans="1:10">
      <c r="A184">
        <v>39</v>
      </c>
      <c r="B184" t="s">
        <v>272</v>
      </c>
      <c r="C184">
        <v>226</v>
      </c>
      <c r="D184" t="s">
        <v>283</v>
      </c>
      <c r="E184" s="44">
        <v>1</v>
      </c>
      <c r="F184" s="44">
        <v>1</v>
      </c>
      <c r="G184" s="58">
        <v>0</v>
      </c>
      <c r="H184" s="45">
        <v>5000</v>
      </c>
      <c r="I184" s="45">
        <v>5000</v>
      </c>
      <c r="J184" s="45">
        <v>0</v>
      </c>
    </row>
    <row r="185" spans="1:10">
      <c r="A185">
        <v>39</v>
      </c>
      <c r="B185" t="s">
        <v>272</v>
      </c>
      <c r="C185">
        <v>348</v>
      </c>
      <c r="D185" t="s">
        <v>343</v>
      </c>
      <c r="E185" s="44">
        <v>15.13</v>
      </c>
      <c r="F185" s="44">
        <v>12</v>
      </c>
      <c r="G185" s="58">
        <v>-3.1300000000000008</v>
      </c>
      <c r="H185" s="45">
        <v>86425</v>
      </c>
      <c r="I185" s="45">
        <v>64318</v>
      </c>
      <c r="J185" s="45">
        <v>-22107</v>
      </c>
    </row>
    <row r="186" spans="1:10">
      <c r="A186">
        <v>44</v>
      </c>
      <c r="B186" t="s">
        <v>321</v>
      </c>
      <c r="C186">
        <v>1</v>
      </c>
      <c r="D186" t="s">
        <v>376</v>
      </c>
      <c r="E186" s="44">
        <v>1.97</v>
      </c>
      <c r="F186" s="44">
        <v>1</v>
      </c>
      <c r="G186" s="58">
        <v>-0.97</v>
      </c>
      <c r="H186" s="45">
        <v>9850</v>
      </c>
      <c r="I186" s="45">
        <v>5000</v>
      </c>
      <c r="J186" s="45">
        <v>-4850</v>
      </c>
    </row>
    <row r="187" spans="1:10">
      <c r="A187">
        <v>44</v>
      </c>
      <c r="B187" t="s">
        <v>321</v>
      </c>
      <c r="C187">
        <v>18</v>
      </c>
      <c r="D187" t="s">
        <v>318</v>
      </c>
      <c r="E187" s="44">
        <v>0</v>
      </c>
      <c r="F187" s="44">
        <v>2</v>
      </c>
      <c r="G187" s="58">
        <v>2</v>
      </c>
      <c r="H187" s="45">
        <v>0</v>
      </c>
      <c r="I187" s="45">
        <v>10000</v>
      </c>
      <c r="J187" s="45">
        <v>10000</v>
      </c>
    </row>
    <row r="188" spans="1:10">
      <c r="A188">
        <v>44</v>
      </c>
      <c r="B188" t="s">
        <v>321</v>
      </c>
      <c r="C188">
        <v>73</v>
      </c>
      <c r="D188" t="s">
        <v>819</v>
      </c>
      <c r="E188" s="44">
        <v>1</v>
      </c>
      <c r="F188" s="44">
        <v>1</v>
      </c>
      <c r="G188" s="58">
        <v>0</v>
      </c>
      <c r="H188" s="45">
        <v>48011</v>
      </c>
      <c r="I188" s="45">
        <v>31870</v>
      </c>
      <c r="J188" s="45">
        <v>-16141</v>
      </c>
    </row>
    <row r="189" spans="1:10">
      <c r="A189">
        <v>44</v>
      </c>
      <c r="B189" t="s">
        <v>321</v>
      </c>
      <c r="C189">
        <v>83</v>
      </c>
      <c r="D189" t="s">
        <v>827</v>
      </c>
      <c r="E189" s="44">
        <v>4.37</v>
      </c>
      <c r="F189" s="44">
        <v>5</v>
      </c>
      <c r="G189" s="58">
        <v>0.62999999999999989</v>
      </c>
      <c r="H189" s="45">
        <v>22554</v>
      </c>
      <c r="I189" s="45">
        <v>25000</v>
      </c>
      <c r="J189" s="45">
        <v>2446</v>
      </c>
    </row>
    <row r="190" spans="1:10">
      <c r="A190">
        <v>44</v>
      </c>
      <c r="B190" t="s">
        <v>321</v>
      </c>
      <c r="C190">
        <v>88</v>
      </c>
      <c r="D190" t="s">
        <v>829</v>
      </c>
      <c r="E190" s="44">
        <v>0</v>
      </c>
      <c r="F190" s="44">
        <v>1.46</v>
      </c>
      <c r="G190" s="58">
        <v>1.46</v>
      </c>
      <c r="H190" s="45">
        <v>0</v>
      </c>
      <c r="I190" s="45">
        <v>7300</v>
      </c>
      <c r="J190" s="45">
        <v>7300</v>
      </c>
    </row>
    <row r="191" spans="1:10">
      <c r="A191">
        <v>44</v>
      </c>
      <c r="B191" t="s">
        <v>321</v>
      </c>
      <c r="C191">
        <v>95</v>
      </c>
      <c r="D191" t="s">
        <v>378</v>
      </c>
      <c r="E191" s="44">
        <v>0.52</v>
      </c>
      <c r="F191" s="44">
        <v>0</v>
      </c>
      <c r="G191" s="58">
        <v>-0.52</v>
      </c>
      <c r="H191" s="45">
        <v>2600</v>
      </c>
      <c r="I191" s="45">
        <v>0</v>
      </c>
      <c r="J191" s="45">
        <v>-2600</v>
      </c>
    </row>
    <row r="192" spans="1:10">
      <c r="A192">
        <v>44</v>
      </c>
      <c r="B192" t="s">
        <v>321</v>
      </c>
      <c r="C192">
        <v>133</v>
      </c>
      <c r="D192" t="s">
        <v>322</v>
      </c>
      <c r="E192" s="44">
        <v>1</v>
      </c>
      <c r="F192" s="44">
        <v>1</v>
      </c>
      <c r="G192" s="58">
        <v>0</v>
      </c>
      <c r="H192" s="45">
        <v>5000</v>
      </c>
      <c r="I192" s="45">
        <v>5000</v>
      </c>
      <c r="J192" s="45">
        <v>0</v>
      </c>
    </row>
    <row r="193" spans="1:10">
      <c r="A193">
        <v>44</v>
      </c>
      <c r="B193" t="s">
        <v>321</v>
      </c>
      <c r="C193">
        <v>182</v>
      </c>
      <c r="D193" t="s">
        <v>785</v>
      </c>
      <c r="E193" s="44">
        <v>1</v>
      </c>
      <c r="F193" s="44">
        <v>1</v>
      </c>
      <c r="G193" s="58">
        <v>0</v>
      </c>
      <c r="H193" s="45">
        <v>5000</v>
      </c>
      <c r="I193" s="45">
        <v>5000</v>
      </c>
      <c r="J193" s="45">
        <v>0</v>
      </c>
    </row>
    <row r="194" spans="1:10">
      <c r="A194">
        <v>44</v>
      </c>
      <c r="B194" t="s">
        <v>321</v>
      </c>
      <c r="C194">
        <v>218</v>
      </c>
      <c r="D194" t="s">
        <v>697</v>
      </c>
      <c r="E194" s="44">
        <v>0</v>
      </c>
      <c r="F194" s="44">
        <v>1</v>
      </c>
      <c r="G194" s="58">
        <v>1</v>
      </c>
      <c r="H194" s="45">
        <v>0</v>
      </c>
      <c r="I194" s="45">
        <v>5000</v>
      </c>
      <c r="J194" s="45">
        <v>5000</v>
      </c>
    </row>
    <row r="195" spans="1:10">
      <c r="A195">
        <v>44</v>
      </c>
      <c r="B195" t="s">
        <v>321</v>
      </c>
      <c r="C195">
        <v>244</v>
      </c>
      <c r="D195" t="s">
        <v>324</v>
      </c>
      <c r="E195" s="44">
        <v>1</v>
      </c>
      <c r="F195" s="44">
        <v>2</v>
      </c>
      <c r="G195" s="58">
        <v>1</v>
      </c>
      <c r="H195" s="45">
        <v>5000</v>
      </c>
      <c r="I195" s="45">
        <v>10000</v>
      </c>
      <c r="J195" s="45">
        <v>5000</v>
      </c>
    </row>
    <row r="196" spans="1:10">
      <c r="A196">
        <v>44</v>
      </c>
      <c r="B196" t="s">
        <v>321</v>
      </c>
      <c r="C196">
        <v>285</v>
      </c>
      <c r="D196" t="s">
        <v>325</v>
      </c>
      <c r="E196" s="44">
        <v>3</v>
      </c>
      <c r="F196" s="44">
        <v>0</v>
      </c>
      <c r="G196" s="58">
        <v>-3</v>
      </c>
      <c r="H196" s="45">
        <v>20379</v>
      </c>
      <c r="I196" s="45">
        <v>0</v>
      </c>
      <c r="J196" s="45">
        <v>-20379</v>
      </c>
    </row>
    <row r="197" spans="1:10">
      <c r="A197">
        <v>44</v>
      </c>
      <c r="B197" t="s">
        <v>321</v>
      </c>
      <c r="C197">
        <v>293</v>
      </c>
      <c r="D197" t="s">
        <v>326</v>
      </c>
      <c r="E197" s="44">
        <v>0</v>
      </c>
      <c r="F197" s="44">
        <v>2.1</v>
      </c>
      <c r="G197" s="58">
        <v>2.1</v>
      </c>
      <c r="H197" s="45">
        <v>0</v>
      </c>
      <c r="I197" s="45">
        <v>10500</v>
      </c>
      <c r="J197" s="45">
        <v>10500</v>
      </c>
    </row>
    <row r="198" spans="1:10">
      <c r="A198">
        <v>44</v>
      </c>
      <c r="B198" t="s">
        <v>321</v>
      </c>
      <c r="C198">
        <v>323</v>
      </c>
      <c r="D198" t="s">
        <v>11</v>
      </c>
      <c r="E198" s="44">
        <v>2.9699999999999998</v>
      </c>
      <c r="F198" s="44">
        <v>2</v>
      </c>
      <c r="G198" s="58">
        <v>-0.96999999999999975</v>
      </c>
      <c r="H198" s="45">
        <v>14850</v>
      </c>
      <c r="I198" s="45">
        <v>10000</v>
      </c>
      <c r="J198" s="45">
        <v>-4850</v>
      </c>
    </row>
    <row r="199" spans="1:10">
      <c r="A199">
        <v>44</v>
      </c>
      <c r="B199" t="s">
        <v>321</v>
      </c>
      <c r="C199">
        <v>625</v>
      </c>
      <c r="D199" t="s">
        <v>328</v>
      </c>
      <c r="E199" s="44">
        <v>4</v>
      </c>
      <c r="F199" s="44">
        <v>3</v>
      </c>
      <c r="G199" s="58">
        <v>-1</v>
      </c>
      <c r="H199" s="45">
        <v>22914</v>
      </c>
      <c r="I199" s="45">
        <v>15000</v>
      </c>
      <c r="J199" s="45">
        <v>-7914</v>
      </c>
    </row>
    <row r="200" spans="1:10">
      <c r="A200">
        <v>44</v>
      </c>
      <c r="B200" t="s">
        <v>321</v>
      </c>
      <c r="C200">
        <v>780</v>
      </c>
      <c r="D200" t="s">
        <v>42</v>
      </c>
      <c r="E200" s="44">
        <v>0</v>
      </c>
      <c r="F200" s="44">
        <v>0.19</v>
      </c>
      <c r="G200" s="58">
        <v>0.19</v>
      </c>
      <c r="H200" s="45">
        <v>0</v>
      </c>
      <c r="I200" s="45">
        <v>950</v>
      </c>
      <c r="J200" s="45">
        <v>950</v>
      </c>
    </row>
    <row r="201" spans="1:10">
      <c r="A201">
        <v>44</v>
      </c>
      <c r="B201" t="s">
        <v>321</v>
      </c>
      <c r="C201">
        <v>821</v>
      </c>
      <c r="D201" t="s">
        <v>34</v>
      </c>
      <c r="E201" s="44">
        <v>0.52</v>
      </c>
      <c r="F201" s="44">
        <v>0</v>
      </c>
      <c r="G201" s="58">
        <v>-0.52</v>
      </c>
      <c r="H201" s="45">
        <v>2600</v>
      </c>
      <c r="I201" s="45">
        <v>0</v>
      </c>
      <c r="J201" s="45">
        <v>-2600</v>
      </c>
    </row>
    <row r="202" spans="1:10">
      <c r="A202">
        <v>44</v>
      </c>
      <c r="B202" t="s">
        <v>321</v>
      </c>
      <c r="C202">
        <v>872</v>
      </c>
      <c r="D202" t="s">
        <v>40</v>
      </c>
      <c r="E202" s="44">
        <v>1</v>
      </c>
      <c r="F202" s="44">
        <v>1</v>
      </c>
      <c r="G202" s="58">
        <v>0</v>
      </c>
      <c r="H202" s="45">
        <v>5000</v>
      </c>
      <c r="I202" s="45">
        <v>5000</v>
      </c>
      <c r="J202" s="45">
        <v>0</v>
      </c>
    </row>
    <row r="203" spans="1:10">
      <c r="A203">
        <v>45</v>
      </c>
      <c r="B203" t="s">
        <v>384</v>
      </c>
      <c r="C203">
        <v>135</v>
      </c>
      <c r="D203" t="s">
        <v>858</v>
      </c>
      <c r="E203" s="44">
        <v>0</v>
      </c>
      <c r="F203" s="44">
        <v>0.54</v>
      </c>
      <c r="G203" s="58">
        <v>0.54</v>
      </c>
      <c r="H203" s="45">
        <v>0</v>
      </c>
      <c r="I203" s="45">
        <v>2700</v>
      </c>
      <c r="J203" s="45">
        <v>2700</v>
      </c>
    </row>
    <row r="204" spans="1:10">
      <c r="A204">
        <v>45</v>
      </c>
      <c r="B204" t="s">
        <v>384</v>
      </c>
      <c r="C204">
        <v>191</v>
      </c>
      <c r="D204" t="s">
        <v>385</v>
      </c>
      <c r="E204" s="44">
        <v>1</v>
      </c>
      <c r="F204" s="44">
        <v>0</v>
      </c>
      <c r="G204" s="58">
        <v>-1</v>
      </c>
      <c r="H204" s="45">
        <v>5000</v>
      </c>
      <c r="I204" s="45">
        <v>0</v>
      </c>
      <c r="J204" s="45">
        <v>-5000</v>
      </c>
    </row>
    <row r="205" spans="1:10">
      <c r="A205">
        <v>45</v>
      </c>
      <c r="B205" t="s">
        <v>384</v>
      </c>
      <c r="C205">
        <v>215</v>
      </c>
      <c r="D205" t="s">
        <v>360</v>
      </c>
      <c r="E205" s="44">
        <v>14</v>
      </c>
      <c r="F205" s="44">
        <v>15.719999999999999</v>
      </c>
      <c r="G205" s="58">
        <v>1.7199999999999989</v>
      </c>
      <c r="H205" s="45">
        <v>70000</v>
      </c>
      <c r="I205" s="45">
        <v>85306</v>
      </c>
      <c r="J205" s="45">
        <v>15306</v>
      </c>
    </row>
    <row r="206" spans="1:10">
      <c r="A206">
        <v>45</v>
      </c>
      <c r="B206" t="s">
        <v>384</v>
      </c>
      <c r="C206">
        <v>277</v>
      </c>
      <c r="D206" t="s">
        <v>355</v>
      </c>
      <c r="E206" s="44">
        <v>5</v>
      </c>
      <c r="F206" s="44">
        <v>3.5300000000000002</v>
      </c>
      <c r="G206" s="58">
        <v>-1.4699999999999998</v>
      </c>
      <c r="H206" s="45">
        <v>25000</v>
      </c>
      <c r="I206" s="45">
        <v>17650</v>
      </c>
      <c r="J206" s="45">
        <v>-7350</v>
      </c>
    </row>
    <row r="207" spans="1:10">
      <c r="A207">
        <v>45</v>
      </c>
      <c r="B207" t="s">
        <v>384</v>
      </c>
      <c r="C207">
        <v>287</v>
      </c>
      <c r="D207" t="s">
        <v>736</v>
      </c>
      <c r="E207" s="44">
        <v>3.88</v>
      </c>
      <c r="F207" s="44">
        <v>2</v>
      </c>
      <c r="G207" s="58">
        <v>-1.88</v>
      </c>
      <c r="H207" s="45">
        <v>21519</v>
      </c>
      <c r="I207" s="45">
        <v>12151</v>
      </c>
      <c r="J207" s="45">
        <v>-9368</v>
      </c>
    </row>
    <row r="208" spans="1:10">
      <c r="A208">
        <v>45</v>
      </c>
      <c r="B208" t="s">
        <v>384</v>
      </c>
      <c r="C208">
        <v>306</v>
      </c>
      <c r="D208" t="s">
        <v>383</v>
      </c>
      <c r="E208" s="44">
        <v>0</v>
      </c>
      <c r="F208" s="44">
        <v>3.26</v>
      </c>
      <c r="G208" s="58">
        <v>3.26</v>
      </c>
      <c r="H208" s="45">
        <v>0</v>
      </c>
      <c r="I208" s="45">
        <v>16300</v>
      </c>
      <c r="J208" s="45">
        <v>16300</v>
      </c>
    </row>
    <row r="209" spans="1:10">
      <c r="A209">
        <v>45</v>
      </c>
      <c r="B209" t="s">
        <v>384</v>
      </c>
      <c r="C209">
        <v>309</v>
      </c>
      <c r="D209" t="s">
        <v>304</v>
      </c>
      <c r="E209" s="44">
        <v>3</v>
      </c>
      <c r="F209" s="44">
        <v>1</v>
      </c>
      <c r="G209" s="58">
        <v>-2</v>
      </c>
      <c r="H209" s="45">
        <v>15000</v>
      </c>
      <c r="I209" s="45">
        <v>5000</v>
      </c>
      <c r="J209" s="45">
        <v>-10000</v>
      </c>
    </row>
    <row r="210" spans="1:10">
      <c r="A210">
        <v>45</v>
      </c>
      <c r="B210" t="s">
        <v>384</v>
      </c>
      <c r="C210">
        <v>316</v>
      </c>
      <c r="D210" t="s">
        <v>356</v>
      </c>
      <c r="E210" s="44">
        <v>1</v>
      </c>
      <c r="F210" s="44">
        <v>0</v>
      </c>
      <c r="G210" s="58">
        <v>-1</v>
      </c>
      <c r="H210" s="45">
        <v>5000</v>
      </c>
      <c r="I210" s="45">
        <v>0</v>
      </c>
      <c r="J210" s="45">
        <v>-5000</v>
      </c>
    </row>
    <row r="211" spans="1:10">
      <c r="A211">
        <v>45</v>
      </c>
      <c r="B211" t="s">
        <v>384</v>
      </c>
      <c r="C211">
        <v>753</v>
      </c>
      <c r="D211" t="s">
        <v>275</v>
      </c>
      <c r="E211" s="44">
        <v>1</v>
      </c>
      <c r="F211" s="44">
        <v>0</v>
      </c>
      <c r="G211" s="58">
        <v>-1</v>
      </c>
      <c r="H211" s="45">
        <v>5000</v>
      </c>
      <c r="I211" s="45">
        <v>0</v>
      </c>
      <c r="J211" s="45">
        <v>-5000</v>
      </c>
    </row>
    <row r="212" spans="1:10">
      <c r="A212">
        <v>45</v>
      </c>
      <c r="B212" t="s">
        <v>384</v>
      </c>
      <c r="C212">
        <v>767</v>
      </c>
      <c r="D212" t="s">
        <v>362</v>
      </c>
      <c r="E212" s="44">
        <v>15.7</v>
      </c>
      <c r="F212" s="44">
        <v>15</v>
      </c>
      <c r="G212" s="58">
        <v>-0.69999999999999929</v>
      </c>
      <c r="H212" s="45">
        <v>78500</v>
      </c>
      <c r="I212" s="45">
        <v>75000</v>
      </c>
      <c r="J212" s="45">
        <v>-3500</v>
      </c>
    </row>
    <row r="213" spans="1:10">
      <c r="A213">
        <v>45</v>
      </c>
      <c r="B213" t="s">
        <v>384</v>
      </c>
      <c r="C213">
        <v>778</v>
      </c>
      <c r="D213" t="s">
        <v>765</v>
      </c>
      <c r="E213" s="44">
        <v>14</v>
      </c>
      <c r="F213" s="44">
        <v>6.87</v>
      </c>
      <c r="G213" s="58">
        <v>-7.13</v>
      </c>
      <c r="H213" s="45">
        <v>126920</v>
      </c>
      <c r="I213" s="45">
        <v>34350</v>
      </c>
      <c r="J213" s="45">
        <v>-92570</v>
      </c>
    </row>
    <row r="214" spans="1:10">
      <c r="A214">
        <v>48</v>
      </c>
      <c r="B214" t="s">
        <v>805</v>
      </c>
      <c r="C214">
        <v>31</v>
      </c>
      <c r="D214" t="s">
        <v>398</v>
      </c>
      <c r="E214" s="44">
        <v>2</v>
      </c>
      <c r="F214" s="44">
        <v>2</v>
      </c>
      <c r="G214" s="58">
        <v>0</v>
      </c>
      <c r="H214" s="45">
        <v>10000</v>
      </c>
      <c r="I214" s="45">
        <v>10000</v>
      </c>
      <c r="J214" s="45">
        <v>0</v>
      </c>
    </row>
    <row r="215" spans="1:10">
      <c r="A215">
        <v>48</v>
      </c>
      <c r="B215" t="s">
        <v>805</v>
      </c>
      <c r="C215">
        <v>35</v>
      </c>
      <c r="D215" t="s">
        <v>319</v>
      </c>
      <c r="E215" s="44">
        <v>2</v>
      </c>
      <c r="F215" s="44">
        <v>1</v>
      </c>
      <c r="G215" s="58">
        <v>-1</v>
      </c>
      <c r="H215" s="45">
        <v>13900</v>
      </c>
      <c r="I215" s="45">
        <v>5000</v>
      </c>
      <c r="J215" s="45">
        <v>-8900</v>
      </c>
    </row>
    <row r="216" spans="1:10">
      <c r="A216">
        <v>48</v>
      </c>
      <c r="B216" t="s">
        <v>805</v>
      </c>
      <c r="C216">
        <v>79</v>
      </c>
      <c r="D216" t="s">
        <v>271</v>
      </c>
      <c r="E216" s="44">
        <v>0</v>
      </c>
      <c r="F216" s="44">
        <v>1</v>
      </c>
      <c r="G216" s="58">
        <v>1</v>
      </c>
      <c r="H216" s="45">
        <v>0</v>
      </c>
      <c r="I216" s="45">
        <v>5000</v>
      </c>
      <c r="J216" s="45">
        <v>5000</v>
      </c>
    </row>
    <row r="217" spans="1:10">
      <c r="A217">
        <v>48</v>
      </c>
      <c r="B217" t="s">
        <v>805</v>
      </c>
      <c r="C217">
        <v>149</v>
      </c>
      <c r="D217" t="s">
        <v>82</v>
      </c>
      <c r="E217" s="44">
        <v>0.71</v>
      </c>
      <c r="F217" s="44">
        <v>0</v>
      </c>
      <c r="G217" s="58">
        <v>-0.71</v>
      </c>
      <c r="H217" s="45">
        <v>13482</v>
      </c>
      <c r="I217" s="45">
        <v>0</v>
      </c>
      <c r="J217" s="45">
        <v>-13482</v>
      </c>
    </row>
    <row r="218" spans="1:10">
      <c r="A218">
        <v>48</v>
      </c>
      <c r="B218" t="s">
        <v>805</v>
      </c>
      <c r="C218">
        <v>155</v>
      </c>
      <c r="D218" t="s">
        <v>399</v>
      </c>
      <c r="E218" s="44">
        <v>1</v>
      </c>
      <c r="F218" s="44">
        <v>0</v>
      </c>
      <c r="G218" s="58">
        <v>-1</v>
      </c>
      <c r="H218" s="45">
        <v>5000</v>
      </c>
      <c r="I218" s="45">
        <v>0</v>
      </c>
      <c r="J218" s="45">
        <v>-5000</v>
      </c>
    </row>
    <row r="219" spans="1:10">
      <c r="A219">
        <v>48</v>
      </c>
      <c r="B219" t="s">
        <v>805</v>
      </c>
      <c r="C219">
        <v>158</v>
      </c>
      <c r="D219" t="s">
        <v>65</v>
      </c>
      <c r="E219" s="44">
        <v>1</v>
      </c>
      <c r="F219" s="44">
        <v>0</v>
      </c>
      <c r="G219" s="58">
        <v>-1</v>
      </c>
      <c r="H219" s="45">
        <v>5000</v>
      </c>
      <c r="I219" s="45">
        <v>0</v>
      </c>
      <c r="J219" s="45">
        <v>-5000</v>
      </c>
    </row>
    <row r="220" spans="1:10">
      <c r="A220">
        <v>48</v>
      </c>
      <c r="B220" t="s">
        <v>805</v>
      </c>
      <c r="C220">
        <v>176</v>
      </c>
      <c r="D220" t="s">
        <v>400</v>
      </c>
      <c r="E220" s="44">
        <v>1</v>
      </c>
      <c r="F220" s="44">
        <v>0</v>
      </c>
      <c r="G220" s="58">
        <v>-1</v>
      </c>
      <c r="H220" s="45">
        <v>5000</v>
      </c>
      <c r="I220" s="45">
        <v>0</v>
      </c>
      <c r="J220" s="45">
        <v>-5000</v>
      </c>
    </row>
    <row r="221" spans="1:10">
      <c r="A221">
        <v>48</v>
      </c>
      <c r="B221" t="s">
        <v>805</v>
      </c>
      <c r="C221">
        <v>181</v>
      </c>
      <c r="D221" t="s">
        <v>84</v>
      </c>
      <c r="E221" s="44">
        <v>2</v>
      </c>
      <c r="F221" s="44">
        <v>1</v>
      </c>
      <c r="G221" s="58">
        <v>-1</v>
      </c>
      <c r="H221" s="45">
        <v>10000</v>
      </c>
      <c r="I221" s="45">
        <v>5000</v>
      </c>
      <c r="J221" s="45">
        <v>-5000</v>
      </c>
    </row>
    <row r="222" spans="1:10">
      <c r="A222">
        <v>48</v>
      </c>
      <c r="B222" t="s">
        <v>805</v>
      </c>
      <c r="C222">
        <v>246</v>
      </c>
      <c r="D222" t="s">
        <v>752</v>
      </c>
      <c r="E222" s="44">
        <v>1</v>
      </c>
      <c r="F222" s="44">
        <v>1</v>
      </c>
      <c r="G222" s="58">
        <v>0</v>
      </c>
      <c r="H222" s="45">
        <v>5000</v>
      </c>
      <c r="I222" s="45">
        <v>5000</v>
      </c>
      <c r="J222" s="45">
        <v>0</v>
      </c>
    </row>
    <row r="223" spans="1:10">
      <c r="A223">
        <v>48</v>
      </c>
      <c r="B223" t="s">
        <v>805</v>
      </c>
      <c r="C223">
        <v>248</v>
      </c>
      <c r="D223" t="s">
        <v>783</v>
      </c>
      <c r="E223" s="44">
        <v>1</v>
      </c>
      <c r="F223" s="44">
        <v>1</v>
      </c>
      <c r="G223" s="58">
        <v>0</v>
      </c>
      <c r="H223" s="45">
        <v>5000</v>
      </c>
      <c r="I223" s="45">
        <v>5000</v>
      </c>
      <c r="J223" s="45">
        <v>0</v>
      </c>
    </row>
    <row r="224" spans="1:10">
      <c r="A224">
        <v>48</v>
      </c>
      <c r="B224" t="s">
        <v>805</v>
      </c>
      <c r="C224">
        <v>284</v>
      </c>
      <c r="D224" t="s">
        <v>258</v>
      </c>
      <c r="E224" s="44">
        <v>2</v>
      </c>
      <c r="F224" s="44">
        <v>1</v>
      </c>
      <c r="G224" s="58">
        <v>-1</v>
      </c>
      <c r="H224" s="45">
        <v>11987</v>
      </c>
      <c r="I224" s="45">
        <v>7017</v>
      </c>
      <c r="J224" s="45">
        <v>-4970</v>
      </c>
    </row>
    <row r="225" spans="1:10">
      <c r="A225">
        <v>48</v>
      </c>
      <c r="B225" t="s">
        <v>805</v>
      </c>
      <c r="C225">
        <v>308</v>
      </c>
      <c r="D225" t="s">
        <v>781</v>
      </c>
      <c r="E225" s="44">
        <v>0.17</v>
      </c>
      <c r="F225" s="44">
        <v>0</v>
      </c>
      <c r="G225" s="58">
        <v>-0.17</v>
      </c>
      <c r="H225" s="45">
        <v>850</v>
      </c>
      <c r="I225" s="45">
        <v>0</v>
      </c>
      <c r="J225" s="45">
        <v>-850</v>
      </c>
    </row>
    <row r="226" spans="1:10">
      <c r="A226">
        <v>48</v>
      </c>
      <c r="B226" t="s">
        <v>805</v>
      </c>
      <c r="C226">
        <v>347</v>
      </c>
      <c r="D226" t="s">
        <v>749</v>
      </c>
      <c r="E226" s="44">
        <v>15.81</v>
      </c>
      <c r="F226" s="44">
        <v>10.18</v>
      </c>
      <c r="G226" s="58">
        <v>-5.6300000000000008</v>
      </c>
      <c r="H226" s="45">
        <v>90855</v>
      </c>
      <c r="I226" s="45">
        <v>61673</v>
      </c>
      <c r="J226" s="45">
        <v>-29182</v>
      </c>
    </row>
    <row r="227" spans="1:10">
      <c r="A227">
        <v>48</v>
      </c>
      <c r="B227" t="s">
        <v>805</v>
      </c>
      <c r="C227">
        <v>753</v>
      </c>
      <c r="D227" t="s">
        <v>275</v>
      </c>
      <c r="E227" s="44">
        <v>0</v>
      </c>
      <c r="F227" s="44">
        <v>2</v>
      </c>
      <c r="G227" s="58">
        <v>2</v>
      </c>
      <c r="H227" s="45">
        <v>0</v>
      </c>
      <c r="I227" s="45">
        <v>10000</v>
      </c>
      <c r="J227" s="45">
        <v>10000</v>
      </c>
    </row>
    <row r="228" spans="1:10">
      <c r="A228">
        <v>52</v>
      </c>
      <c r="B228" t="s">
        <v>349</v>
      </c>
      <c r="C228">
        <v>36</v>
      </c>
      <c r="D228" t="s">
        <v>388</v>
      </c>
      <c r="E228" s="44">
        <v>1</v>
      </c>
      <c r="F228" s="44">
        <v>1</v>
      </c>
      <c r="G228" s="58">
        <v>0</v>
      </c>
      <c r="H228" s="45">
        <v>7132</v>
      </c>
      <c r="I228" s="45">
        <v>7064</v>
      </c>
      <c r="J228" s="45">
        <v>-68</v>
      </c>
    </row>
    <row r="229" spans="1:10">
      <c r="A229">
        <v>52</v>
      </c>
      <c r="B229" t="s">
        <v>349</v>
      </c>
      <c r="C229">
        <v>118</v>
      </c>
      <c r="D229" t="s">
        <v>845</v>
      </c>
      <c r="E229" s="44">
        <v>1</v>
      </c>
      <c r="F229" s="44">
        <v>0</v>
      </c>
      <c r="G229" s="58">
        <v>-1</v>
      </c>
      <c r="H229" s="45">
        <v>5000</v>
      </c>
      <c r="I229" s="45">
        <v>0</v>
      </c>
      <c r="J229" s="45">
        <v>-5000</v>
      </c>
    </row>
    <row r="230" spans="1:10">
      <c r="A230">
        <v>52</v>
      </c>
      <c r="B230" t="s">
        <v>349</v>
      </c>
      <c r="C230">
        <v>182</v>
      </c>
      <c r="D230" t="s">
        <v>785</v>
      </c>
      <c r="E230" s="44">
        <v>2</v>
      </c>
      <c r="F230" s="44">
        <v>2</v>
      </c>
      <c r="G230" s="58">
        <v>0</v>
      </c>
      <c r="H230" s="45">
        <v>10000</v>
      </c>
      <c r="I230" s="45">
        <v>10000</v>
      </c>
      <c r="J230" s="45">
        <v>0</v>
      </c>
    </row>
    <row r="231" spans="1:10">
      <c r="A231">
        <v>52</v>
      </c>
      <c r="B231" t="s">
        <v>349</v>
      </c>
      <c r="C231">
        <v>201</v>
      </c>
      <c r="D231" t="s">
        <v>435</v>
      </c>
      <c r="E231" s="44">
        <v>0</v>
      </c>
      <c r="F231" s="44">
        <v>1</v>
      </c>
      <c r="G231" s="58">
        <v>1</v>
      </c>
      <c r="H231" s="45">
        <v>0</v>
      </c>
      <c r="I231" s="45">
        <v>19380</v>
      </c>
      <c r="J231" s="45">
        <v>19380</v>
      </c>
    </row>
    <row r="232" spans="1:10">
      <c r="A232">
        <v>52</v>
      </c>
      <c r="B232" t="s">
        <v>349</v>
      </c>
      <c r="C232">
        <v>239</v>
      </c>
      <c r="D232" t="s">
        <v>390</v>
      </c>
      <c r="E232" s="44">
        <v>4</v>
      </c>
      <c r="F232" s="44">
        <v>5</v>
      </c>
      <c r="G232" s="58">
        <v>1</v>
      </c>
      <c r="H232" s="45">
        <v>20000</v>
      </c>
      <c r="I232" s="45">
        <v>25000</v>
      </c>
      <c r="J232" s="45">
        <v>5000</v>
      </c>
    </row>
    <row r="233" spans="1:10">
      <c r="A233">
        <v>52</v>
      </c>
      <c r="B233" t="s">
        <v>349</v>
      </c>
      <c r="C233">
        <v>240</v>
      </c>
      <c r="D233" t="s">
        <v>712</v>
      </c>
      <c r="E233" s="44">
        <v>1</v>
      </c>
      <c r="F233" s="44">
        <v>2</v>
      </c>
      <c r="G233" s="58">
        <v>1</v>
      </c>
      <c r="H233" s="45">
        <v>5000</v>
      </c>
      <c r="I233" s="45">
        <v>24628</v>
      </c>
      <c r="J233" s="45">
        <v>19628</v>
      </c>
    </row>
    <row r="234" spans="1:10">
      <c r="A234">
        <v>52</v>
      </c>
      <c r="B234" t="s">
        <v>349</v>
      </c>
      <c r="C234">
        <v>310</v>
      </c>
      <c r="D234" t="s">
        <v>387</v>
      </c>
      <c r="E234" s="44">
        <v>10</v>
      </c>
      <c r="F234" s="44">
        <v>10</v>
      </c>
      <c r="G234" s="58">
        <v>0</v>
      </c>
      <c r="H234" s="45">
        <v>189526</v>
      </c>
      <c r="I234" s="45">
        <v>136554</v>
      </c>
      <c r="J234" s="45">
        <v>-52972</v>
      </c>
    </row>
    <row r="235" spans="1:10">
      <c r="A235">
        <v>52</v>
      </c>
      <c r="B235" t="s">
        <v>349</v>
      </c>
      <c r="C235">
        <v>665</v>
      </c>
      <c r="D235" t="s">
        <v>352</v>
      </c>
      <c r="E235" s="44">
        <v>1</v>
      </c>
      <c r="F235" s="44">
        <v>1</v>
      </c>
      <c r="G235" s="58">
        <v>0</v>
      </c>
      <c r="H235" s="45">
        <v>5000</v>
      </c>
      <c r="I235" s="45">
        <v>6337</v>
      </c>
      <c r="J235" s="45">
        <v>1337</v>
      </c>
    </row>
    <row r="236" spans="1:10">
      <c r="A236">
        <v>56</v>
      </c>
      <c r="B236" t="s">
        <v>270</v>
      </c>
      <c r="C236">
        <v>31</v>
      </c>
      <c r="D236" t="s">
        <v>398</v>
      </c>
      <c r="E236" s="44">
        <v>3</v>
      </c>
      <c r="F236" s="44">
        <v>3</v>
      </c>
      <c r="G236" s="58">
        <v>0</v>
      </c>
      <c r="H236" s="45">
        <v>15000</v>
      </c>
      <c r="I236" s="45">
        <v>15000</v>
      </c>
      <c r="J236" s="45">
        <v>0</v>
      </c>
    </row>
    <row r="237" spans="1:10">
      <c r="A237">
        <v>56</v>
      </c>
      <c r="B237" t="s">
        <v>270</v>
      </c>
      <c r="C237">
        <v>79</v>
      </c>
      <c r="D237" t="s">
        <v>271</v>
      </c>
      <c r="E237" s="44">
        <v>0</v>
      </c>
      <c r="F237" s="44">
        <v>1</v>
      </c>
      <c r="G237" s="58">
        <v>1</v>
      </c>
      <c r="H237" s="45">
        <v>0</v>
      </c>
      <c r="I237" s="45">
        <v>15384</v>
      </c>
      <c r="J237" s="45">
        <v>15384</v>
      </c>
    </row>
    <row r="238" spans="1:10">
      <c r="A238">
        <v>56</v>
      </c>
      <c r="B238" t="s">
        <v>270</v>
      </c>
      <c r="C238">
        <v>160</v>
      </c>
      <c r="D238" t="s">
        <v>83</v>
      </c>
      <c r="E238" s="44">
        <v>42.43</v>
      </c>
      <c r="F238" s="44">
        <v>42</v>
      </c>
      <c r="G238" s="58">
        <v>-0.42999999999999972</v>
      </c>
      <c r="H238" s="45">
        <v>307016</v>
      </c>
      <c r="I238" s="45">
        <v>300662</v>
      </c>
      <c r="J238" s="45">
        <v>-6354</v>
      </c>
    </row>
    <row r="239" spans="1:10">
      <c r="A239">
        <v>56</v>
      </c>
      <c r="B239" t="s">
        <v>270</v>
      </c>
      <c r="C239">
        <v>301</v>
      </c>
      <c r="D239" t="s">
        <v>70</v>
      </c>
      <c r="E239" s="44">
        <v>2</v>
      </c>
      <c r="F239" s="44">
        <v>2</v>
      </c>
      <c r="G239" s="58">
        <v>0</v>
      </c>
      <c r="H239" s="45">
        <v>10000</v>
      </c>
      <c r="I239" s="45">
        <v>10000</v>
      </c>
      <c r="J239" s="45">
        <v>0</v>
      </c>
    </row>
    <row r="240" spans="1:10">
      <c r="A240">
        <v>56</v>
      </c>
      <c r="B240" t="s">
        <v>270</v>
      </c>
      <c r="C240">
        <v>326</v>
      </c>
      <c r="D240" t="s">
        <v>71</v>
      </c>
      <c r="E240" s="44">
        <v>2</v>
      </c>
      <c r="F240" s="44">
        <v>2</v>
      </c>
      <c r="G240" s="58">
        <v>0</v>
      </c>
      <c r="H240" s="45">
        <v>28507</v>
      </c>
      <c r="I240" s="45">
        <v>26664</v>
      </c>
      <c r="J240" s="45">
        <v>-1843</v>
      </c>
    </row>
    <row r="241" spans="1:10">
      <c r="A241">
        <v>56</v>
      </c>
      <c r="B241" t="s">
        <v>270</v>
      </c>
      <c r="C241">
        <v>735</v>
      </c>
      <c r="D241" t="s">
        <v>341</v>
      </c>
      <c r="E241" s="44">
        <v>1</v>
      </c>
      <c r="F241" s="44">
        <v>2</v>
      </c>
      <c r="G241" s="58">
        <v>1</v>
      </c>
      <c r="H241" s="45">
        <v>5000</v>
      </c>
      <c r="I241" s="45">
        <v>10000</v>
      </c>
      <c r="J241" s="45">
        <v>5000</v>
      </c>
    </row>
    <row r="242" spans="1:10">
      <c r="A242">
        <v>61</v>
      </c>
      <c r="B242" t="s">
        <v>74</v>
      </c>
      <c r="C242">
        <v>5</v>
      </c>
      <c r="D242" t="s">
        <v>73</v>
      </c>
      <c r="E242" s="44">
        <v>1</v>
      </c>
      <c r="F242" s="44">
        <v>1</v>
      </c>
      <c r="G242" s="58">
        <v>0</v>
      </c>
      <c r="H242" s="45">
        <v>5000</v>
      </c>
      <c r="I242" s="45">
        <v>5000</v>
      </c>
      <c r="J242" s="45">
        <v>0</v>
      </c>
    </row>
    <row r="243" spans="1:10">
      <c r="A243">
        <v>61</v>
      </c>
      <c r="B243" t="s">
        <v>74</v>
      </c>
      <c r="C243">
        <v>87</v>
      </c>
      <c r="D243" t="s">
        <v>287</v>
      </c>
      <c r="E243" s="44">
        <v>1</v>
      </c>
      <c r="F243" s="44">
        <v>2</v>
      </c>
      <c r="G243" s="58">
        <v>1</v>
      </c>
      <c r="H243" s="45">
        <v>5000</v>
      </c>
      <c r="I243" s="45">
        <v>10000</v>
      </c>
      <c r="J243" s="45">
        <v>5000</v>
      </c>
    </row>
    <row r="244" spans="1:10">
      <c r="A244">
        <v>61</v>
      </c>
      <c r="B244" t="s">
        <v>74</v>
      </c>
      <c r="C244">
        <v>111</v>
      </c>
      <c r="D244" t="s">
        <v>298</v>
      </c>
      <c r="E244" s="44">
        <v>3</v>
      </c>
      <c r="F244" s="44">
        <v>3</v>
      </c>
      <c r="G244" s="58">
        <v>0</v>
      </c>
      <c r="H244" s="45">
        <v>15000</v>
      </c>
      <c r="I244" s="45">
        <v>15000</v>
      </c>
      <c r="J244" s="45">
        <v>0</v>
      </c>
    </row>
    <row r="245" spans="1:10">
      <c r="A245">
        <v>61</v>
      </c>
      <c r="B245" t="s">
        <v>74</v>
      </c>
      <c r="C245">
        <v>137</v>
      </c>
      <c r="D245" t="s">
        <v>75</v>
      </c>
      <c r="E245" s="44">
        <v>18</v>
      </c>
      <c r="F245" s="44">
        <v>14.379999999999999</v>
      </c>
      <c r="G245" s="58">
        <v>-3.620000000000001</v>
      </c>
      <c r="H245" s="45">
        <v>102653</v>
      </c>
      <c r="I245" s="45">
        <v>71900</v>
      </c>
      <c r="J245" s="45">
        <v>-30753</v>
      </c>
    </row>
    <row r="246" spans="1:10">
      <c r="A246">
        <v>61</v>
      </c>
      <c r="B246" t="s">
        <v>74</v>
      </c>
      <c r="C246">
        <v>161</v>
      </c>
      <c r="D246" t="s">
        <v>302</v>
      </c>
      <c r="E246" s="44">
        <v>3</v>
      </c>
      <c r="F246" s="44">
        <v>2</v>
      </c>
      <c r="G246" s="58">
        <v>-1</v>
      </c>
      <c r="H246" s="45">
        <v>15000</v>
      </c>
      <c r="I246" s="45">
        <v>10000</v>
      </c>
      <c r="J246" s="45">
        <v>-5000</v>
      </c>
    </row>
    <row r="247" spans="1:10">
      <c r="A247">
        <v>61</v>
      </c>
      <c r="B247" t="s">
        <v>74</v>
      </c>
      <c r="C247">
        <v>227</v>
      </c>
      <c r="D247" t="s">
        <v>386</v>
      </c>
      <c r="E247" s="44">
        <v>1</v>
      </c>
      <c r="F247" s="44">
        <v>0</v>
      </c>
      <c r="G247" s="58">
        <v>-1</v>
      </c>
      <c r="H247" s="45">
        <v>5000</v>
      </c>
      <c r="I247" s="45">
        <v>0</v>
      </c>
      <c r="J247" s="45">
        <v>-5000</v>
      </c>
    </row>
    <row r="248" spans="1:10">
      <c r="A248">
        <v>61</v>
      </c>
      <c r="B248" t="s">
        <v>74</v>
      </c>
      <c r="C248">
        <v>278</v>
      </c>
      <c r="D248" t="s">
        <v>303</v>
      </c>
      <c r="E248" s="44">
        <v>7</v>
      </c>
      <c r="F248" s="44">
        <v>8.61</v>
      </c>
      <c r="G248" s="58">
        <v>1.6099999999999994</v>
      </c>
      <c r="H248" s="45">
        <v>39843</v>
      </c>
      <c r="I248" s="45">
        <v>56059</v>
      </c>
      <c r="J248" s="45">
        <v>16216</v>
      </c>
    </row>
    <row r="249" spans="1:10">
      <c r="A249">
        <v>61</v>
      </c>
      <c r="B249" t="s">
        <v>74</v>
      </c>
      <c r="C249">
        <v>281</v>
      </c>
      <c r="D249" t="s">
        <v>76</v>
      </c>
      <c r="E249" s="44">
        <v>142.6</v>
      </c>
      <c r="F249" s="44">
        <v>149.52000000000001</v>
      </c>
      <c r="G249" s="58">
        <v>6.9200000000000159</v>
      </c>
      <c r="H249" s="45">
        <v>749080</v>
      </c>
      <c r="I249" s="45">
        <v>798331</v>
      </c>
      <c r="J249" s="45">
        <v>49251</v>
      </c>
    </row>
    <row r="250" spans="1:10">
      <c r="A250">
        <v>61</v>
      </c>
      <c r="B250" t="s">
        <v>74</v>
      </c>
      <c r="C250">
        <v>332</v>
      </c>
      <c r="D250" t="s">
        <v>78</v>
      </c>
      <c r="E250" s="44">
        <v>2</v>
      </c>
      <c r="F250" s="44">
        <v>2.5</v>
      </c>
      <c r="G250" s="58">
        <v>0.5</v>
      </c>
      <c r="H250" s="45">
        <v>10000</v>
      </c>
      <c r="I250" s="45">
        <v>12500</v>
      </c>
      <c r="J250" s="45">
        <v>2500</v>
      </c>
    </row>
    <row r="251" spans="1:10">
      <c r="A251">
        <v>61</v>
      </c>
      <c r="B251" t="s">
        <v>74</v>
      </c>
      <c r="C251">
        <v>680</v>
      </c>
      <c r="D251" t="s">
        <v>408</v>
      </c>
      <c r="E251" s="44">
        <v>1</v>
      </c>
      <c r="F251" s="44">
        <v>2</v>
      </c>
      <c r="G251" s="58">
        <v>1</v>
      </c>
      <c r="H251" s="45">
        <v>5000</v>
      </c>
      <c r="I251" s="45">
        <v>10000</v>
      </c>
      <c r="J251" s="45">
        <v>5000</v>
      </c>
    </row>
    <row r="252" spans="1:10">
      <c r="A252">
        <v>61</v>
      </c>
      <c r="B252" t="s">
        <v>74</v>
      </c>
      <c r="C252">
        <v>860</v>
      </c>
      <c r="D252" t="s">
        <v>786</v>
      </c>
      <c r="E252" s="44">
        <v>2</v>
      </c>
      <c r="F252" s="44">
        <v>0</v>
      </c>
      <c r="G252" s="58">
        <v>-2</v>
      </c>
      <c r="H252" s="45">
        <v>15387</v>
      </c>
      <c r="I252" s="45">
        <v>0</v>
      </c>
      <c r="J252" s="45">
        <v>-15387</v>
      </c>
    </row>
    <row r="253" spans="1:10">
      <c r="A253">
        <v>63</v>
      </c>
      <c r="B253" t="s">
        <v>397</v>
      </c>
      <c r="C253">
        <v>98</v>
      </c>
      <c r="D253" t="s">
        <v>835</v>
      </c>
      <c r="E253" s="44">
        <v>1</v>
      </c>
      <c r="F253" s="44">
        <v>0</v>
      </c>
      <c r="G253" s="58">
        <v>-1</v>
      </c>
      <c r="H253" s="45">
        <v>5000</v>
      </c>
      <c r="I253" s="45">
        <v>0</v>
      </c>
      <c r="J253" s="45">
        <v>-5000</v>
      </c>
    </row>
    <row r="254" spans="1:10">
      <c r="A254">
        <v>63</v>
      </c>
      <c r="B254" t="s">
        <v>397</v>
      </c>
      <c r="C254">
        <v>209</v>
      </c>
      <c r="D254" t="s">
        <v>745</v>
      </c>
      <c r="E254" s="44">
        <v>42</v>
      </c>
      <c r="F254" s="44">
        <v>44</v>
      </c>
      <c r="G254" s="58">
        <v>2</v>
      </c>
      <c r="H254" s="45">
        <v>232915</v>
      </c>
      <c r="I254" s="45">
        <v>260252</v>
      </c>
      <c r="J254" s="45">
        <v>27337</v>
      </c>
    </row>
    <row r="255" spans="1:10">
      <c r="A255">
        <v>63</v>
      </c>
      <c r="B255" t="s">
        <v>397</v>
      </c>
      <c r="C255">
        <v>341</v>
      </c>
      <c r="D255" t="s">
        <v>396</v>
      </c>
      <c r="E255" s="44">
        <v>0</v>
      </c>
      <c r="F255" s="44">
        <v>1</v>
      </c>
      <c r="G255" s="58">
        <v>1</v>
      </c>
      <c r="H255" s="45">
        <v>0</v>
      </c>
      <c r="I255" s="45">
        <v>5000</v>
      </c>
      <c r="J255" s="45">
        <v>5000</v>
      </c>
    </row>
    <row r="256" spans="1:10">
      <c r="A256">
        <v>63</v>
      </c>
      <c r="B256" t="s">
        <v>397</v>
      </c>
      <c r="C256">
        <v>603</v>
      </c>
      <c r="D256" t="s">
        <v>769</v>
      </c>
      <c r="E256" s="44">
        <v>2</v>
      </c>
      <c r="F256" s="44">
        <v>6</v>
      </c>
      <c r="G256" s="58">
        <v>4</v>
      </c>
      <c r="H256" s="45">
        <v>10000</v>
      </c>
      <c r="I256" s="45">
        <v>30000</v>
      </c>
      <c r="J256" s="45">
        <v>20000</v>
      </c>
    </row>
    <row r="257" spans="1:10">
      <c r="A257">
        <v>63</v>
      </c>
      <c r="B257" t="s">
        <v>397</v>
      </c>
      <c r="C257">
        <v>635</v>
      </c>
      <c r="D257" t="s">
        <v>770</v>
      </c>
      <c r="E257" s="44">
        <v>0</v>
      </c>
      <c r="F257" s="44">
        <v>1</v>
      </c>
      <c r="G257" s="58">
        <v>1</v>
      </c>
      <c r="H257" s="45">
        <v>0</v>
      </c>
      <c r="I257" s="45">
        <v>5000</v>
      </c>
      <c r="J257" s="45">
        <v>5000</v>
      </c>
    </row>
    <row r="258" spans="1:10">
      <c r="A258">
        <v>63</v>
      </c>
      <c r="B258" t="s">
        <v>397</v>
      </c>
      <c r="C258">
        <v>685</v>
      </c>
      <c r="D258" t="s">
        <v>371</v>
      </c>
      <c r="E258" s="44">
        <v>1</v>
      </c>
      <c r="F258" s="44">
        <v>1</v>
      </c>
      <c r="G258" s="58">
        <v>0</v>
      </c>
      <c r="H258" s="45">
        <v>5000</v>
      </c>
      <c r="I258" s="45">
        <v>5000</v>
      </c>
      <c r="J258" s="45">
        <v>0</v>
      </c>
    </row>
    <row r="259" spans="1:10">
      <c r="A259">
        <v>63</v>
      </c>
      <c r="B259" t="s">
        <v>397</v>
      </c>
      <c r="C259">
        <v>715</v>
      </c>
      <c r="D259" t="s">
        <v>777</v>
      </c>
      <c r="E259" s="44">
        <v>0</v>
      </c>
      <c r="F259" s="44">
        <v>1</v>
      </c>
      <c r="G259" s="58">
        <v>1</v>
      </c>
      <c r="H259" s="45">
        <v>0</v>
      </c>
      <c r="I259" s="45">
        <v>5000</v>
      </c>
      <c r="J259" s="45">
        <v>5000</v>
      </c>
    </row>
    <row r="260" spans="1:10">
      <c r="A260">
        <v>64</v>
      </c>
      <c r="B260" t="s">
        <v>330</v>
      </c>
      <c r="C260">
        <v>28</v>
      </c>
      <c r="D260" t="s">
        <v>61</v>
      </c>
      <c r="E260" s="44">
        <v>0.64</v>
      </c>
      <c r="F260" s="44">
        <v>0</v>
      </c>
      <c r="G260" s="58">
        <v>-0.64</v>
      </c>
      <c r="H260" s="45">
        <v>3200</v>
      </c>
      <c r="I260" s="45">
        <v>0</v>
      </c>
      <c r="J260" s="45">
        <v>-3200</v>
      </c>
    </row>
    <row r="261" spans="1:10">
      <c r="A261">
        <v>64</v>
      </c>
      <c r="B261" t="s">
        <v>330</v>
      </c>
      <c r="C261">
        <v>97</v>
      </c>
      <c r="D261" t="s">
        <v>332</v>
      </c>
      <c r="E261" s="44">
        <v>14.01</v>
      </c>
      <c r="F261" s="44">
        <v>22.37</v>
      </c>
      <c r="G261" s="58">
        <v>8.3600000000000012</v>
      </c>
      <c r="H261" s="45">
        <v>99129</v>
      </c>
      <c r="I261" s="45">
        <v>140277</v>
      </c>
      <c r="J261" s="45">
        <v>41148</v>
      </c>
    </row>
    <row r="262" spans="1:10">
      <c r="A262">
        <v>64</v>
      </c>
      <c r="B262" t="s">
        <v>330</v>
      </c>
      <c r="C262">
        <v>103</v>
      </c>
      <c r="D262" t="s">
        <v>290</v>
      </c>
      <c r="E262" s="44">
        <v>1.77</v>
      </c>
      <c r="F262" s="44">
        <v>3.23</v>
      </c>
      <c r="G262" s="58">
        <v>1.46</v>
      </c>
      <c r="H262" s="45">
        <v>8850</v>
      </c>
      <c r="I262" s="45">
        <v>21087</v>
      </c>
      <c r="J262" s="45">
        <v>12237</v>
      </c>
    </row>
    <row r="263" spans="1:10">
      <c r="A263">
        <v>64</v>
      </c>
      <c r="B263" t="s">
        <v>330</v>
      </c>
      <c r="C263">
        <v>110</v>
      </c>
      <c r="D263" t="s">
        <v>279</v>
      </c>
      <c r="E263" s="44">
        <v>0</v>
      </c>
      <c r="F263" s="44">
        <v>0.18</v>
      </c>
      <c r="G263" s="58">
        <v>0.18</v>
      </c>
      <c r="H263" s="45">
        <v>0</v>
      </c>
      <c r="I263" s="45">
        <v>900</v>
      </c>
      <c r="J263" s="45">
        <v>900</v>
      </c>
    </row>
    <row r="264" spans="1:10">
      <c r="A264">
        <v>64</v>
      </c>
      <c r="B264" t="s">
        <v>330</v>
      </c>
      <c r="C264">
        <v>141</v>
      </c>
      <c r="D264" t="s">
        <v>64</v>
      </c>
      <c r="E264" s="44">
        <v>0.91999999999999993</v>
      </c>
      <c r="F264" s="44">
        <v>1.88</v>
      </c>
      <c r="G264" s="58">
        <v>0.96</v>
      </c>
      <c r="H264" s="45">
        <v>6408</v>
      </c>
      <c r="I264" s="45">
        <v>14095</v>
      </c>
      <c r="J264" s="45">
        <v>7687</v>
      </c>
    </row>
    <row r="265" spans="1:10">
      <c r="A265">
        <v>64</v>
      </c>
      <c r="B265" t="s">
        <v>330</v>
      </c>
      <c r="C265">
        <v>153</v>
      </c>
      <c r="D265" t="s">
        <v>333</v>
      </c>
      <c r="E265" s="44">
        <v>25.19</v>
      </c>
      <c r="F265" s="44">
        <v>25.109999999999992</v>
      </c>
      <c r="G265" s="58">
        <v>-8.0000000000008953E-2</v>
      </c>
      <c r="H265" s="45">
        <v>172252</v>
      </c>
      <c r="I265" s="45">
        <v>158926</v>
      </c>
      <c r="J265" s="45">
        <v>-13326</v>
      </c>
    </row>
    <row r="266" spans="1:10">
      <c r="A266">
        <v>64</v>
      </c>
      <c r="B266" t="s">
        <v>330</v>
      </c>
      <c r="C266">
        <v>158</v>
      </c>
      <c r="D266" t="s">
        <v>65</v>
      </c>
      <c r="E266" s="44">
        <v>0.34</v>
      </c>
      <c r="F266" s="44">
        <v>1</v>
      </c>
      <c r="G266" s="58">
        <v>0.65999999999999992</v>
      </c>
      <c r="H266" s="45">
        <v>1700</v>
      </c>
      <c r="I266" s="45">
        <v>5000</v>
      </c>
      <c r="J266" s="45">
        <v>3300</v>
      </c>
    </row>
    <row r="267" spans="1:10">
      <c r="A267">
        <v>64</v>
      </c>
      <c r="B267" t="s">
        <v>330</v>
      </c>
      <c r="C267">
        <v>162</v>
      </c>
      <c r="D267" t="s">
        <v>334</v>
      </c>
      <c r="E267" s="44">
        <v>0</v>
      </c>
      <c r="F267" s="44">
        <v>2</v>
      </c>
      <c r="G267" s="58">
        <v>2</v>
      </c>
      <c r="H267" s="45">
        <v>0</v>
      </c>
      <c r="I267" s="45">
        <v>10000</v>
      </c>
      <c r="J267" s="45">
        <v>10000</v>
      </c>
    </row>
    <row r="268" spans="1:10">
      <c r="A268">
        <v>64</v>
      </c>
      <c r="B268" t="s">
        <v>330</v>
      </c>
      <c r="C268">
        <v>170</v>
      </c>
      <c r="D268" t="s">
        <v>67</v>
      </c>
      <c r="E268" s="44">
        <v>0.16</v>
      </c>
      <c r="F268" s="44">
        <v>0</v>
      </c>
      <c r="G268" s="58">
        <v>-0.16</v>
      </c>
      <c r="H268" s="45">
        <v>800</v>
      </c>
      <c r="I268" s="45">
        <v>0</v>
      </c>
      <c r="J268" s="45">
        <v>-800</v>
      </c>
    </row>
    <row r="269" spans="1:10">
      <c r="A269">
        <v>64</v>
      </c>
      <c r="B269" t="s">
        <v>330</v>
      </c>
      <c r="C269">
        <v>223</v>
      </c>
      <c r="D269" t="s">
        <v>701</v>
      </c>
      <c r="E269" s="44">
        <v>1</v>
      </c>
      <c r="F269" s="44">
        <v>0</v>
      </c>
      <c r="G269" s="58">
        <v>-1</v>
      </c>
      <c r="H269" s="45">
        <v>5000</v>
      </c>
      <c r="I269" s="45">
        <v>0</v>
      </c>
      <c r="J269" s="45">
        <v>-5000</v>
      </c>
    </row>
    <row r="270" spans="1:10">
      <c r="A270">
        <v>64</v>
      </c>
      <c r="B270" t="s">
        <v>330</v>
      </c>
      <c r="C270">
        <v>322</v>
      </c>
      <c r="D270" t="s">
        <v>273</v>
      </c>
      <c r="E270" s="44">
        <v>2</v>
      </c>
      <c r="F270" s="44">
        <v>0</v>
      </c>
      <c r="G270" s="58">
        <v>-2</v>
      </c>
      <c r="H270" s="45">
        <v>10000</v>
      </c>
      <c r="I270" s="45">
        <v>0</v>
      </c>
      <c r="J270" s="45">
        <v>-10000</v>
      </c>
    </row>
    <row r="271" spans="1:10">
      <c r="A271">
        <v>64</v>
      </c>
      <c r="B271" t="s">
        <v>330</v>
      </c>
      <c r="C271">
        <v>348</v>
      </c>
      <c r="D271" t="s">
        <v>343</v>
      </c>
      <c r="E271" s="44">
        <v>5.6999999999999993</v>
      </c>
      <c r="F271" s="44">
        <v>7.2899999999999991</v>
      </c>
      <c r="G271" s="58">
        <v>1.5899999999999999</v>
      </c>
      <c r="H271" s="45">
        <v>34412</v>
      </c>
      <c r="I271" s="45">
        <v>58353</v>
      </c>
      <c r="J271" s="45">
        <v>23941</v>
      </c>
    </row>
    <row r="272" spans="1:10">
      <c r="A272">
        <v>64</v>
      </c>
      <c r="B272" t="s">
        <v>330</v>
      </c>
      <c r="C272">
        <v>620</v>
      </c>
      <c r="D272" t="s">
        <v>750</v>
      </c>
      <c r="E272" s="44">
        <v>1</v>
      </c>
      <c r="F272" s="44">
        <v>1</v>
      </c>
      <c r="G272" s="58">
        <v>0</v>
      </c>
      <c r="H272" s="45">
        <v>7703</v>
      </c>
      <c r="I272" s="45">
        <v>11839</v>
      </c>
      <c r="J272" s="45">
        <v>4136</v>
      </c>
    </row>
    <row r="273" spans="1:10">
      <c r="A273">
        <v>64</v>
      </c>
      <c r="B273" t="s">
        <v>330</v>
      </c>
      <c r="C273">
        <v>658</v>
      </c>
      <c r="D273" t="s">
        <v>361</v>
      </c>
      <c r="E273" s="44">
        <v>0</v>
      </c>
      <c r="F273" s="44">
        <v>0.18</v>
      </c>
      <c r="G273" s="58">
        <v>0.18</v>
      </c>
      <c r="H273" s="45">
        <v>0</v>
      </c>
      <c r="I273" s="45">
        <v>900</v>
      </c>
      <c r="J273" s="45">
        <v>900</v>
      </c>
    </row>
    <row r="274" spans="1:10">
      <c r="A274">
        <v>64</v>
      </c>
      <c r="B274" t="s">
        <v>330</v>
      </c>
      <c r="C274">
        <v>725</v>
      </c>
      <c r="D274" t="s">
        <v>72</v>
      </c>
      <c r="E274" s="44">
        <v>12.66</v>
      </c>
      <c r="F274" s="44">
        <v>6.67</v>
      </c>
      <c r="G274" s="58">
        <v>-5.99</v>
      </c>
      <c r="H274" s="45">
        <v>76704</v>
      </c>
      <c r="I274" s="45">
        <v>49663</v>
      </c>
      <c r="J274" s="45">
        <v>-27041</v>
      </c>
    </row>
    <row r="275" spans="1:10">
      <c r="A275">
        <v>64</v>
      </c>
      <c r="B275" t="s">
        <v>330</v>
      </c>
      <c r="C275">
        <v>730</v>
      </c>
      <c r="D275" t="s">
        <v>768</v>
      </c>
      <c r="E275" s="44">
        <v>1</v>
      </c>
      <c r="F275" s="44">
        <v>0</v>
      </c>
      <c r="G275" s="58">
        <v>-1</v>
      </c>
      <c r="H275" s="45">
        <v>5000</v>
      </c>
      <c r="I275" s="45">
        <v>0</v>
      </c>
      <c r="J275" s="45">
        <v>-5000</v>
      </c>
    </row>
    <row r="276" spans="1:10">
      <c r="A276">
        <v>64</v>
      </c>
      <c r="B276" t="s">
        <v>330</v>
      </c>
      <c r="C276">
        <v>753</v>
      </c>
      <c r="D276" t="s">
        <v>275</v>
      </c>
      <c r="E276" s="44">
        <v>0</v>
      </c>
      <c r="F276" s="44">
        <v>1.98</v>
      </c>
      <c r="G276" s="58">
        <v>1.98</v>
      </c>
      <c r="H276" s="45">
        <v>0</v>
      </c>
      <c r="I276" s="45">
        <v>9900</v>
      </c>
      <c r="J276" s="45">
        <v>9900</v>
      </c>
    </row>
    <row r="277" spans="1:10">
      <c r="A277">
        <v>64</v>
      </c>
      <c r="B277" t="s">
        <v>330</v>
      </c>
      <c r="C277">
        <v>775</v>
      </c>
      <c r="D277" t="s">
        <v>342</v>
      </c>
      <c r="E277" s="44">
        <v>10.98</v>
      </c>
      <c r="F277" s="44">
        <v>10.24</v>
      </c>
      <c r="G277" s="58">
        <v>-0.74000000000000021</v>
      </c>
      <c r="H277" s="45">
        <v>64857</v>
      </c>
      <c r="I277" s="45">
        <v>54094</v>
      </c>
      <c r="J277" s="45">
        <v>-10763</v>
      </c>
    </row>
    <row r="278" spans="1:10">
      <c r="A278">
        <v>68</v>
      </c>
      <c r="B278" t="s">
        <v>815</v>
      </c>
      <c r="C278">
        <v>74</v>
      </c>
      <c r="D278" t="s">
        <v>820</v>
      </c>
      <c r="E278" s="44">
        <v>4</v>
      </c>
      <c r="F278" s="44">
        <v>4</v>
      </c>
      <c r="G278" s="58">
        <v>0</v>
      </c>
      <c r="H278" s="45">
        <v>39071</v>
      </c>
      <c r="I278" s="45">
        <v>42311</v>
      </c>
      <c r="J278" s="45">
        <v>3240</v>
      </c>
    </row>
    <row r="279" spans="1:10">
      <c r="A279">
        <v>68</v>
      </c>
      <c r="B279" t="s">
        <v>815</v>
      </c>
      <c r="C279">
        <v>114</v>
      </c>
      <c r="D279" t="s">
        <v>301</v>
      </c>
      <c r="E279" s="44">
        <v>6</v>
      </c>
      <c r="F279" s="44">
        <v>12</v>
      </c>
      <c r="G279" s="58">
        <v>6</v>
      </c>
      <c r="H279" s="45">
        <v>36631</v>
      </c>
      <c r="I279" s="45">
        <v>69125</v>
      </c>
      <c r="J279" s="45">
        <v>32494</v>
      </c>
    </row>
    <row r="280" spans="1:10">
      <c r="A280">
        <v>68</v>
      </c>
      <c r="B280" t="s">
        <v>815</v>
      </c>
      <c r="C280">
        <v>127</v>
      </c>
      <c r="D280" t="s">
        <v>852</v>
      </c>
      <c r="E280" s="44">
        <v>0</v>
      </c>
      <c r="F280" s="44">
        <v>1</v>
      </c>
      <c r="G280" s="58">
        <v>1</v>
      </c>
      <c r="H280" s="45">
        <v>0</v>
      </c>
      <c r="I280" s="45">
        <v>5000</v>
      </c>
      <c r="J280" s="45">
        <v>5000</v>
      </c>
    </row>
    <row r="281" spans="1:10">
      <c r="A281">
        <v>68</v>
      </c>
      <c r="B281" t="s">
        <v>815</v>
      </c>
      <c r="C281">
        <v>278</v>
      </c>
      <c r="D281" t="s">
        <v>303</v>
      </c>
      <c r="E281" s="44">
        <v>1</v>
      </c>
      <c r="F281" s="44">
        <v>1</v>
      </c>
      <c r="G281" s="58">
        <v>0</v>
      </c>
      <c r="H281" s="45">
        <v>5000</v>
      </c>
      <c r="I281" s="45">
        <v>8227</v>
      </c>
      <c r="J281" s="45">
        <v>3227</v>
      </c>
    </row>
    <row r="282" spans="1:10">
      <c r="A282">
        <v>68</v>
      </c>
      <c r="B282" t="s">
        <v>815</v>
      </c>
      <c r="C282">
        <v>289</v>
      </c>
      <c r="D282" t="s">
        <v>738</v>
      </c>
      <c r="E282" s="44">
        <v>0</v>
      </c>
      <c r="F282" s="44">
        <v>1</v>
      </c>
      <c r="G282" s="58">
        <v>1</v>
      </c>
      <c r="H282" s="45">
        <v>0</v>
      </c>
      <c r="I282" s="45">
        <v>5000</v>
      </c>
      <c r="J282" s="45">
        <v>5000</v>
      </c>
    </row>
    <row r="283" spans="1:10">
      <c r="A283">
        <v>68</v>
      </c>
      <c r="B283" t="s">
        <v>815</v>
      </c>
      <c r="C283">
        <v>337</v>
      </c>
      <c r="D283" t="s">
        <v>20</v>
      </c>
      <c r="E283" s="44">
        <v>2</v>
      </c>
      <c r="F283" s="44">
        <v>2</v>
      </c>
      <c r="G283" s="58">
        <v>0</v>
      </c>
      <c r="H283" s="45">
        <v>14124</v>
      </c>
      <c r="I283" s="45">
        <v>14010</v>
      </c>
      <c r="J283" s="45">
        <v>-114</v>
      </c>
    </row>
    <row r="284" spans="1:10">
      <c r="A284">
        <v>68</v>
      </c>
      <c r="B284" t="s">
        <v>815</v>
      </c>
      <c r="C284">
        <v>340</v>
      </c>
      <c r="D284" t="s">
        <v>395</v>
      </c>
      <c r="E284" s="44">
        <v>2</v>
      </c>
      <c r="F284" s="44">
        <v>2</v>
      </c>
      <c r="G284" s="58">
        <v>0</v>
      </c>
      <c r="H284" s="45">
        <v>10000</v>
      </c>
      <c r="I284" s="45">
        <v>10000</v>
      </c>
      <c r="J284" s="45">
        <v>0</v>
      </c>
    </row>
    <row r="285" spans="1:10">
      <c r="A285">
        <v>68</v>
      </c>
      <c r="B285" t="s">
        <v>815</v>
      </c>
      <c r="C285">
        <v>674</v>
      </c>
      <c r="D285" t="s">
        <v>292</v>
      </c>
      <c r="E285" s="44">
        <v>2</v>
      </c>
      <c r="F285" s="44">
        <v>5.58</v>
      </c>
      <c r="G285" s="58">
        <v>3.58</v>
      </c>
      <c r="H285" s="45">
        <v>10000</v>
      </c>
      <c r="I285" s="45">
        <v>38454</v>
      </c>
      <c r="J285" s="45">
        <v>28454</v>
      </c>
    </row>
    <row r="286" spans="1:10">
      <c r="A286">
        <v>68</v>
      </c>
      <c r="B286" t="s">
        <v>815</v>
      </c>
      <c r="C286">
        <v>685</v>
      </c>
      <c r="D286" t="s">
        <v>371</v>
      </c>
      <c r="E286" s="44">
        <v>3</v>
      </c>
      <c r="F286" s="44">
        <v>3.03</v>
      </c>
      <c r="G286" s="58">
        <v>2.9999999999999805E-2</v>
      </c>
      <c r="H286" s="45">
        <v>26567</v>
      </c>
      <c r="I286" s="45">
        <v>27930</v>
      </c>
      <c r="J286" s="45">
        <v>1363</v>
      </c>
    </row>
    <row r="287" spans="1:10">
      <c r="A287">
        <v>68</v>
      </c>
      <c r="B287" t="s">
        <v>815</v>
      </c>
      <c r="C287">
        <v>717</v>
      </c>
      <c r="D287" t="s">
        <v>372</v>
      </c>
      <c r="E287" s="44">
        <v>4</v>
      </c>
      <c r="F287" s="44">
        <v>3</v>
      </c>
      <c r="G287" s="58">
        <v>-1</v>
      </c>
      <c r="H287" s="45">
        <v>20000</v>
      </c>
      <c r="I287" s="45">
        <v>15000</v>
      </c>
      <c r="J287" s="45">
        <v>-5000</v>
      </c>
    </row>
    <row r="288" spans="1:10">
      <c r="A288">
        <v>72</v>
      </c>
      <c r="B288" t="s">
        <v>818</v>
      </c>
      <c r="C288">
        <v>94</v>
      </c>
      <c r="D288" t="s">
        <v>834</v>
      </c>
      <c r="E288" s="44">
        <v>0</v>
      </c>
      <c r="F288" s="44">
        <v>1</v>
      </c>
      <c r="G288" s="58">
        <v>1</v>
      </c>
      <c r="H288" s="45">
        <v>0</v>
      </c>
      <c r="I288" s="45">
        <v>5000</v>
      </c>
      <c r="J288" s="45">
        <v>5000</v>
      </c>
    </row>
    <row r="289" spans="1:10">
      <c r="A289">
        <v>72</v>
      </c>
      <c r="B289" t="s">
        <v>818</v>
      </c>
      <c r="C289">
        <v>95</v>
      </c>
      <c r="D289" t="s">
        <v>378</v>
      </c>
      <c r="E289" s="44">
        <v>1</v>
      </c>
      <c r="F289" s="44">
        <v>1</v>
      </c>
      <c r="G289" s="58">
        <v>0</v>
      </c>
      <c r="H289" s="45">
        <v>5000</v>
      </c>
      <c r="I289" s="45">
        <v>5000</v>
      </c>
      <c r="J289" s="45">
        <v>0</v>
      </c>
    </row>
    <row r="290" spans="1:10">
      <c r="A290">
        <v>72</v>
      </c>
      <c r="B290" t="s">
        <v>818</v>
      </c>
      <c r="C290">
        <v>201</v>
      </c>
      <c r="D290" t="s">
        <v>435</v>
      </c>
      <c r="E290" s="44">
        <v>13</v>
      </c>
      <c r="F290" s="44">
        <v>26</v>
      </c>
      <c r="G290" s="58">
        <v>13</v>
      </c>
      <c r="H290" s="45">
        <v>65000</v>
      </c>
      <c r="I290" s="45">
        <v>134699</v>
      </c>
      <c r="J290" s="45">
        <v>69699</v>
      </c>
    </row>
    <row r="291" spans="1:10">
      <c r="A291">
        <v>72</v>
      </c>
      <c r="B291" t="s">
        <v>818</v>
      </c>
      <c r="C291">
        <v>292</v>
      </c>
      <c r="D291" t="s">
        <v>739</v>
      </c>
      <c r="E291" s="44">
        <v>0</v>
      </c>
      <c r="F291" s="44">
        <v>2</v>
      </c>
      <c r="G291" s="58">
        <v>2</v>
      </c>
      <c r="H291" s="45">
        <v>0</v>
      </c>
      <c r="I291" s="45">
        <v>10000</v>
      </c>
      <c r="J291" s="45">
        <v>10000</v>
      </c>
    </row>
    <row r="292" spans="1:10">
      <c r="A292">
        <v>72</v>
      </c>
      <c r="B292" t="s">
        <v>818</v>
      </c>
      <c r="C292">
        <v>331</v>
      </c>
      <c r="D292" t="s">
        <v>18</v>
      </c>
      <c r="E292" s="44">
        <v>16</v>
      </c>
      <c r="F292" s="44">
        <v>29.73</v>
      </c>
      <c r="G292" s="58">
        <v>13.73</v>
      </c>
      <c r="H292" s="45">
        <v>80000</v>
      </c>
      <c r="I292" s="45">
        <v>153118</v>
      </c>
      <c r="J292" s="45">
        <v>73118</v>
      </c>
    </row>
    <row r="293" spans="1:10">
      <c r="A293">
        <v>74</v>
      </c>
      <c r="B293" t="s">
        <v>820</v>
      </c>
      <c r="C293">
        <v>68</v>
      </c>
      <c r="D293" t="s">
        <v>815</v>
      </c>
      <c r="E293" s="44">
        <v>2</v>
      </c>
      <c r="F293" s="44">
        <v>0</v>
      </c>
      <c r="G293" s="58">
        <v>-2</v>
      </c>
      <c r="H293" s="45">
        <v>10000</v>
      </c>
      <c r="I293" s="45">
        <v>0</v>
      </c>
      <c r="J293" s="45">
        <v>-10000</v>
      </c>
    </row>
    <row r="294" spans="1:10">
      <c r="A294">
        <v>74</v>
      </c>
      <c r="B294" t="s">
        <v>820</v>
      </c>
      <c r="C294">
        <v>86</v>
      </c>
      <c r="D294" t="s">
        <v>300</v>
      </c>
      <c r="E294" s="44">
        <v>2</v>
      </c>
      <c r="F294" s="44">
        <v>2</v>
      </c>
      <c r="G294" s="58">
        <v>0</v>
      </c>
      <c r="H294" s="45">
        <v>10000</v>
      </c>
      <c r="I294" s="45">
        <v>14912</v>
      </c>
      <c r="J294" s="45">
        <v>4912</v>
      </c>
    </row>
    <row r="295" spans="1:10">
      <c r="A295">
        <v>74</v>
      </c>
      <c r="B295" t="s">
        <v>820</v>
      </c>
      <c r="C295">
        <v>114</v>
      </c>
      <c r="D295" t="s">
        <v>301</v>
      </c>
      <c r="E295" s="44">
        <v>40.950000000000003</v>
      </c>
      <c r="F295" s="44">
        <v>41.94</v>
      </c>
      <c r="G295" s="58">
        <v>0.98999999999999488</v>
      </c>
      <c r="H295" s="45">
        <v>296160</v>
      </c>
      <c r="I295" s="45">
        <v>301068</v>
      </c>
      <c r="J295" s="45">
        <v>4908</v>
      </c>
    </row>
    <row r="296" spans="1:10">
      <c r="A296">
        <v>74</v>
      </c>
      <c r="B296" t="s">
        <v>820</v>
      </c>
      <c r="C296">
        <v>117</v>
      </c>
      <c r="D296" t="s">
        <v>844</v>
      </c>
      <c r="E296" s="44">
        <v>2</v>
      </c>
      <c r="F296" s="44">
        <v>1</v>
      </c>
      <c r="G296" s="58">
        <v>-1</v>
      </c>
      <c r="H296" s="45">
        <v>13930</v>
      </c>
      <c r="I296" s="45">
        <v>5000</v>
      </c>
      <c r="J296" s="45">
        <v>-8930</v>
      </c>
    </row>
    <row r="297" spans="1:10">
      <c r="A297">
        <v>74</v>
      </c>
      <c r="B297" t="s">
        <v>820</v>
      </c>
      <c r="C297">
        <v>127</v>
      </c>
      <c r="D297" t="s">
        <v>852</v>
      </c>
      <c r="E297" s="44">
        <v>3.52</v>
      </c>
      <c r="F297" s="44">
        <v>1</v>
      </c>
      <c r="G297" s="58">
        <v>-2.52</v>
      </c>
      <c r="H297" s="45">
        <v>18366</v>
      </c>
      <c r="I297" s="45">
        <v>5000</v>
      </c>
      <c r="J297" s="45">
        <v>-13366</v>
      </c>
    </row>
    <row r="298" spans="1:10">
      <c r="A298">
        <v>74</v>
      </c>
      <c r="B298" t="s">
        <v>820</v>
      </c>
      <c r="C298">
        <v>137</v>
      </c>
      <c r="D298" t="s">
        <v>75</v>
      </c>
      <c r="E298" s="44">
        <v>2</v>
      </c>
      <c r="F298" s="44">
        <v>2</v>
      </c>
      <c r="G298" s="58">
        <v>0</v>
      </c>
      <c r="H298" s="45">
        <v>10000</v>
      </c>
      <c r="I298" s="45">
        <v>10000</v>
      </c>
      <c r="J298" s="45">
        <v>0</v>
      </c>
    </row>
    <row r="299" spans="1:10">
      <c r="A299">
        <v>74</v>
      </c>
      <c r="B299" t="s">
        <v>820</v>
      </c>
      <c r="C299">
        <v>223</v>
      </c>
      <c r="D299" t="s">
        <v>701</v>
      </c>
      <c r="E299" s="44">
        <v>2</v>
      </c>
      <c r="F299" s="44">
        <v>1</v>
      </c>
      <c r="G299" s="58">
        <v>-1</v>
      </c>
      <c r="H299" s="45">
        <v>59136</v>
      </c>
      <c r="I299" s="45">
        <v>5000</v>
      </c>
      <c r="J299" s="45">
        <v>-54136</v>
      </c>
    </row>
    <row r="300" spans="1:10">
      <c r="A300">
        <v>74</v>
      </c>
      <c r="B300" t="s">
        <v>820</v>
      </c>
      <c r="C300">
        <v>289</v>
      </c>
      <c r="D300" t="s">
        <v>738</v>
      </c>
      <c r="E300" s="44">
        <v>2</v>
      </c>
      <c r="F300" s="44">
        <v>2</v>
      </c>
      <c r="G300" s="58">
        <v>0</v>
      </c>
      <c r="H300" s="45">
        <v>10000</v>
      </c>
      <c r="I300" s="45">
        <v>10000</v>
      </c>
      <c r="J300" s="45">
        <v>0</v>
      </c>
    </row>
    <row r="301" spans="1:10">
      <c r="A301">
        <v>74</v>
      </c>
      <c r="B301" t="s">
        <v>820</v>
      </c>
      <c r="C301">
        <v>337</v>
      </c>
      <c r="D301" t="s">
        <v>20</v>
      </c>
      <c r="E301" s="44">
        <v>1</v>
      </c>
      <c r="F301" s="44">
        <v>3</v>
      </c>
      <c r="G301" s="58">
        <v>2</v>
      </c>
      <c r="H301" s="45">
        <v>5000</v>
      </c>
      <c r="I301" s="45">
        <v>15000</v>
      </c>
      <c r="J301" s="45">
        <v>10000</v>
      </c>
    </row>
    <row r="302" spans="1:10">
      <c r="A302">
        <v>74</v>
      </c>
      <c r="B302" t="s">
        <v>820</v>
      </c>
      <c r="C302">
        <v>674</v>
      </c>
      <c r="D302" t="s">
        <v>292</v>
      </c>
      <c r="E302" s="44">
        <v>15.6</v>
      </c>
      <c r="F302" s="44">
        <v>21.12</v>
      </c>
      <c r="G302" s="58">
        <v>5.5200000000000014</v>
      </c>
      <c r="H302" s="45">
        <v>86226</v>
      </c>
      <c r="I302" s="45">
        <v>120116</v>
      </c>
      <c r="J302" s="45">
        <v>33890</v>
      </c>
    </row>
    <row r="303" spans="1:10">
      <c r="A303">
        <v>74</v>
      </c>
      <c r="B303" t="s">
        <v>820</v>
      </c>
      <c r="C303">
        <v>717</v>
      </c>
      <c r="D303" t="s">
        <v>372</v>
      </c>
      <c r="E303" s="44">
        <v>2</v>
      </c>
      <c r="F303" s="44">
        <v>1</v>
      </c>
      <c r="G303" s="58">
        <v>-1</v>
      </c>
      <c r="H303" s="45">
        <v>10000</v>
      </c>
      <c r="I303" s="45">
        <v>5000</v>
      </c>
      <c r="J303" s="45">
        <v>-5000</v>
      </c>
    </row>
    <row r="304" spans="1:10">
      <c r="A304">
        <v>74</v>
      </c>
      <c r="B304" t="s">
        <v>820</v>
      </c>
      <c r="C304">
        <v>750</v>
      </c>
      <c r="D304" t="s">
        <v>37</v>
      </c>
      <c r="E304" s="44">
        <v>5</v>
      </c>
      <c r="F304" s="44">
        <v>4</v>
      </c>
      <c r="G304" s="58">
        <v>-1</v>
      </c>
      <c r="H304" s="45">
        <v>25000</v>
      </c>
      <c r="I304" s="45">
        <v>20000</v>
      </c>
      <c r="J304" s="45">
        <v>-5000</v>
      </c>
    </row>
    <row r="305" spans="1:10">
      <c r="A305">
        <v>77</v>
      </c>
      <c r="B305" t="s">
        <v>277</v>
      </c>
      <c r="C305">
        <v>110</v>
      </c>
      <c r="D305" t="s">
        <v>279</v>
      </c>
      <c r="E305" s="44">
        <v>1.1399999999999999</v>
      </c>
      <c r="F305" s="44">
        <v>2</v>
      </c>
      <c r="G305" s="58">
        <v>0.8600000000000001</v>
      </c>
      <c r="H305" s="45">
        <v>20584</v>
      </c>
      <c r="I305" s="45">
        <v>24423</v>
      </c>
      <c r="J305" s="45">
        <v>3839</v>
      </c>
    </row>
    <row r="306" spans="1:10">
      <c r="A306">
        <v>77</v>
      </c>
      <c r="B306" t="s">
        <v>277</v>
      </c>
      <c r="C306">
        <v>170</v>
      </c>
      <c r="D306" t="s">
        <v>67</v>
      </c>
      <c r="E306" s="44">
        <v>0.21</v>
      </c>
      <c r="F306" s="44">
        <v>1</v>
      </c>
      <c r="G306" s="58">
        <v>0.79</v>
      </c>
      <c r="H306" s="45">
        <v>8849</v>
      </c>
      <c r="I306" s="45">
        <v>23872</v>
      </c>
      <c r="J306" s="45">
        <v>15023</v>
      </c>
    </row>
    <row r="307" spans="1:10">
      <c r="A307">
        <v>77</v>
      </c>
      <c r="B307" t="s">
        <v>277</v>
      </c>
      <c r="C307">
        <v>185</v>
      </c>
      <c r="D307" t="s">
        <v>315</v>
      </c>
      <c r="E307" s="44">
        <v>3</v>
      </c>
      <c r="F307" s="44">
        <v>2</v>
      </c>
      <c r="G307" s="58">
        <v>-1</v>
      </c>
      <c r="H307" s="45">
        <v>15000</v>
      </c>
      <c r="I307" s="45">
        <v>10000</v>
      </c>
      <c r="J307" s="45">
        <v>-5000</v>
      </c>
    </row>
    <row r="308" spans="1:10">
      <c r="A308">
        <v>77</v>
      </c>
      <c r="B308" t="s">
        <v>277</v>
      </c>
      <c r="C308">
        <v>186</v>
      </c>
      <c r="D308" t="s">
        <v>359</v>
      </c>
      <c r="E308" s="44">
        <v>0</v>
      </c>
      <c r="F308" s="44">
        <v>1.27</v>
      </c>
      <c r="G308" s="58">
        <v>1.27</v>
      </c>
      <c r="H308" s="45">
        <v>0</v>
      </c>
      <c r="I308" s="45">
        <v>6350</v>
      </c>
      <c r="J308" s="45">
        <v>6350</v>
      </c>
    </row>
    <row r="309" spans="1:10">
      <c r="A309">
        <v>77</v>
      </c>
      <c r="B309" t="s">
        <v>277</v>
      </c>
      <c r="C309">
        <v>214</v>
      </c>
      <c r="D309" t="s">
        <v>282</v>
      </c>
      <c r="E309" s="44">
        <v>22.55</v>
      </c>
      <c r="F309" s="44">
        <v>21.1</v>
      </c>
      <c r="G309" s="58">
        <v>-1.4499999999999993</v>
      </c>
      <c r="H309" s="45">
        <v>171253</v>
      </c>
      <c r="I309" s="45">
        <v>156491</v>
      </c>
      <c r="J309" s="45">
        <v>-14762</v>
      </c>
    </row>
    <row r="310" spans="1:10">
      <c r="A310">
        <v>77</v>
      </c>
      <c r="B310" t="s">
        <v>277</v>
      </c>
      <c r="C310">
        <v>226</v>
      </c>
      <c r="D310" t="s">
        <v>283</v>
      </c>
      <c r="E310" s="44">
        <v>7</v>
      </c>
      <c r="F310" s="44">
        <v>9.0300000000000011</v>
      </c>
      <c r="G310" s="58">
        <v>2.0300000000000011</v>
      </c>
      <c r="H310" s="45">
        <v>67611</v>
      </c>
      <c r="I310" s="45">
        <v>90118</v>
      </c>
      <c r="J310" s="45">
        <v>22507</v>
      </c>
    </row>
    <row r="311" spans="1:10">
      <c r="A311">
        <v>77</v>
      </c>
      <c r="B311" t="s">
        <v>277</v>
      </c>
      <c r="C311">
        <v>287</v>
      </c>
      <c r="D311" t="s">
        <v>736</v>
      </c>
      <c r="E311" s="44">
        <v>0.01</v>
      </c>
      <c r="F311" s="44">
        <v>0</v>
      </c>
      <c r="G311" s="58">
        <v>-0.01</v>
      </c>
      <c r="H311" s="45">
        <v>50</v>
      </c>
      <c r="I311" s="45">
        <v>0</v>
      </c>
      <c r="J311" s="45">
        <v>-50</v>
      </c>
    </row>
    <row r="312" spans="1:10">
      <c r="A312">
        <v>77</v>
      </c>
      <c r="B312" t="s">
        <v>277</v>
      </c>
      <c r="C312">
        <v>290</v>
      </c>
      <c r="D312" t="s">
        <v>284</v>
      </c>
      <c r="E312" s="44">
        <v>7</v>
      </c>
      <c r="F312" s="44">
        <v>3.58</v>
      </c>
      <c r="G312" s="58">
        <v>-3.42</v>
      </c>
      <c r="H312" s="45">
        <v>36503</v>
      </c>
      <c r="I312" s="45">
        <v>17900</v>
      </c>
      <c r="J312" s="45">
        <v>-18603</v>
      </c>
    </row>
    <row r="313" spans="1:10">
      <c r="A313">
        <v>77</v>
      </c>
      <c r="B313" t="s">
        <v>277</v>
      </c>
      <c r="C313">
        <v>304</v>
      </c>
      <c r="D313" t="s">
        <v>285</v>
      </c>
      <c r="E313" s="44">
        <v>18.78</v>
      </c>
      <c r="F313" s="44">
        <v>17.02</v>
      </c>
      <c r="G313" s="58">
        <v>-1.7600000000000016</v>
      </c>
      <c r="H313" s="45">
        <v>130137</v>
      </c>
      <c r="I313" s="45">
        <v>126221</v>
      </c>
      <c r="J313" s="45">
        <v>-3916</v>
      </c>
    </row>
    <row r="314" spans="1:10">
      <c r="A314">
        <v>77</v>
      </c>
      <c r="B314" t="s">
        <v>277</v>
      </c>
      <c r="C314">
        <v>316</v>
      </c>
      <c r="D314" t="s">
        <v>356</v>
      </c>
      <c r="E314" s="44">
        <v>52.77000000000001</v>
      </c>
      <c r="F314" s="44">
        <v>48.16</v>
      </c>
      <c r="G314" s="58">
        <v>-4.6100000000000136</v>
      </c>
      <c r="H314" s="45">
        <v>281305</v>
      </c>
      <c r="I314" s="45">
        <v>263300</v>
      </c>
      <c r="J314" s="45">
        <v>-18005</v>
      </c>
    </row>
    <row r="315" spans="1:10">
      <c r="A315">
        <v>77</v>
      </c>
      <c r="B315" t="s">
        <v>277</v>
      </c>
      <c r="C315">
        <v>348</v>
      </c>
      <c r="D315" t="s">
        <v>343</v>
      </c>
      <c r="E315" s="44">
        <v>1</v>
      </c>
      <c r="F315" s="44">
        <v>1</v>
      </c>
      <c r="G315" s="58">
        <v>0</v>
      </c>
      <c r="H315" s="45">
        <v>5669</v>
      </c>
      <c r="I315" s="45">
        <v>8596</v>
      </c>
      <c r="J315" s="45">
        <v>2927</v>
      </c>
    </row>
    <row r="316" spans="1:10">
      <c r="A316">
        <v>77</v>
      </c>
      <c r="B316" t="s">
        <v>277</v>
      </c>
      <c r="C316">
        <v>622</v>
      </c>
      <c r="D316" t="s">
        <v>286</v>
      </c>
      <c r="E316" s="44">
        <v>4.47</v>
      </c>
      <c r="F316" s="44">
        <v>2</v>
      </c>
      <c r="G316" s="58">
        <v>-2.4699999999999998</v>
      </c>
      <c r="H316" s="45">
        <v>22350</v>
      </c>
      <c r="I316" s="45">
        <v>10000</v>
      </c>
      <c r="J316" s="45">
        <v>-12350</v>
      </c>
    </row>
    <row r="317" spans="1:10">
      <c r="A317">
        <v>77</v>
      </c>
      <c r="B317" t="s">
        <v>277</v>
      </c>
      <c r="C317">
        <v>658</v>
      </c>
      <c r="D317" t="s">
        <v>361</v>
      </c>
      <c r="E317" s="44">
        <v>2.98</v>
      </c>
      <c r="F317" s="44">
        <v>2</v>
      </c>
      <c r="G317" s="58">
        <v>-0.98</v>
      </c>
      <c r="H317" s="45">
        <v>14900</v>
      </c>
      <c r="I317" s="45">
        <v>10000</v>
      </c>
      <c r="J317" s="45">
        <v>-4900</v>
      </c>
    </row>
    <row r="318" spans="1:10">
      <c r="A318">
        <v>77</v>
      </c>
      <c r="B318" t="s">
        <v>277</v>
      </c>
      <c r="C318">
        <v>710</v>
      </c>
      <c r="D318" t="s">
        <v>763</v>
      </c>
      <c r="E318" s="44">
        <v>0.89</v>
      </c>
      <c r="F318" s="44">
        <v>0</v>
      </c>
      <c r="G318" s="58">
        <v>-0.89</v>
      </c>
      <c r="H318" s="45">
        <v>4450</v>
      </c>
      <c r="I318" s="45">
        <v>0</v>
      </c>
      <c r="J318" s="45">
        <v>-4450</v>
      </c>
    </row>
    <row r="319" spans="1:10">
      <c r="A319">
        <v>77</v>
      </c>
      <c r="B319" t="s">
        <v>277</v>
      </c>
      <c r="C319">
        <v>775</v>
      </c>
      <c r="D319" t="s">
        <v>342</v>
      </c>
      <c r="E319" s="44">
        <v>1.52</v>
      </c>
      <c r="F319" s="44">
        <v>0</v>
      </c>
      <c r="G319" s="58">
        <v>-1.52</v>
      </c>
      <c r="H319" s="45">
        <v>7600</v>
      </c>
      <c r="I319" s="45">
        <v>0</v>
      </c>
      <c r="J319" s="45">
        <v>-7600</v>
      </c>
    </row>
    <row r="320" spans="1:10">
      <c r="A320">
        <v>79</v>
      </c>
      <c r="B320" t="s">
        <v>271</v>
      </c>
      <c r="C320">
        <v>9</v>
      </c>
      <c r="D320" t="s">
        <v>294</v>
      </c>
      <c r="E320" s="44">
        <v>2</v>
      </c>
      <c r="F320" s="44">
        <v>0</v>
      </c>
      <c r="G320" s="58">
        <v>-2</v>
      </c>
      <c r="H320" s="45">
        <v>10000</v>
      </c>
      <c r="I320" s="45">
        <v>0</v>
      </c>
      <c r="J320" s="45">
        <v>-10000</v>
      </c>
    </row>
    <row r="321" spans="1:10">
      <c r="A321">
        <v>79</v>
      </c>
      <c r="B321" t="s">
        <v>271</v>
      </c>
      <c r="C321">
        <v>56</v>
      </c>
      <c r="D321" t="s">
        <v>270</v>
      </c>
      <c r="E321" s="44">
        <v>1.1200000000000001</v>
      </c>
      <c r="F321" s="44">
        <v>1</v>
      </c>
      <c r="G321" s="58">
        <v>-0.12000000000000011</v>
      </c>
      <c r="H321" s="45">
        <v>5600</v>
      </c>
      <c r="I321" s="45">
        <v>5000</v>
      </c>
      <c r="J321" s="45">
        <v>-600</v>
      </c>
    </row>
    <row r="322" spans="1:10">
      <c r="A322">
        <v>79</v>
      </c>
      <c r="B322" t="s">
        <v>271</v>
      </c>
      <c r="C322">
        <v>128</v>
      </c>
      <c r="D322" t="s">
        <v>81</v>
      </c>
      <c r="E322" s="44">
        <v>1.58</v>
      </c>
      <c r="F322" s="44">
        <v>2</v>
      </c>
      <c r="G322" s="58">
        <v>0.41999999999999993</v>
      </c>
      <c r="H322" s="45">
        <v>7900</v>
      </c>
      <c r="I322" s="45">
        <v>10000</v>
      </c>
      <c r="J322" s="45">
        <v>2100</v>
      </c>
    </row>
    <row r="323" spans="1:10">
      <c r="A323">
        <v>79</v>
      </c>
      <c r="B323" t="s">
        <v>271</v>
      </c>
      <c r="C323">
        <v>149</v>
      </c>
      <c r="D323" t="s">
        <v>82</v>
      </c>
      <c r="E323" s="44">
        <v>2</v>
      </c>
      <c r="F323" s="44">
        <v>0</v>
      </c>
      <c r="G323" s="58">
        <v>-2</v>
      </c>
      <c r="H323" s="45">
        <v>11494</v>
      </c>
      <c r="I323" s="45">
        <v>0</v>
      </c>
      <c r="J323" s="45">
        <v>-11494</v>
      </c>
    </row>
    <row r="324" spans="1:10">
      <c r="A324">
        <v>79</v>
      </c>
      <c r="B324" t="s">
        <v>271</v>
      </c>
      <c r="C324">
        <v>160</v>
      </c>
      <c r="D324" t="s">
        <v>83</v>
      </c>
      <c r="E324" s="44">
        <v>22.05</v>
      </c>
      <c r="F324" s="44">
        <v>20.47</v>
      </c>
      <c r="G324" s="58">
        <v>-1.5800000000000018</v>
      </c>
      <c r="H324" s="45">
        <v>126356</v>
      </c>
      <c r="I324" s="45">
        <v>106244</v>
      </c>
      <c r="J324" s="45">
        <v>-20112</v>
      </c>
    </row>
    <row r="325" spans="1:10">
      <c r="A325">
        <v>79</v>
      </c>
      <c r="B325" t="s">
        <v>271</v>
      </c>
      <c r="C325">
        <v>181</v>
      </c>
      <c r="D325" t="s">
        <v>84</v>
      </c>
      <c r="E325" s="44">
        <v>0</v>
      </c>
      <c r="F325" s="44">
        <v>1</v>
      </c>
      <c r="G325" s="58">
        <v>1</v>
      </c>
      <c r="H325" s="45">
        <v>0</v>
      </c>
      <c r="I325" s="45">
        <v>5000</v>
      </c>
      <c r="J325" s="45">
        <v>5000</v>
      </c>
    </row>
    <row r="326" spans="1:10">
      <c r="A326">
        <v>79</v>
      </c>
      <c r="B326" t="s">
        <v>271</v>
      </c>
      <c r="C326">
        <v>295</v>
      </c>
      <c r="D326" t="s">
        <v>759</v>
      </c>
      <c r="E326" s="44">
        <v>1</v>
      </c>
      <c r="F326" s="44">
        <v>0</v>
      </c>
      <c r="G326" s="58">
        <v>-1</v>
      </c>
      <c r="H326" s="45">
        <v>5000</v>
      </c>
      <c r="I326" s="45">
        <v>0</v>
      </c>
      <c r="J326" s="45">
        <v>-5000</v>
      </c>
    </row>
    <row r="327" spans="1:10">
      <c r="A327">
        <v>79</v>
      </c>
      <c r="B327" t="s">
        <v>271</v>
      </c>
      <c r="C327">
        <v>301</v>
      </c>
      <c r="D327" t="s">
        <v>70</v>
      </c>
      <c r="E327" s="44">
        <v>7</v>
      </c>
      <c r="F327" s="44">
        <v>4</v>
      </c>
      <c r="G327" s="58">
        <v>-3</v>
      </c>
      <c r="H327" s="45">
        <v>37624</v>
      </c>
      <c r="I327" s="45">
        <v>31101</v>
      </c>
      <c r="J327" s="45">
        <v>-6523</v>
      </c>
    </row>
    <row r="328" spans="1:10">
      <c r="A328">
        <v>83</v>
      </c>
      <c r="B328" t="s">
        <v>827</v>
      </c>
      <c r="C328">
        <v>1</v>
      </c>
      <c r="D328" t="s">
        <v>376</v>
      </c>
      <c r="E328" s="44">
        <v>2</v>
      </c>
      <c r="F328" s="44">
        <v>3</v>
      </c>
      <c r="G328" s="58">
        <v>1</v>
      </c>
      <c r="H328" s="45">
        <v>10000</v>
      </c>
      <c r="I328" s="45">
        <v>15000</v>
      </c>
      <c r="J328" s="45">
        <v>5000</v>
      </c>
    </row>
    <row r="329" spans="1:10">
      <c r="A329">
        <v>83</v>
      </c>
      <c r="B329" t="s">
        <v>827</v>
      </c>
      <c r="C329">
        <v>44</v>
      </c>
      <c r="D329" t="s">
        <v>321</v>
      </c>
      <c r="E329" s="44">
        <v>12</v>
      </c>
      <c r="F329" s="44">
        <v>12.1</v>
      </c>
      <c r="G329" s="58">
        <v>9.9999999999999645E-2</v>
      </c>
      <c r="H329" s="45">
        <v>70726</v>
      </c>
      <c r="I329" s="45">
        <v>65128</v>
      </c>
      <c r="J329" s="45">
        <v>-5598</v>
      </c>
    </row>
    <row r="330" spans="1:10">
      <c r="A330">
        <v>83</v>
      </c>
      <c r="B330" t="s">
        <v>827</v>
      </c>
      <c r="C330">
        <v>167</v>
      </c>
      <c r="D330" t="s">
        <v>867</v>
      </c>
      <c r="E330" s="44">
        <v>2</v>
      </c>
      <c r="F330" s="44">
        <v>2</v>
      </c>
      <c r="G330" s="58">
        <v>0</v>
      </c>
      <c r="H330" s="45">
        <v>10000</v>
      </c>
      <c r="I330" s="45">
        <v>10000</v>
      </c>
      <c r="J330" s="45">
        <v>0</v>
      </c>
    </row>
    <row r="331" spans="1:10">
      <c r="A331">
        <v>83</v>
      </c>
      <c r="B331" t="s">
        <v>827</v>
      </c>
      <c r="C331">
        <v>182</v>
      </c>
      <c r="D331" t="s">
        <v>785</v>
      </c>
      <c r="E331" s="44">
        <v>1</v>
      </c>
      <c r="F331" s="44">
        <v>0</v>
      </c>
      <c r="G331" s="58">
        <v>-1</v>
      </c>
      <c r="H331" s="45">
        <v>5000</v>
      </c>
      <c r="I331" s="45">
        <v>0</v>
      </c>
      <c r="J331" s="45">
        <v>-5000</v>
      </c>
    </row>
    <row r="332" spans="1:10">
      <c r="A332">
        <v>83</v>
      </c>
      <c r="B332" t="s">
        <v>827</v>
      </c>
      <c r="C332">
        <v>218</v>
      </c>
      <c r="D332" t="s">
        <v>697</v>
      </c>
      <c r="E332" s="44">
        <v>1</v>
      </c>
      <c r="F332" s="44">
        <v>2</v>
      </c>
      <c r="G332" s="58">
        <v>1</v>
      </c>
      <c r="H332" s="45">
        <v>5000</v>
      </c>
      <c r="I332" s="45">
        <v>10000</v>
      </c>
      <c r="J332" s="45">
        <v>5000</v>
      </c>
    </row>
    <row r="333" spans="1:10">
      <c r="A333">
        <v>83</v>
      </c>
      <c r="B333" t="s">
        <v>827</v>
      </c>
      <c r="C333">
        <v>244</v>
      </c>
      <c r="D333" t="s">
        <v>324</v>
      </c>
      <c r="E333" s="44">
        <v>1</v>
      </c>
      <c r="F333" s="44">
        <v>1</v>
      </c>
      <c r="G333" s="58">
        <v>0</v>
      </c>
      <c r="H333" s="45">
        <v>7829</v>
      </c>
      <c r="I333" s="45">
        <v>6673</v>
      </c>
      <c r="J333" s="45">
        <v>-1156</v>
      </c>
    </row>
    <row r="334" spans="1:10">
      <c r="A334">
        <v>83</v>
      </c>
      <c r="B334" t="s">
        <v>827</v>
      </c>
      <c r="C334">
        <v>251</v>
      </c>
      <c r="D334" t="s">
        <v>717</v>
      </c>
      <c r="E334" s="44">
        <v>0</v>
      </c>
      <c r="F334" s="44">
        <v>1.51</v>
      </c>
      <c r="G334" s="58">
        <v>1.51</v>
      </c>
      <c r="H334" s="45">
        <v>0</v>
      </c>
      <c r="I334" s="45">
        <v>7550</v>
      </c>
      <c r="J334" s="45">
        <v>7550</v>
      </c>
    </row>
    <row r="335" spans="1:10">
      <c r="A335">
        <v>83</v>
      </c>
      <c r="B335" t="s">
        <v>827</v>
      </c>
      <c r="C335">
        <v>323</v>
      </c>
      <c r="D335" t="s">
        <v>11</v>
      </c>
      <c r="E335" s="44">
        <v>7</v>
      </c>
      <c r="F335" s="44">
        <v>9</v>
      </c>
      <c r="G335" s="58">
        <v>2</v>
      </c>
      <c r="H335" s="45">
        <v>36586</v>
      </c>
      <c r="I335" s="45">
        <v>46545</v>
      </c>
      <c r="J335" s="45">
        <v>9959</v>
      </c>
    </row>
    <row r="336" spans="1:10">
      <c r="A336">
        <v>83</v>
      </c>
      <c r="B336" t="s">
        <v>827</v>
      </c>
      <c r="C336">
        <v>336</v>
      </c>
      <c r="D336" t="s">
        <v>327</v>
      </c>
      <c r="E336" s="44">
        <v>0</v>
      </c>
      <c r="F336" s="44">
        <v>2</v>
      </c>
      <c r="G336" s="58">
        <v>2</v>
      </c>
      <c r="H336" s="45">
        <v>0</v>
      </c>
      <c r="I336" s="45">
        <v>10000</v>
      </c>
      <c r="J336" s="45">
        <v>10000</v>
      </c>
    </row>
    <row r="337" spans="1:10">
      <c r="A337">
        <v>83</v>
      </c>
      <c r="B337" t="s">
        <v>827</v>
      </c>
      <c r="C337">
        <v>625</v>
      </c>
      <c r="D337" t="s">
        <v>328</v>
      </c>
      <c r="E337" s="44">
        <v>6</v>
      </c>
      <c r="F337" s="44">
        <v>9.77</v>
      </c>
      <c r="G337" s="58">
        <v>3.7699999999999996</v>
      </c>
      <c r="H337" s="45">
        <v>30000</v>
      </c>
      <c r="I337" s="45">
        <v>51025</v>
      </c>
      <c r="J337" s="45">
        <v>21025</v>
      </c>
    </row>
    <row r="338" spans="1:10">
      <c r="A338">
        <v>83</v>
      </c>
      <c r="B338" t="s">
        <v>827</v>
      </c>
      <c r="C338">
        <v>760</v>
      </c>
      <c r="D338" t="s">
        <v>38</v>
      </c>
      <c r="E338" s="44">
        <v>0</v>
      </c>
      <c r="F338" s="44">
        <v>1</v>
      </c>
      <c r="G338" s="58">
        <v>1</v>
      </c>
      <c r="H338" s="45">
        <v>0</v>
      </c>
      <c r="I338" s="45">
        <v>5000</v>
      </c>
      <c r="J338" s="45">
        <v>5000</v>
      </c>
    </row>
    <row r="339" spans="1:10">
      <c r="A339">
        <v>83</v>
      </c>
      <c r="B339" t="s">
        <v>827</v>
      </c>
      <c r="C339">
        <v>780</v>
      </c>
      <c r="D339" t="s">
        <v>42</v>
      </c>
      <c r="E339" s="44">
        <v>2</v>
      </c>
      <c r="F339" s="44">
        <v>2.6</v>
      </c>
      <c r="G339" s="58">
        <v>0.60000000000000009</v>
      </c>
      <c r="H339" s="45">
        <v>22038</v>
      </c>
      <c r="I339" s="45">
        <v>13000</v>
      </c>
      <c r="J339" s="45">
        <v>-9038</v>
      </c>
    </row>
    <row r="340" spans="1:10">
      <c r="A340">
        <v>85</v>
      </c>
      <c r="B340" t="s">
        <v>264</v>
      </c>
      <c r="C340">
        <v>712</v>
      </c>
      <c r="D340" t="s">
        <v>883</v>
      </c>
      <c r="E340" s="44">
        <v>1</v>
      </c>
      <c r="F340" s="44">
        <v>0</v>
      </c>
      <c r="G340" s="58">
        <v>-1</v>
      </c>
      <c r="H340" s="45">
        <v>5000</v>
      </c>
      <c r="I340" s="45">
        <v>0</v>
      </c>
      <c r="J340" s="45">
        <v>-5000</v>
      </c>
    </row>
    <row r="341" spans="1:10">
      <c r="A341">
        <v>86</v>
      </c>
      <c r="B341" t="s">
        <v>300</v>
      </c>
      <c r="C341">
        <v>5</v>
      </c>
      <c r="D341" t="s">
        <v>73</v>
      </c>
      <c r="E341" s="44">
        <v>0.62</v>
      </c>
      <c r="F341" s="44">
        <v>1</v>
      </c>
      <c r="G341" s="58">
        <v>0.38</v>
      </c>
      <c r="H341" s="45">
        <v>3100</v>
      </c>
      <c r="I341" s="45">
        <v>5000</v>
      </c>
      <c r="J341" s="45">
        <v>1900</v>
      </c>
    </row>
    <row r="342" spans="1:10">
      <c r="A342">
        <v>86</v>
      </c>
      <c r="B342" t="s">
        <v>300</v>
      </c>
      <c r="C342">
        <v>61</v>
      </c>
      <c r="D342" t="s">
        <v>74</v>
      </c>
      <c r="E342" s="44">
        <v>4</v>
      </c>
      <c r="F342" s="44">
        <v>7.34</v>
      </c>
      <c r="G342" s="58">
        <v>3.34</v>
      </c>
      <c r="H342" s="45">
        <v>20000</v>
      </c>
      <c r="I342" s="45">
        <v>36700</v>
      </c>
      <c r="J342" s="45">
        <v>16700</v>
      </c>
    </row>
    <row r="343" spans="1:10">
      <c r="A343">
        <v>86</v>
      </c>
      <c r="B343" t="s">
        <v>300</v>
      </c>
      <c r="C343">
        <v>87</v>
      </c>
      <c r="D343" t="s">
        <v>287</v>
      </c>
      <c r="E343" s="44">
        <v>0.28000000000000003</v>
      </c>
      <c r="F343" s="44">
        <v>0</v>
      </c>
      <c r="G343" s="58">
        <v>-0.28000000000000003</v>
      </c>
      <c r="H343" s="45">
        <v>1400</v>
      </c>
      <c r="I343" s="45">
        <v>0</v>
      </c>
      <c r="J343" s="45">
        <v>-1400</v>
      </c>
    </row>
    <row r="344" spans="1:10">
      <c r="A344">
        <v>86</v>
      </c>
      <c r="B344" t="s">
        <v>300</v>
      </c>
      <c r="C344">
        <v>117</v>
      </c>
      <c r="D344" t="s">
        <v>844</v>
      </c>
      <c r="E344" s="44">
        <v>1</v>
      </c>
      <c r="F344" s="44">
        <v>1.87</v>
      </c>
      <c r="G344" s="58">
        <v>0.87000000000000011</v>
      </c>
      <c r="H344" s="45">
        <v>5000</v>
      </c>
      <c r="I344" s="45">
        <v>9350</v>
      </c>
      <c r="J344" s="45">
        <v>4350</v>
      </c>
    </row>
    <row r="345" spans="1:10">
      <c r="A345">
        <v>86</v>
      </c>
      <c r="B345" t="s">
        <v>300</v>
      </c>
      <c r="C345">
        <v>127</v>
      </c>
      <c r="D345" t="s">
        <v>852</v>
      </c>
      <c r="E345" s="44">
        <v>1</v>
      </c>
      <c r="F345" s="44">
        <v>1.56</v>
      </c>
      <c r="G345" s="58">
        <v>0.56000000000000005</v>
      </c>
      <c r="H345" s="45">
        <v>5000</v>
      </c>
      <c r="I345" s="45">
        <v>7800</v>
      </c>
      <c r="J345" s="45">
        <v>2800</v>
      </c>
    </row>
    <row r="346" spans="1:10">
      <c r="A346">
        <v>86</v>
      </c>
      <c r="B346" t="s">
        <v>300</v>
      </c>
      <c r="C346">
        <v>137</v>
      </c>
      <c r="D346" t="s">
        <v>75</v>
      </c>
      <c r="E346" s="44">
        <v>68.460000000000008</v>
      </c>
      <c r="F346" s="44">
        <v>69.06</v>
      </c>
      <c r="G346" s="58">
        <v>0.59999999999999432</v>
      </c>
      <c r="H346" s="45">
        <v>393564</v>
      </c>
      <c r="I346" s="45">
        <v>412863</v>
      </c>
      <c r="J346" s="45">
        <v>19299</v>
      </c>
    </row>
    <row r="347" spans="1:10">
      <c r="A347">
        <v>86</v>
      </c>
      <c r="B347" t="s">
        <v>300</v>
      </c>
      <c r="C347">
        <v>210</v>
      </c>
      <c r="D347" t="s">
        <v>374</v>
      </c>
      <c r="E347" s="44">
        <v>10.62</v>
      </c>
      <c r="F347" s="44">
        <v>6.23</v>
      </c>
      <c r="G347" s="58">
        <v>-4.3899999999999988</v>
      </c>
      <c r="H347" s="45">
        <v>53100</v>
      </c>
      <c r="I347" s="45">
        <v>38680</v>
      </c>
      <c r="J347" s="45">
        <v>-14420</v>
      </c>
    </row>
    <row r="348" spans="1:10">
      <c r="A348">
        <v>86</v>
      </c>
      <c r="B348" t="s">
        <v>300</v>
      </c>
      <c r="C348">
        <v>275</v>
      </c>
      <c r="D348" t="s">
        <v>730</v>
      </c>
      <c r="E348" s="44">
        <v>3.8600000000000003</v>
      </c>
      <c r="F348" s="44">
        <v>3.39</v>
      </c>
      <c r="G348" s="58">
        <v>-0.4700000000000002</v>
      </c>
      <c r="H348" s="45">
        <v>21949</v>
      </c>
      <c r="I348" s="45">
        <v>16950</v>
      </c>
      <c r="J348" s="45">
        <v>-4999</v>
      </c>
    </row>
    <row r="349" spans="1:10">
      <c r="A349">
        <v>86</v>
      </c>
      <c r="B349" t="s">
        <v>300</v>
      </c>
      <c r="C349">
        <v>278</v>
      </c>
      <c r="D349" t="s">
        <v>303</v>
      </c>
      <c r="E349" s="44">
        <v>3.39</v>
      </c>
      <c r="F349" s="44">
        <v>2</v>
      </c>
      <c r="G349" s="58">
        <v>-1.3900000000000001</v>
      </c>
      <c r="H349" s="45">
        <v>24063</v>
      </c>
      <c r="I349" s="45">
        <v>10000</v>
      </c>
      <c r="J349" s="45">
        <v>-14063</v>
      </c>
    </row>
    <row r="350" spans="1:10">
      <c r="A350">
        <v>86</v>
      </c>
      <c r="B350" t="s">
        <v>300</v>
      </c>
      <c r="C350">
        <v>281</v>
      </c>
      <c r="D350" t="s">
        <v>76</v>
      </c>
      <c r="E350" s="44">
        <v>3</v>
      </c>
      <c r="F350" s="44">
        <v>3.36</v>
      </c>
      <c r="G350" s="58">
        <v>0.35999999999999988</v>
      </c>
      <c r="H350" s="45">
        <v>15000</v>
      </c>
      <c r="I350" s="45">
        <v>16800</v>
      </c>
      <c r="J350" s="45">
        <v>1800</v>
      </c>
    </row>
    <row r="351" spans="1:10">
      <c r="A351">
        <v>86</v>
      </c>
      <c r="B351" t="s">
        <v>300</v>
      </c>
      <c r="C351">
        <v>309</v>
      </c>
      <c r="D351" t="s">
        <v>304</v>
      </c>
      <c r="E351" s="44">
        <v>0</v>
      </c>
      <c r="F351" s="44">
        <v>1</v>
      </c>
      <c r="G351" s="58">
        <v>1</v>
      </c>
      <c r="H351" s="45">
        <v>0</v>
      </c>
      <c r="I351" s="45">
        <v>5000</v>
      </c>
      <c r="J351" s="45">
        <v>5000</v>
      </c>
    </row>
    <row r="352" spans="1:10">
      <c r="A352">
        <v>86</v>
      </c>
      <c r="B352" t="s">
        <v>300</v>
      </c>
      <c r="C352">
        <v>325</v>
      </c>
      <c r="D352" t="s">
        <v>77</v>
      </c>
      <c r="E352" s="44">
        <v>4.43</v>
      </c>
      <c r="F352" s="44">
        <v>6.76</v>
      </c>
      <c r="G352" s="58">
        <v>2.33</v>
      </c>
      <c r="H352" s="45">
        <v>22150</v>
      </c>
      <c r="I352" s="45">
        <v>33800</v>
      </c>
      <c r="J352" s="45">
        <v>11650</v>
      </c>
    </row>
    <row r="353" spans="1:10">
      <c r="A353">
        <v>86</v>
      </c>
      <c r="B353" t="s">
        <v>300</v>
      </c>
      <c r="C353">
        <v>332</v>
      </c>
      <c r="D353" t="s">
        <v>78</v>
      </c>
      <c r="E353" s="44">
        <v>1.49</v>
      </c>
      <c r="F353" s="44">
        <v>3.66</v>
      </c>
      <c r="G353" s="58">
        <v>2.17</v>
      </c>
      <c r="H353" s="45">
        <v>11159</v>
      </c>
      <c r="I353" s="45">
        <v>22065</v>
      </c>
      <c r="J353" s="45">
        <v>10906</v>
      </c>
    </row>
    <row r="354" spans="1:10">
      <c r="A354">
        <v>86</v>
      </c>
      <c r="B354" t="s">
        <v>300</v>
      </c>
      <c r="C354">
        <v>349</v>
      </c>
      <c r="D354" t="s">
        <v>27</v>
      </c>
      <c r="E354" s="44">
        <v>1</v>
      </c>
      <c r="F354" s="44">
        <v>1</v>
      </c>
      <c r="G354" s="58">
        <v>0</v>
      </c>
      <c r="H354" s="45">
        <v>5000</v>
      </c>
      <c r="I354" s="45">
        <v>5000</v>
      </c>
      <c r="J354" s="45">
        <v>0</v>
      </c>
    </row>
    <row r="355" spans="1:10">
      <c r="A355">
        <v>86</v>
      </c>
      <c r="B355" t="s">
        <v>300</v>
      </c>
      <c r="C355">
        <v>605</v>
      </c>
      <c r="D355" t="s">
        <v>30</v>
      </c>
      <c r="E355" s="44">
        <v>0</v>
      </c>
      <c r="F355" s="44">
        <v>0.91</v>
      </c>
      <c r="G355" s="58">
        <v>0.91</v>
      </c>
      <c r="H355" s="45">
        <v>0</v>
      </c>
      <c r="I355" s="45">
        <v>4550</v>
      </c>
      <c r="J355" s="45">
        <v>4550</v>
      </c>
    </row>
    <row r="356" spans="1:10">
      <c r="A356">
        <v>86</v>
      </c>
      <c r="B356" t="s">
        <v>300</v>
      </c>
      <c r="C356">
        <v>632</v>
      </c>
      <c r="D356" t="s">
        <v>305</v>
      </c>
      <c r="E356" s="44">
        <v>0.51</v>
      </c>
      <c r="F356" s="44">
        <v>0</v>
      </c>
      <c r="G356" s="58">
        <v>-0.51</v>
      </c>
      <c r="H356" s="45">
        <v>2550</v>
      </c>
      <c r="I356" s="45">
        <v>0</v>
      </c>
      <c r="J356" s="45">
        <v>-2550</v>
      </c>
    </row>
    <row r="357" spans="1:10">
      <c r="A357">
        <v>86</v>
      </c>
      <c r="B357" t="s">
        <v>300</v>
      </c>
      <c r="C357">
        <v>635</v>
      </c>
      <c r="D357" t="s">
        <v>770</v>
      </c>
      <c r="E357" s="44">
        <v>0.49</v>
      </c>
      <c r="F357" s="44">
        <v>0</v>
      </c>
      <c r="G357" s="58">
        <v>-0.49</v>
      </c>
      <c r="H357" s="45">
        <v>2450</v>
      </c>
      <c r="I357" s="45">
        <v>0</v>
      </c>
      <c r="J357" s="45">
        <v>-2450</v>
      </c>
    </row>
    <row r="358" spans="1:10">
      <c r="A358">
        <v>86</v>
      </c>
      <c r="B358" t="s">
        <v>300</v>
      </c>
      <c r="C358">
        <v>670</v>
      </c>
      <c r="D358" t="s">
        <v>33</v>
      </c>
      <c r="E358" s="44">
        <v>0</v>
      </c>
      <c r="F358" s="44">
        <v>1</v>
      </c>
      <c r="G358" s="58">
        <v>1</v>
      </c>
      <c r="H358" s="45">
        <v>0</v>
      </c>
      <c r="I358" s="45">
        <v>5000</v>
      </c>
      <c r="J358" s="45">
        <v>5000</v>
      </c>
    </row>
    <row r="359" spans="1:10">
      <c r="A359">
        <v>86</v>
      </c>
      <c r="B359" t="s">
        <v>300</v>
      </c>
      <c r="C359">
        <v>672</v>
      </c>
      <c r="D359" t="s">
        <v>776</v>
      </c>
      <c r="E359" s="44">
        <v>0.22</v>
      </c>
      <c r="F359" s="44">
        <v>1.69</v>
      </c>
      <c r="G359" s="58">
        <v>1.47</v>
      </c>
      <c r="H359" s="45">
        <v>1100</v>
      </c>
      <c r="I359" s="45">
        <v>8450</v>
      </c>
      <c r="J359" s="45">
        <v>7350</v>
      </c>
    </row>
    <row r="360" spans="1:10">
      <c r="A360">
        <v>86</v>
      </c>
      <c r="B360" t="s">
        <v>300</v>
      </c>
      <c r="C360">
        <v>683</v>
      </c>
      <c r="D360" t="s">
        <v>393</v>
      </c>
      <c r="E360" s="44">
        <v>13.39</v>
      </c>
      <c r="F360" s="44">
        <v>20.14</v>
      </c>
      <c r="G360" s="58">
        <v>6.75</v>
      </c>
      <c r="H360" s="45">
        <v>66950</v>
      </c>
      <c r="I360" s="45">
        <v>112379</v>
      </c>
      <c r="J360" s="45">
        <v>45429</v>
      </c>
    </row>
    <row r="361" spans="1:10">
      <c r="A361">
        <v>86</v>
      </c>
      <c r="B361" t="s">
        <v>300</v>
      </c>
      <c r="C361">
        <v>778</v>
      </c>
      <c r="D361" t="s">
        <v>765</v>
      </c>
      <c r="E361" s="44">
        <v>0</v>
      </c>
      <c r="F361" s="44">
        <v>0.84</v>
      </c>
      <c r="G361" s="58">
        <v>0.84</v>
      </c>
      <c r="H361" s="45">
        <v>0</v>
      </c>
      <c r="I361" s="45">
        <v>4200</v>
      </c>
      <c r="J361" s="45">
        <v>4200</v>
      </c>
    </row>
    <row r="362" spans="1:10">
      <c r="A362">
        <v>89</v>
      </c>
      <c r="B362" t="s">
        <v>830</v>
      </c>
      <c r="C362">
        <v>221</v>
      </c>
      <c r="D362" t="s">
        <v>699</v>
      </c>
      <c r="E362" s="44">
        <v>3</v>
      </c>
      <c r="F362" s="44">
        <v>1</v>
      </c>
      <c r="G362" s="58">
        <v>-2</v>
      </c>
      <c r="H362" s="45">
        <v>22717</v>
      </c>
      <c r="I362" s="45">
        <v>5000</v>
      </c>
      <c r="J362" s="45">
        <v>-17717</v>
      </c>
    </row>
    <row r="363" spans="1:10">
      <c r="A363">
        <v>89</v>
      </c>
      <c r="B363" t="s">
        <v>830</v>
      </c>
      <c r="C363">
        <v>296</v>
      </c>
      <c r="D363" t="s">
        <v>741</v>
      </c>
      <c r="E363" s="44">
        <v>2.9899999999999998</v>
      </c>
      <c r="F363" s="44">
        <v>3.84</v>
      </c>
      <c r="G363" s="58">
        <v>0.85000000000000009</v>
      </c>
      <c r="H363" s="45">
        <v>36957</v>
      </c>
      <c r="I363" s="45">
        <v>19200</v>
      </c>
      <c r="J363" s="45">
        <v>-17757</v>
      </c>
    </row>
    <row r="364" spans="1:10">
      <c r="A364">
        <v>89</v>
      </c>
      <c r="B364" t="s">
        <v>830</v>
      </c>
      <c r="C364">
        <v>774</v>
      </c>
      <c r="D364" t="s">
        <v>48</v>
      </c>
      <c r="E364" s="44">
        <v>3.42</v>
      </c>
      <c r="F364" s="44">
        <v>3</v>
      </c>
      <c r="G364" s="58">
        <v>-0.41999999999999993</v>
      </c>
      <c r="H364" s="45">
        <v>17100</v>
      </c>
      <c r="I364" s="45">
        <v>15430</v>
      </c>
      <c r="J364" s="45">
        <v>-1670</v>
      </c>
    </row>
    <row r="365" spans="1:10">
      <c r="A365">
        <v>95</v>
      </c>
      <c r="B365" t="s">
        <v>378</v>
      </c>
      <c r="C365">
        <v>44</v>
      </c>
      <c r="D365" t="s">
        <v>321</v>
      </c>
      <c r="E365" s="44">
        <v>1</v>
      </c>
      <c r="F365" s="44">
        <v>0</v>
      </c>
      <c r="G365" s="58">
        <v>-1</v>
      </c>
      <c r="H365" s="45">
        <v>5000</v>
      </c>
      <c r="I365" s="45">
        <v>0</v>
      </c>
      <c r="J365" s="45">
        <v>-5000</v>
      </c>
    </row>
    <row r="366" spans="1:10">
      <c r="A366">
        <v>95</v>
      </c>
      <c r="B366" t="s">
        <v>378</v>
      </c>
      <c r="C366">
        <v>72</v>
      </c>
      <c r="D366" t="s">
        <v>818</v>
      </c>
      <c r="E366" s="44">
        <v>0</v>
      </c>
      <c r="F366" s="44">
        <v>1</v>
      </c>
      <c r="G366" s="58">
        <v>1</v>
      </c>
      <c r="H366" s="45">
        <v>0</v>
      </c>
      <c r="I366" s="45">
        <v>5000</v>
      </c>
      <c r="J366" s="45">
        <v>5000</v>
      </c>
    </row>
    <row r="367" spans="1:10">
      <c r="A367">
        <v>95</v>
      </c>
      <c r="B367" t="s">
        <v>378</v>
      </c>
      <c r="C367">
        <v>201</v>
      </c>
      <c r="D367" t="s">
        <v>435</v>
      </c>
      <c r="E367" s="44">
        <v>7.91</v>
      </c>
      <c r="F367" s="44">
        <v>4</v>
      </c>
      <c r="G367" s="58">
        <v>-3.91</v>
      </c>
      <c r="H367" s="45">
        <v>71397</v>
      </c>
      <c r="I367" s="45">
        <v>20307</v>
      </c>
      <c r="J367" s="45">
        <v>-51090</v>
      </c>
    </row>
    <row r="368" spans="1:10">
      <c r="A368">
        <v>95</v>
      </c>
      <c r="B368" t="s">
        <v>378</v>
      </c>
      <c r="C368">
        <v>239</v>
      </c>
      <c r="D368" t="s">
        <v>390</v>
      </c>
      <c r="E368" s="44">
        <v>1</v>
      </c>
      <c r="F368" s="44">
        <v>0</v>
      </c>
      <c r="G368" s="58">
        <v>-1</v>
      </c>
      <c r="H368" s="45">
        <v>5000</v>
      </c>
      <c r="I368" s="45">
        <v>0</v>
      </c>
      <c r="J368" s="45">
        <v>-5000</v>
      </c>
    </row>
    <row r="369" spans="1:10">
      <c r="A369">
        <v>95</v>
      </c>
      <c r="B369" t="s">
        <v>378</v>
      </c>
      <c r="C369">
        <v>273</v>
      </c>
      <c r="D369" t="s">
        <v>381</v>
      </c>
      <c r="E369" s="44">
        <v>6</v>
      </c>
      <c r="F369" s="44">
        <v>6</v>
      </c>
      <c r="G369" s="58">
        <v>0</v>
      </c>
      <c r="H369" s="45">
        <v>30000</v>
      </c>
      <c r="I369" s="45">
        <v>30000</v>
      </c>
      <c r="J369" s="45">
        <v>0</v>
      </c>
    </row>
    <row r="370" spans="1:10">
      <c r="A370">
        <v>95</v>
      </c>
      <c r="B370" t="s">
        <v>378</v>
      </c>
      <c r="C370">
        <v>292</v>
      </c>
      <c r="D370" t="s">
        <v>739</v>
      </c>
      <c r="E370" s="44">
        <v>4.6099999999999994</v>
      </c>
      <c r="F370" s="44">
        <v>1.3599999999999999</v>
      </c>
      <c r="G370" s="58">
        <v>-3.2499999999999996</v>
      </c>
      <c r="H370" s="45">
        <v>36887</v>
      </c>
      <c r="I370" s="45">
        <v>6800</v>
      </c>
      <c r="J370" s="45">
        <v>-30087</v>
      </c>
    </row>
    <row r="371" spans="1:10">
      <c r="A371">
        <v>95</v>
      </c>
      <c r="B371" t="s">
        <v>378</v>
      </c>
      <c r="C371">
        <v>293</v>
      </c>
      <c r="D371" t="s">
        <v>326</v>
      </c>
      <c r="E371" s="44">
        <v>5.91</v>
      </c>
      <c r="F371" s="44">
        <v>6.18</v>
      </c>
      <c r="G371" s="58">
        <v>0.26999999999999957</v>
      </c>
      <c r="H371" s="45">
        <v>29550</v>
      </c>
      <c r="I371" s="45">
        <v>30900</v>
      </c>
      <c r="J371" s="45">
        <v>1350</v>
      </c>
    </row>
    <row r="372" spans="1:10">
      <c r="A372">
        <v>95</v>
      </c>
      <c r="B372" t="s">
        <v>378</v>
      </c>
      <c r="C372">
        <v>310</v>
      </c>
      <c r="D372" t="s">
        <v>387</v>
      </c>
      <c r="E372" s="44">
        <v>1</v>
      </c>
      <c r="F372" s="44">
        <v>0.62</v>
      </c>
      <c r="G372" s="58">
        <v>-0.38</v>
      </c>
      <c r="H372" s="45">
        <v>5000</v>
      </c>
      <c r="I372" s="45">
        <v>3100</v>
      </c>
      <c r="J372" s="45">
        <v>-1900</v>
      </c>
    </row>
    <row r="373" spans="1:10">
      <c r="A373">
        <v>95</v>
      </c>
      <c r="B373" t="s">
        <v>378</v>
      </c>
      <c r="C373">
        <v>331</v>
      </c>
      <c r="D373" t="s">
        <v>18</v>
      </c>
      <c r="E373" s="44">
        <v>16.329999999999998</v>
      </c>
      <c r="F373" s="44">
        <v>10</v>
      </c>
      <c r="G373" s="58">
        <v>-6.3299999999999983</v>
      </c>
      <c r="H373" s="45">
        <v>82388</v>
      </c>
      <c r="I373" s="45">
        <v>51412</v>
      </c>
      <c r="J373" s="45">
        <v>-30976</v>
      </c>
    </row>
    <row r="374" spans="1:10">
      <c r="A374">
        <v>95</v>
      </c>
      <c r="B374" t="s">
        <v>378</v>
      </c>
      <c r="C374">
        <v>650</v>
      </c>
      <c r="D374" t="s">
        <v>382</v>
      </c>
      <c r="E374" s="44">
        <v>1.42</v>
      </c>
      <c r="F374" s="44">
        <v>2</v>
      </c>
      <c r="G374" s="58">
        <v>0.58000000000000007</v>
      </c>
      <c r="H374" s="45">
        <v>7100</v>
      </c>
      <c r="I374" s="45">
        <v>10000</v>
      </c>
      <c r="J374" s="45">
        <v>2900</v>
      </c>
    </row>
    <row r="375" spans="1:10">
      <c r="A375">
        <v>95</v>
      </c>
      <c r="B375" t="s">
        <v>378</v>
      </c>
      <c r="C375">
        <v>665</v>
      </c>
      <c r="D375" t="s">
        <v>352</v>
      </c>
      <c r="E375" s="44">
        <v>5</v>
      </c>
      <c r="F375" s="44">
        <v>5</v>
      </c>
      <c r="G375" s="58">
        <v>0</v>
      </c>
      <c r="H375" s="45">
        <v>25000</v>
      </c>
      <c r="I375" s="45">
        <v>25000</v>
      </c>
      <c r="J375" s="45">
        <v>0</v>
      </c>
    </row>
    <row r="376" spans="1:10">
      <c r="A376">
        <v>95</v>
      </c>
      <c r="B376" t="s">
        <v>378</v>
      </c>
      <c r="C376">
        <v>763</v>
      </c>
      <c r="D376" t="s">
        <v>880</v>
      </c>
      <c r="E376" s="44">
        <v>2.5300000000000002</v>
      </c>
      <c r="F376" s="44">
        <v>1</v>
      </c>
      <c r="G376" s="58">
        <v>-1.5300000000000002</v>
      </c>
      <c r="H376" s="45">
        <v>16066</v>
      </c>
      <c r="I376" s="45">
        <v>5672</v>
      </c>
      <c r="J376" s="45">
        <v>-10394</v>
      </c>
    </row>
    <row r="377" spans="1:10">
      <c r="A377">
        <v>95</v>
      </c>
      <c r="B377" t="s">
        <v>378</v>
      </c>
      <c r="C377">
        <v>810</v>
      </c>
      <c r="D377" t="s">
        <v>44</v>
      </c>
      <c r="E377" s="44">
        <v>0</v>
      </c>
      <c r="F377" s="44">
        <v>1</v>
      </c>
      <c r="G377" s="58">
        <v>1</v>
      </c>
      <c r="H377" s="45">
        <v>0</v>
      </c>
      <c r="I377" s="45">
        <v>5000</v>
      </c>
      <c r="J377" s="45">
        <v>5000</v>
      </c>
    </row>
    <row r="378" spans="1:10">
      <c r="A378">
        <v>95</v>
      </c>
      <c r="B378" t="s">
        <v>378</v>
      </c>
      <c r="C378">
        <v>821</v>
      </c>
      <c r="D378" t="s">
        <v>34</v>
      </c>
      <c r="E378" s="44">
        <v>0</v>
      </c>
      <c r="F378" s="44">
        <v>3.5</v>
      </c>
      <c r="G378" s="58">
        <v>3.5</v>
      </c>
      <c r="H378" s="45">
        <v>0</v>
      </c>
      <c r="I378" s="45">
        <v>17500</v>
      </c>
      <c r="J378" s="45">
        <v>17500</v>
      </c>
    </row>
    <row r="379" spans="1:10">
      <c r="A379">
        <v>95</v>
      </c>
      <c r="B379" t="s">
        <v>378</v>
      </c>
      <c r="C379">
        <v>825</v>
      </c>
      <c r="D379" t="s">
        <v>47</v>
      </c>
      <c r="E379" s="44">
        <v>0</v>
      </c>
      <c r="F379" s="44">
        <v>1</v>
      </c>
      <c r="G379" s="58">
        <v>1</v>
      </c>
      <c r="H379" s="45">
        <v>0</v>
      </c>
      <c r="I379" s="45">
        <v>5000</v>
      </c>
      <c r="J379" s="45">
        <v>5000</v>
      </c>
    </row>
    <row r="380" spans="1:10">
      <c r="A380">
        <v>96</v>
      </c>
      <c r="B380" t="s">
        <v>351</v>
      </c>
      <c r="C380">
        <v>20</v>
      </c>
      <c r="D380" t="s">
        <v>262</v>
      </c>
      <c r="E380" s="44">
        <v>3.69</v>
      </c>
      <c r="F380" s="44">
        <v>2</v>
      </c>
      <c r="G380" s="58">
        <v>-1.69</v>
      </c>
      <c r="H380" s="45">
        <v>33244</v>
      </c>
      <c r="I380" s="45">
        <v>10000</v>
      </c>
      <c r="J380" s="45">
        <v>-23244</v>
      </c>
    </row>
    <row r="381" spans="1:10">
      <c r="A381">
        <v>96</v>
      </c>
      <c r="B381" t="s">
        <v>351</v>
      </c>
      <c r="C381">
        <v>36</v>
      </c>
      <c r="D381" t="s">
        <v>388</v>
      </c>
      <c r="E381" s="44">
        <v>52.42</v>
      </c>
      <c r="F381" s="44">
        <v>54</v>
      </c>
      <c r="G381" s="58">
        <v>1.5799999999999983</v>
      </c>
      <c r="H381" s="45">
        <v>313055</v>
      </c>
      <c r="I381" s="45">
        <v>295919</v>
      </c>
      <c r="J381" s="45">
        <v>-17136</v>
      </c>
    </row>
    <row r="382" spans="1:10">
      <c r="A382">
        <v>96</v>
      </c>
      <c r="B382" t="s">
        <v>351</v>
      </c>
      <c r="C382">
        <v>95</v>
      </c>
      <c r="D382" t="s">
        <v>378</v>
      </c>
      <c r="E382" s="44">
        <v>1</v>
      </c>
      <c r="F382" s="44">
        <v>1</v>
      </c>
      <c r="G382" s="58">
        <v>0</v>
      </c>
      <c r="H382" s="45">
        <v>5000</v>
      </c>
      <c r="I382" s="45">
        <v>5000</v>
      </c>
      <c r="J382" s="45">
        <v>0</v>
      </c>
    </row>
    <row r="383" spans="1:10">
      <c r="A383">
        <v>96</v>
      </c>
      <c r="B383" t="s">
        <v>351</v>
      </c>
      <c r="C383">
        <v>122</v>
      </c>
      <c r="D383" t="s">
        <v>849</v>
      </c>
      <c r="E383" s="44">
        <v>1</v>
      </c>
      <c r="F383" s="44">
        <v>0.28999999999999998</v>
      </c>
      <c r="G383" s="58">
        <v>-0.71</v>
      </c>
      <c r="H383" s="45">
        <v>5000</v>
      </c>
      <c r="I383" s="45">
        <v>1450</v>
      </c>
      <c r="J383" s="45">
        <v>-3550</v>
      </c>
    </row>
    <row r="384" spans="1:10">
      <c r="A384">
        <v>96</v>
      </c>
      <c r="B384" t="s">
        <v>351</v>
      </c>
      <c r="C384">
        <v>172</v>
      </c>
      <c r="D384" t="s">
        <v>389</v>
      </c>
      <c r="E384" s="44">
        <v>49.69</v>
      </c>
      <c r="F384" s="44">
        <v>38.74</v>
      </c>
      <c r="G384" s="58">
        <v>-10.949999999999996</v>
      </c>
      <c r="H384" s="45">
        <v>285219</v>
      </c>
      <c r="I384" s="45">
        <v>225890</v>
      </c>
      <c r="J384" s="45">
        <v>-59329</v>
      </c>
    </row>
    <row r="385" spans="1:10">
      <c r="A385">
        <v>96</v>
      </c>
      <c r="B385" t="s">
        <v>351</v>
      </c>
      <c r="C385">
        <v>239</v>
      </c>
      <c r="D385" t="s">
        <v>390</v>
      </c>
      <c r="E385" s="44">
        <v>1</v>
      </c>
      <c r="F385" s="44">
        <v>1</v>
      </c>
      <c r="G385" s="58">
        <v>0</v>
      </c>
      <c r="H385" s="45">
        <v>5000</v>
      </c>
      <c r="I385" s="45">
        <v>5000</v>
      </c>
      <c r="J385" s="45">
        <v>0</v>
      </c>
    </row>
    <row r="386" spans="1:10">
      <c r="A386">
        <v>96</v>
      </c>
      <c r="B386" t="s">
        <v>351</v>
      </c>
      <c r="C386">
        <v>261</v>
      </c>
      <c r="D386" t="s">
        <v>266</v>
      </c>
      <c r="E386" s="44">
        <v>3</v>
      </c>
      <c r="F386" s="44">
        <v>4.0599999999999996</v>
      </c>
      <c r="G386" s="58">
        <v>1.0599999999999996</v>
      </c>
      <c r="H386" s="45">
        <v>18133</v>
      </c>
      <c r="I386" s="45">
        <v>21422</v>
      </c>
      <c r="J386" s="45">
        <v>3289</v>
      </c>
    </row>
    <row r="387" spans="1:10">
      <c r="A387">
        <v>96</v>
      </c>
      <c r="B387" t="s">
        <v>351</v>
      </c>
      <c r="C387">
        <v>310</v>
      </c>
      <c r="D387" t="s">
        <v>387</v>
      </c>
      <c r="E387" s="44">
        <v>9.56</v>
      </c>
      <c r="F387" s="44">
        <v>2</v>
      </c>
      <c r="G387" s="58">
        <v>-7.5600000000000005</v>
      </c>
      <c r="H387" s="45">
        <v>49935</v>
      </c>
      <c r="I387" s="45">
        <v>10424</v>
      </c>
      <c r="J387" s="45">
        <v>-39511</v>
      </c>
    </row>
    <row r="388" spans="1:10">
      <c r="A388">
        <v>96</v>
      </c>
      <c r="B388" t="s">
        <v>351</v>
      </c>
      <c r="C388">
        <v>815</v>
      </c>
      <c r="D388" t="s">
        <v>45</v>
      </c>
      <c r="E388" s="44">
        <v>2.88</v>
      </c>
      <c r="F388" s="44">
        <v>3</v>
      </c>
      <c r="G388" s="58">
        <v>0.12000000000000011</v>
      </c>
      <c r="H388" s="45">
        <v>17533</v>
      </c>
      <c r="I388" s="45">
        <v>17841</v>
      </c>
      <c r="J388" s="45">
        <v>308</v>
      </c>
    </row>
    <row r="389" spans="1:10">
      <c r="A389">
        <v>96</v>
      </c>
      <c r="B389" t="s">
        <v>351</v>
      </c>
      <c r="C389">
        <v>879</v>
      </c>
      <c r="D389" t="s">
        <v>41</v>
      </c>
      <c r="E389" s="44">
        <v>1.44</v>
      </c>
      <c r="F389" s="44">
        <v>5</v>
      </c>
      <c r="G389" s="58">
        <v>3.56</v>
      </c>
      <c r="H389" s="45">
        <v>7200</v>
      </c>
      <c r="I389" s="45">
        <v>27816</v>
      </c>
      <c r="J389" s="45">
        <v>20616</v>
      </c>
    </row>
    <row r="390" spans="1:10">
      <c r="A390">
        <v>97</v>
      </c>
      <c r="B390" t="s">
        <v>332</v>
      </c>
      <c r="C390">
        <v>17</v>
      </c>
      <c r="D390" t="s">
        <v>753</v>
      </c>
      <c r="E390" s="44">
        <v>0</v>
      </c>
      <c r="F390" s="44">
        <v>2</v>
      </c>
      <c r="G390" s="58">
        <v>2</v>
      </c>
      <c r="H390" s="45">
        <v>0</v>
      </c>
      <c r="I390" s="45">
        <v>10000</v>
      </c>
      <c r="J390" s="45">
        <v>10000</v>
      </c>
    </row>
    <row r="391" spans="1:10">
      <c r="A391">
        <v>97</v>
      </c>
      <c r="B391" t="s">
        <v>332</v>
      </c>
      <c r="C391">
        <v>56</v>
      </c>
      <c r="D391" t="s">
        <v>270</v>
      </c>
      <c r="E391" s="44">
        <v>0</v>
      </c>
      <c r="F391" s="44">
        <v>1.27</v>
      </c>
      <c r="G391" s="58">
        <v>1.27</v>
      </c>
      <c r="H391" s="45">
        <v>0</v>
      </c>
      <c r="I391" s="45">
        <v>6350</v>
      </c>
      <c r="J391" s="45">
        <v>6350</v>
      </c>
    </row>
    <row r="392" spans="1:10">
      <c r="A392">
        <v>97</v>
      </c>
      <c r="B392" t="s">
        <v>332</v>
      </c>
      <c r="C392">
        <v>64</v>
      </c>
      <c r="D392" t="s">
        <v>330</v>
      </c>
      <c r="E392" s="44">
        <v>1.98</v>
      </c>
      <c r="F392" s="44">
        <v>3.6</v>
      </c>
      <c r="G392" s="58">
        <v>1.62</v>
      </c>
      <c r="H392" s="45">
        <v>10562</v>
      </c>
      <c r="I392" s="45">
        <v>19306</v>
      </c>
      <c r="J392" s="45">
        <v>8744</v>
      </c>
    </row>
    <row r="393" spans="1:10">
      <c r="A393">
        <v>97</v>
      </c>
      <c r="B393" t="s">
        <v>332</v>
      </c>
      <c r="C393">
        <v>103</v>
      </c>
      <c r="D393" t="s">
        <v>290</v>
      </c>
      <c r="E393" s="44">
        <v>13.709999999999999</v>
      </c>
      <c r="F393" s="44">
        <v>20.339999999999996</v>
      </c>
      <c r="G393" s="58">
        <v>6.6299999999999972</v>
      </c>
      <c r="H393" s="45">
        <v>80906</v>
      </c>
      <c r="I393" s="45">
        <v>119365</v>
      </c>
      <c r="J393" s="45">
        <v>38459</v>
      </c>
    </row>
    <row r="394" spans="1:10">
      <c r="A394">
        <v>97</v>
      </c>
      <c r="B394" t="s">
        <v>332</v>
      </c>
      <c r="C394">
        <v>141</v>
      </c>
      <c r="D394" t="s">
        <v>64</v>
      </c>
      <c r="E394" s="44">
        <v>0</v>
      </c>
      <c r="F394" s="44">
        <v>0.35</v>
      </c>
      <c r="G394" s="58">
        <v>0.35</v>
      </c>
      <c r="H394" s="45">
        <v>0</v>
      </c>
      <c r="I394" s="45">
        <v>1750</v>
      </c>
      <c r="J394" s="45">
        <v>1750</v>
      </c>
    </row>
    <row r="395" spans="1:10">
      <c r="A395">
        <v>97</v>
      </c>
      <c r="B395" t="s">
        <v>332</v>
      </c>
      <c r="C395">
        <v>153</v>
      </c>
      <c r="D395" t="s">
        <v>333</v>
      </c>
      <c r="E395" s="44">
        <v>78.7</v>
      </c>
      <c r="F395" s="44">
        <v>79.140000000000015</v>
      </c>
      <c r="G395" s="58">
        <v>0.44000000000001194</v>
      </c>
      <c r="H395" s="45">
        <v>490752</v>
      </c>
      <c r="I395" s="45">
        <v>468492</v>
      </c>
      <c r="J395" s="45">
        <v>-22260</v>
      </c>
    </row>
    <row r="396" spans="1:10">
      <c r="A396">
        <v>97</v>
      </c>
      <c r="B396" t="s">
        <v>332</v>
      </c>
      <c r="C396">
        <v>158</v>
      </c>
      <c r="D396" t="s">
        <v>65</v>
      </c>
      <c r="E396" s="44">
        <v>0</v>
      </c>
      <c r="F396" s="44">
        <v>0.87999999999999989</v>
      </c>
      <c r="G396" s="58">
        <v>0.87999999999999989</v>
      </c>
      <c r="H396" s="45">
        <v>0</v>
      </c>
      <c r="I396" s="45">
        <v>5254</v>
      </c>
      <c r="J396" s="45">
        <v>5254</v>
      </c>
    </row>
    <row r="397" spans="1:10">
      <c r="A397">
        <v>97</v>
      </c>
      <c r="B397" t="s">
        <v>332</v>
      </c>
      <c r="C397">
        <v>160</v>
      </c>
      <c r="D397" t="s">
        <v>83</v>
      </c>
      <c r="E397" s="44">
        <v>0.98</v>
      </c>
      <c r="F397" s="44">
        <v>0</v>
      </c>
      <c r="G397" s="58">
        <v>-0.98</v>
      </c>
      <c r="H397" s="45">
        <v>4900</v>
      </c>
      <c r="I397" s="45">
        <v>0</v>
      </c>
      <c r="J397" s="45">
        <v>-4900</v>
      </c>
    </row>
    <row r="398" spans="1:10">
      <c r="A398">
        <v>97</v>
      </c>
      <c r="B398" t="s">
        <v>332</v>
      </c>
      <c r="C398">
        <v>162</v>
      </c>
      <c r="D398" t="s">
        <v>334</v>
      </c>
      <c r="E398" s="44">
        <v>31.409999999999997</v>
      </c>
      <c r="F398" s="44">
        <v>25.74</v>
      </c>
      <c r="G398" s="58">
        <v>-5.6699999999999982</v>
      </c>
      <c r="H398" s="45">
        <v>206020</v>
      </c>
      <c r="I398" s="45">
        <v>185604</v>
      </c>
      <c r="J398" s="45">
        <v>-20416</v>
      </c>
    </row>
    <row r="399" spans="1:10">
      <c r="A399">
        <v>97</v>
      </c>
      <c r="B399" t="s">
        <v>332</v>
      </c>
      <c r="C399">
        <v>223</v>
      </c>
      <c r="D399" t="s">
        <v>701</v>
      </c>
      <c r="E399" s="44">
        <v>0</v>
      </c>
      <c r="F399" s="44">
        <v>0.24</v>
      </c>
      <c r="G399" s="58">
        <v>0.24</v>
      </c>
      <c r="H399" s="45">
        <v>0</v>
      </c>
      <c r="I399" s="45">
        <v>1200</v>
      </c>
      <c r="J399" s="45">
        <v>1200</v>
      </c>
    </row>
    <row r="400" spans="1:10">
      <c r="A400">
        <v>97</v>
      </c>
      <c r="B400" t="s">
        <v>332</v>
      </c>
      <c r="C400">
        <v>322</v>
      </c>
      <c r="D400" t="s">
        <v>273</v>
      </c>
      <c r="E400" s="44">
        <v>2.7</v>
      </c>
      <c r="F400" s="44">
        <v>0.34</v>
      </c>
      <c r="G400" s="58">
        <v>-2.3600000000000003</v>
      </c>
      <c r="H400" s="45">
        <v>13500</v>
      </c>
      <c r="I400" s="45">
        <v>1700</v>
      </c>
      <c r="J400" s="45">
        <v>-11800</v>
      </c>
    </row>
    <row r="401" spans="1:10">
      <c r="A401">
        <v>97</v>
      </c>
      <c r="B401" t="s">
        <v>332</v>
      </c>
      <c r="C401">
        <v>343</v>
      </c>
      <c r="D401" t="s">
        <v>274</v>
      </c>
      <c r="E401" s="44">
        <v>9.07</v>
      </c>
      <c r="F401" s="44">
        <v>6.25</v>
      </c>
      <c r="G401" s="58">
        <v>-2.8200000000000003</v>
      </c>
      <c r="H401" s="45">
        <v>59466</v>
      </c>
      <c r="I401" s="45">
        <v>41117</v>
      </c>
      <c r="J401" s="45">
        <v>-18349</v>
      </c>
    </row>
    <row r="402" spans="1:10">
      <c r="A402">
        <v>97</v>
      </c>
      <c r="B402" t="s">
        <v>332</v>
      </c>
      <c r="C402">
        <v>348</v>
      </c>
      <c r="D402" t="s">
        <v>343</v>
      </c>
      <c r="E402" s="44">
        <v>1.77</v>
      </c>
      <c r="F402" s="44">
        <v>2.64</v>
      </c>
      <c r="G402" s="58">
        <v>0.87000000000000011</v>
      </c>
      <c r="H402" s="45">
        <v>8850</v>
      </c>
      <c r="I402" s="45">
        <v>13200</v>
      </c>
      <c r="J402" s="45">
        <v>4350</v>
      </c>
    </row>
    <row r="403" spans="1:10">
      <c r="A403">
        <v>97</v>
      </c>
      <c r="B403" t="s">
        <v>332</v>
      </c>
      <c r="C403">
        <v>610</v>
      </c>
      <c r="D403" t="s">
        <v>338</v>
      </c>
      <c r="E403" s="44">
        <v>13.299999999999999</v>
      </c>
      <c r="F403" s="44">
        <v>7.94</v>
      </c>
      <c r="G403" s="58">
        <v>-5.3599999999999985</v>
      </c>
      <c r="H403" s="45">
        <v>75044</v>
      </c>
      <c r="I403" s="45">
        <v>45713</v>
      </c>
      <c r="J403" s="45">
        <v>-29331</v>
      </c>
    </row>
    <row r="404" spans="1:10">
      <c r="A404">
        <v>97</v>
      </c>
      <c r="B404" t="s">
        <v>332</v>
      </c>
      <c r="C404">
        <v>615</v>
      </c>
      <c r="D404" t="s">
        <v>291</v>
      </c>
      <c r="E404" s="44">
        <v>2</v>
      </c>
      <c r="F404" s="44">
        <v>1.35</v>
      </c>
      <c r="G404" s="58">
        <v>-0.64999999999999991</v>
      </c>
      <c r="H404" s="45">
        <v>10000</v>
      </c>
      <c r="I404" s="45">
        <v>8820</v>
      </c>
      <c r="J404" s="45">
        <v>-1180</v>
      </c>
    </row>
    <row r="405" spans="1:10">
      <c r="A405">
        <v>97</v>
      </c>
      <c r="B405" t="s">
        <v>332</v>
      </c>
      <c r="C405">
        <v>616</v>
      </c>
      <c r="D405" t="s">
        <v>879</v>
      </c>
      <c r="E405" s="44">
        <v>6.34</v>
      </c>
      <c r="F405" s="44">
        <v>14.75</v>
      </c>
      <c r="G405" s="58">
        <v>8.41</v>
      </c>
      <c r="H405" s="45">
        <v>33889</v>
      </c>
      <c r="I405" s="45">
        <v>79616</v>
      </c>
      <c r="J405" s="45">
        <v>45727</v>
      </c>
    </row>
    <row r="406" spans="1:10">
      <c r="A406">
        <v>97</v>
      </c>
      <c r="B406" t="s">
        <v>332</v>
      </c>
      <c r="C406">
        <v>640</v>
      </c>
      <c r="D406" t="s">
        <v>402</v>
      </c>
      <c r="E406" s="44">
        <v>0.35</v>
      </c>
      <c r="F406" s="44">
        <v>1</v>
      </c>
      <c r="G406" s="58">
        <v>0.65</v>
      </c>
      <c r="H406" s="45">
        <v>1750</v>
      </c>
      <c r="I406" s="45">
        <v>5000</v>
      </c>
      <c r="J406" s="45">
        <v>3250</v>
      </c>
    </row>
    <row r="407" spans="1:10">
      <c r="A407">
        <v>97</v>
      </c>
      <c r="B407" t="s">
        <v>332</v>
      </c>
      <c r="C407">
        <v>673</v>
      </c>
      <c r="D407" t="s">
        <v>339</v>
      </c>
      <c r="E407" s="44">
        <v>0.7</v>
      </c>
      <c r="F407" s="44">
        <v>0</v>
      </c>
      <c r="G407" s="58">
        <v>-0.7</v>
      </c>
      <c r="H407" s="45">
        <v>3500</v>
      </c>
      <c r="I407" s="45">
        <v>0</v>
      </c>
      <c r="J407" s="45">
        <v>-3500</v>
      </c>
    </row>
    <row r="408" spans="1:10">
      <c r="A408">
        <v>97</v>
      </c>
      <c r="B408" t="s">
        <v>332</v>
      </c>
      <c r="C408">
        <v>720</v>
      </c>
      <c r="D408" t="s">
        <v>340</v>
      </c>
      <c r="E408" s="44">
        <v>0.06</v>
      </c>
      <c r="F408" s="44">
        <v>1.6400000000000001</v>
      </c>
      <c r="G408" s="58">
        <v>1.58</v>
      </c>
      <c r="H408" s="45">
        <v>300</v>
      </c>
      <c r="I408" s="45">
        <v>8200</v>
      </c>
      <c r="J408" s="45">
        <v>7900</v>
      </c>
    </row>
    <row r="409" spans="1:10">
      <c r="A409">
        <v>97</v>
      </c>
      <c r="B409" t="s">
        <v>332</v>
      </c>
      <c r="C409">
        <v>725</v>
      </c>
      <c r="D409" t="s">
        <v>72</v>
      </c>
      <c r="E409" s="44">
        <v>3.61</v>
      </c>
      <c r="F409" s="44">
        <v>4.3999999999999995</v>
      </c>
      <c r="G409" s="58">
        <v>0.78999999999999959</v>
      </c>
      <c r="H409" s="45">
        <v>18050</v>
      </c>
      <c r="I409" s="45">
        <v>28599</v>
      </c>
      <c r="J409" s="45">
        <v>10549</v>
      </c>
    </row>
    <row r="410" spans="1:10">
      <c r="A410">
        <v>97</v>
      </c>
      <c r="B410" t="s">
        <v>332</v>
      </c>
      <c r="C410">
        <v>735</v>
      </c>
      <c r="D410" t="s">
        <v>341</v>
      </c>
      <c r="E410" s="44">
        <v>12.670000000000002</v>
      </c>
      <c r="F410" s="44">
        <v>8.15</v>
      </c>
      <c r="G410" s="58">
        <v>-4.5200000000000014</v>
      </c>
      <c r="H410" s="45">
        <v>64229</v>
      </c>
      <c r="I410" s="45">
        <v>42970</v>
      </c>
      <c r="J410" s="45">
        <v>-21259</v>
      </c>
    </row>
    <row r="411" spans="1:10">
      <c r="A411">
        <v>97</v>
      </c>
      <c r="B411" t="s">
        <v>332</v>
      </c>
      <c r="C411">
        <v>753</v>
      </c>
      <c r="D411" t="s">
        <v>275</v>
      </c>
      <c r="E411" s="44">
        <v>0.33</v>
      </c>
      <c r="F411" s="44">
        <v>3.7699999999999996</v>
      </c>
      <c r="G411" s="58">
        <v>3.4399999999999995</v>
      </c>
      <c r="H411" s="45">
        <v>1650</v>
      </c>
      <c r="I411" s="45">
        <v>22282</v>
      </c>
      <c r="J411" s="45">
        <v>20632</v>
      </c>
    </row>
    <row r="412" spans="1:10">
      <c r="A412">
        <v>97</v>
      </c>
      <c r="B412" t="s">
        <v>332</v>
      </c>
      <c r="C412">
        <v>755</v>
      </c>
      <c r="D412" t="s">
        <v>293</v>
      </c>
      <c r="E412" s="44">
        <v>0</v>
      </c>
      <c r="F412" s="44">
        <v>0.33</v>
      </c>
      <c r="G412" s="58">
        <v>0.33</v>
      </c>
      <c r="H412" s="45">
        <v>0</v>
      </c>
      <c r="I412" s="45">
        <v>1650</v>
      </c>
      <c r="J412" s="45">
        <v>1650</v>
      </c>
    </row>
    <row r="413" spans="1:10">
      <c r="A413">
        <v>97</v>
      </c>
      <c r="B413" t="s">
        <v>332</v>
      </c>
      <c r="C413">
        <v>767</v>
      </c>
      <c r="D413" t="s">
        <v>362</v>
      </c>
      <c r="E413" s="44">
        <v>1</v>
      </c>
      <c r="F413" s="44">
        <v>0.16</v>
      </c>
      <c r="G413" s="58">
        <v>-0.84</v>
      </c>
      <c r="H413" s="45">
        <v>5000</v>
      </c>
      <c r="I413" s="45">
        <v>800</v>
      </c>
      <c r="J413" s="45">
        <v>-4200</v>
      </c>
    </row>
    <row r="414" spans="1:10">
      <c r="A414">
        <v>97</v>
      </c>
      <c r="B414" t="s">
        <v>332</v>
      </c>
      <c r="C414">
        <v>775</v>
      </c>
      <c r="D414" t="s">
        <v>342</v>
      </c>
      <c r="E414" s="44">
        <v>2.7600000000000002</v>
      </c>
      <c r="F414" s="44">
        <v>4.84</v>
      </c>
      <c r="G414" s="58">
        <v>2.0799999999999996</v>
      </c>
      <c r="H414" s="45">
        <v>13800</v>
      </c>
      <c r="I414" s="45">
        <v>42246</v>
      </c>
      <c r="J414" s="45">
        <v>28446</v>
      </c>
    </row>
    <row r="415" spans="1:10">
      <c r="A415">
        <v>97</v>
      </c>
      <c r="B415" t="s">
        <v>332</v>
      </c>
      <c r="C415">
        <v>832</v>
      </c>
      <c r="D415" t="s">
        <v>780</v>
      </c>
      <c r="E415" s="44">
        <v>0.24</v>
      </c>
      <c r="F415" s="44">
        <v>0</v>
      </c>
      <c r="G415" s="58">
        <v>-0.24</v>
      </c>
      <c r="H415" s="45">
        <v>9203</v>
      </c>
      <c r="I415" s="45">
        <v>0</v>
      </c>
      <c r="J415" s="45">
        <v>-9203</v>
      </c>
    </row>
    <row r="416" spans="1:10">
      <c r="A416">
        <v>98</v>
      </c>
      <c r="B416" t="s">
        <v>835</v>
      </c>
      <c r="C416">
        <v>63</v>
      </c>
      <c r="D416" t="s">
        <v>397</v>
      </c>
      <c r="E416" s="44">
        <v>1</v>
      </c>
      <c r="F416" s="44">
        <v>1.32</v>
      </c>
      <c r="G416" s="58">
        <v>0.32000000000000006</v>
      </c>
      <c r="H416" s="45">
        <v>5000</v>
      </c>
      <c r="I416" s="45">
        <v>10890</v>
      </c>
      <c r="J416" s="45">
        <v>5890</v>
      </c>
    </row>
    <row r="417" spans="1:10">
      <c r="A417">
        <v>98</v>
      </c>
      <c r="B417" t="s">
        <v>835</v>
      </c>
      <c r="C417">
        <v>209</v>
      </c>
      <c r="D417" t="s">
        <v>745</v>
      </c>
      <c r="E417" s="44">
        <v>2.92</v>
      </c>
      <c r="F417" s="44">
        <v>5.4</v>
      </c>
      <c r="G417" s="58">
        <v>2.4800000000000004</v>
      </c>
      <c r="H417" s="45">
        <v>16724</v>
      </c>
      <c r="I417" s="45">
        <v>28373</v>
      </c>
      <c r="J417" s="45">
        <v>11649</v>
      </c>
    </row>
    <row r="418" spans="1:10">
      <c r="A418">
        <v>98</v>
      </c>
      <c r="B418" t="s">
        <v>835</v>
      </c>
      <c r="C418">
        <v>236</v>
      </c>
      <c r="D418" t="s">
        <v>746</v>
      </c>
      <c r="E418" s="44">
        <v>0</v>
      </c>
      <c r="F418" s="44">
        <v>0.68</v>
      </c>
      <c r="G418" s="58">
        <v>0.68</v>
      </c>
      <c r="H418" s="45">
        <v>0</v>
      </c>
      <c r="I418" s="45">
        <v>4067</v>
      </c>
      <c r="J418" s="45">
        <v>4067</v>
      </c>
    </row>
    <row r="419" spans="1:10">
      <c r="A419">
        <v>98</v>
      </c>
      <c r="B419" t="s">
        <v>835</v>
      </c>
      <c r="C419">
        <v>603</v>
      </c>
      <c r="D419" t="s">
        <v>769</v>
      </c>
      <c r="E419" s="44">
        <v>1</v>
      </c>
      <c r="F419" s="44">
        <v>3.5</v>
      </c>
      <c r="G419" s="58">
        <v>2.5</v>
      </c>
      <c r="H419" s="45">
        <v>5000</v>
      </c>
      <c r="I419" s="45">
        <v>18114</v>
      </c>
      <c r="J419" s="45">
        <v>13114</v>
      </c>
    </row>
    <row r="420" spans="1:10">
      <c r="A420">
        <v>101</v>
      </c>
      <c r="B420" t="s">
        <v>754</v>
      </c>
      <c r="C420">
        <v>25</v>
      </c>
      <c r="D420" t="s">
        <v>278</v>
      </c>
      <c r="E420" s="44">
        <v>6.9399999999999995</v>
      </c>
      <c r="F420" s="44">
        <v>3</v>
      </c>
      <c r="G420" s="58">
        <v>-3.9399999999999995</v>
      </c>
      <c r="H420" s="45">
        <v>37553</v>
      </c>
      <c r="I420" s="45">
        <v>15000</v>
      </c>
      <c r="J420" s="45">
        <v>-22553</v>
      </c>
    </row>
    <row r="421" spans="1:10">
      <c r="A421">
        <v>103</v>
      </c>
      <c r="B421" t="s">
        <v>290</v>
      </c>
      <c r="C421">
        <v>64</v>
      </c>
      <c r="D421" t="s">
        <v>330</v>
      </c>
      <c r="E421" s="44">
        <v>0</v>
      </c>
      <c r="F421" s="44">
        <v>0.88</v>
      </c>
      <c r="G421" s="58">
        <v>0.88</v>
      </c>
      <c r="H421" s="45">
        <v>0</v>
      </c>
      <c r="I421" s="45">
        <v>6443</v>
      </c>
      <c r="J421" s="45">
        <v>6443</v>
      </c>
    </row>
    <row r="422" spans="1:10">
      <c r="A422">
        <v>103</v>
      </c>
      <c r="B422" t="s">
        <v>290</v>
      </c>
      <c r="C422">
        <v>86</v>
      </c>
      <c r="D422" t="s">
        <v>300</v>
      </c>
      <c r="E422" s="44">
        <v>0</v>
      </c>
      <c r="F422" s="44">
        <v>0.27</v>
      </c>
      <c r="G422" s="58">
        <v>0.27</v>
      </c>
      <c r="H422" s="45">
        <v>0</v>
      </c>
      <c r="I422" s="45">
        <v>2512</v>
      </c>
      <c r="J422" s="45">
        <v>2512</v>
      </c>
    </row>
    <row r="423" spans="1:10">
      <c r="A423">
        <v>103</v>
      </c>
      <c r="B423" t="s">
        <v>290</v>
      </c>
      <c r="C423">
        <v>97</v>
      </c>
      <c r="D423" t="s">
        <v>332</v>
      </c>
      <c r="E423" s="44">
        <v>16.020000000000003</v>
      </c>
      <c r="F423" s="44">
        <v>17.669999999999998</v>
      </c>
      <c r="G423" s="58">
        <v>1.649999999999995</v>
      </c>
      <c r="H423" s="45">
        <v>85660</v>
      </c>
      <c r="I423" s="45">
        <v>88779</v>
      </c>
      <c r="J423" s="45">
        <v>3119</v>
      </c>
    </row>
    <row r="424" spans="1:10">
      <c r="A424">
        <v>103</v>
      </c>
      <c r="B424" t="s">
        <v>290</v>
      </c>
      <c r="C424">
        <v>153</v>
      </c>
      <c r="D424" t="s">
        <v>333</v>
      </c>
      <c r="E424" s="44">
        <v>4.84</v>
      </c>
      <c r="F424" s="44">
        <v>2.0099999999999998</v>
      </c>
      <c r="G424" s="58">
        <v>-2.83</v>
      </c>
      <c r="H424" s="45">
        <v>24509</v>
      </c>
      <c r="I424" s="45">
        <v>10050</v>
      </c>
      <c r="J424" s="45">
        <v>-14459</v>
      </c>
    </row>
    <row r="425" spans="1:10">
      <c r="A425">
        <v>103</v>
      </c>
      <c r="B425" t="s">
        <v>290</v>
      </c>
      <c r="C425">
        <v>162</v>
      </c>
      <c r="D425" t="s">
        <v>334</v>
      </c>
      <c r="E425" s="44">
        <v>0.46</v>
      </c>
      <c r="F425" s="44">
        <v>0</v>
      </c>
      <c r="G425" s="58">
        <v>-0.46</v>
      </c>
      <c r="H425" s="45">
        <v>2300</v>
      </c>
      <c r="I425" s="45">
        <v>0</v>
      </c>
      <c r="J425" s="45">
        <v>-2300</v>
      </c>
    </row>
    <row r="426" spans="1:10">
      <c r="A426">
        <v>103</v>
      </c>
      <c r="B426" t="s">
        <v>290</v>
      </c>
      <c r="C426">
        <v>223</v>
      </c>
      <c r="D426" t="s">
        <v>701</v>
      </c>
      <c r="E426" s="44">
        <v>2.4299999999999997</v>
      </c>
      <c r="F426" s="44">
        <v>0.22</v>
      </c>
      <c r="G426" s="58">
        <v>-2.2099999999999995</v>
      </c>
      <c r="H426" s="45">
        <v>12150</v>
      </c>
      <c r="I426" s="45">
        <v>1100</v>
      </c>
      <c r="J426" s="45">
        <v>-11050</v>
      </c>
    </row>
    <row r="427" spans="1:10">
      <c r="A427">
        <v>103</v>
      </c>
      <c r="B427" t="s">
        <v>290</v>
      </c>
      <c r="C427">
        <v>343</v>
      </c>
      <c r="D427" t="s">
        <v>274</v>
      </c>
      <c r="E427" s="44">
        <v>35.400000000000006</v>
      </c>
      <c r="F427" s="44">
        <v>36.609999999999992</v>
      </c>
      <c r="G427" s="58">
        <v>1.2099999999999866</v>
      </c>
      <c r="H427" s="45">
        <v>188581</v>
      </c>
      <c r="I427" s="45">
        <v>193803</v>
      </c>
      <c r="J427" s="45">
        <v>5222</v>
      </c>
    </row>
    <row r="428" spans="1:10">
      <c r="A428">
        <v>103</v>
      </c>
      <c r="B428" t="s">
        <v>290</v>
      </c>
      <c r="C428">
        <v>610</v>
      </c>
      <c r="D428" t="s">
        <v>338</v>
      </c>
      <c r="E428" s="44">
        <v>12.87</v>
      </c>
      <c r="F428" s="44">
        <v>9.620000000000001</v>
      </c>
      <c r="G428" s="58">
        <v>-3.2499999999999982</v>
      </c>
      <c r="H428" s="45">
        <v>69587</v>
      </c>
      <c r="I428" s="45">
        <v>48100</v>
      </c>
      <c r="J428" s="45">
        <v>-21487</v>
      </c>
    </row>
    <row r="429" spans="1:10">
      <c r="A429">
        <v>103</v>
      </c>
      <c r="B429" t="s">
        <v>290</v>
      </c>
      <c r="C429">
        <v>615</v>
      </c>
      <c r="D429" t="s">
        <v>291</v>
      </c>
      <c r="E429" s="44">
        <v>3.3899999999999997</v>
      </c>
      <c r="F429" s="44">
        <v>8.59</v>
      </c>
      <c r="G429" s="58">
        <v>5.2</v>
      </c>
      <c r="H429" s="45">
        <v>16950</v>
      </c>
      <c r="I429" s="45">
        <v>46926</v>
      </c>
      <c r="J429" s="45">
        <v>29976</v>
      </c>
    </row>
    <row r="430" spans="1:10">
      <c r="A430">
        <v>103</v>
      </c>
      <c r="B430" t="s">
        <v>290</v>
      </c>
      <c r="C430">
        <v>720</v>
      </c>
      <c r="D430" t="s">
        <v>340</v>
      </c>
      <c r="E430" s="44">
        <v>34.589999999999996</v>
      </c>
      <c r="F430" s="44">
        <v>28.549999999999997</v>
      </c>
      <c r="G430" s="58">
        <v>-6.0399999999999991</v>
      </c>
      <c r="H430" s="45">
        <v>181557</v>
      </c>
      <c r="I430" s="45">
        <v>149256</v>
      </c>
      <c r="J430" s="45">
        <v>-32301</v>
      </c>
    </row>
    <row r="431" spans="1:10">
      <c r="A431">
        <v>103</v>
      </c>
      <c r="B431" t="s">
        <v>290</v>
      </c>
      <c r="C431">
        <v>735</v>
      </c>
      <c r="D431" t="s">
        <v>341</v>
      </c>
      <c r="E431" s="44">
        <v>2</v>
      </c>
      <c r="F431" s="44">
        <v>0</v>
      </c>
      <c r="G431" s="58">
        <v>-2</v>
      </c>
      <c r="H431" s="45">
        <v>12949</v>
      </c>
      <c r="I431" s="45">
        <v>0</v>
      </c>
      <c r="J431" s="45">
        <v>-12949</v>
      </c>
    </row>
    <row r="432" spans="1:10">
      <c r="A432">
        <v>103</v>
      </c>
      <c r="B432" t="s">
        <v>290</v>
      </c>
      <c r="C432">
        <v>753</v>
      </c>
      <c r="D432" t="s">
        <v>275</v>
      </c>
      <c r="E432" s="44">
        <v>6.26</v>
      </c>
      <c r="F432" s="44">
        <v>4.57</v>
      </c>
      <c r="G432" s="58">
        <v>-1.6899999999999995</v>
      </c>
      <c r="H432" s="45">
        <v>33067</v>
      </c>
      <c r="I432" s="45">
        <v>26010</v>
      </c>
      <c r="J432" s="45">
        <v>-7057</v>
      </c>
    </row>
    <row r="433" spans="1:10">
      <c r="A433">
        <v>103</v>
      </c>
      <c r="B433" t="s">
        <v>290</v>
      </c>
      <c r="C433">
        <v>755</v>
      </c>
      <c r="D433" t="s">
        <v>293</v>
      </c>
      <c r="E433" s="44">
        <v>1</v>
      </c>
      <c r="F433" s="44">
        <v>1.44</v>
      </c>
      <c r="G433" s="58">
        <v>0.43999999999999995</v>
      </c>
      <c r="H433" s="45">
        <v>5000</v>
      </c>
      <c r="I433" s="45">
        <v>7200</v>
      </c>
      <c r="J433" s="45">
        <v>2200</v>
      </c>
    </row>
    <row r="434" spans="1:10">
      <c r="A434">
        <v>105</v>
      </c>
      <c r="B434" t="s">
        <v>80</v>
      </c>
      <c r="C434">
        <v>128</v>
      </c>
      <c r="D434" t="s">
        <v>81</v>
      </c>
      <c r="E434" s="44">
        <v>18</v>
      </c>
      <c r="F434" s="44">
        <v>19.12</v>
      </c>
      <c r="G434" s="58">
        <v>1.120000000000001</v>
      </c>
      <c r="H434" s="45">
        <v>90307</v>
      </c>
      <c r="I434" s="45">
        <v>104577</v>
      </c>
      <c r="J434" s="45">
        <v>14270</v>
      </c>
    </row>
    <row r="435" spans="1:10">
      <c r="A435">
        <v>105</v>
      </c>
      <c r="B435" t="s">
        <v>80</v>
      </c>
      <c r="C435">
        <v>144</v>
      </c>
      <c r="D435" t="s">
        <v>347</v>
      </c>
      <c r="E435" s="44">
        <v>1</v>
      </c>
      <c r="F435" s="44">
        <v>1</v>
      </c>
      <c r="G435" s="58">
        <v>0</v>
      </c>
      <c r="H435" s="45">
        <v>5051</v>
      </c>
      <c r="I435" s="45">
        <v>7849</v>
      </c>
      <c r="J435" s="45">
        <v>2798</v>
      </c>
    </row>
    <row r="436" spans="1:10">
      <c r="A436">
        <v>105</v>
      </c>
      <c r="B436" t="s">
        <v>80</v>
      </c>
      <c r="C436">
        <v>149</v>
      </c>
      <c r="D436" t="s">
        <v>82</v>
      </c>
      <c r="E436" s="44">
        <v>7</v>
      </c>
      <c r="F436" s="44">
        <v>5.33</v>
      </c>
      <c r="G436" s="58">
        <v>-1.67</v>
      </c>
      <c r="H436" s="45">
        <v>35000</v>
      </c>
      <c r="I436" s="45">
        <v>28213</v>
      </c>
      <c r="J436" s="45">
        <v>-6787</v>
      </c>
    </row>
    <row r="437" spans="1:10">
      <c r="A437">
        <v>105</v>
      </c>
      <c r="B437" t="s">
        <v>80</v>
      </c>
      <c r="C437">
        <v>163</v>
      </c>
      <c r="D437" t="s">
        <v>348</v>
      </c>
      <c r="E437" s="44">
        <v>0</v>
      </c>
      <c r="F437" s="44">
        <v>1</v>
      </c>
      <c r="G437" s="58">
        <v>1</v>
      </c>
      <c r="H437" s="45">
        <v>0</v>
      </c>
      <c r="I437" s="45">
        <v>5000</v>
      </c>
      <c r="J437" s="45">
        <v>5000</v>
      </c>
    </row>
    <row r="438" spans="1:10">
      <c r="A438">
        <v>105</v>
      </c>
      <c r="B438" t="s">
        <v>80</v>
      </c>
      <c r="C438">
        <v>181</v>
      </c>
      <c r="D438" t="s">
        <v>84</v>
      </c>
      <c r="E438" s="44">
        <v>3.57</v>
      </c>
      <c r="F438" s="44">
        <v>2</v>
      </c>
      <c r="G438" s="58">
        <v>-1.5699999999999998</v>
      </c>
      <c r="H438" s="45">
        <v>17850</v>
      </c>
      <c r="I438" s="45">
        <v>10000</v>
      </c>
      <c r="J438" s="45">
        <v>-7850</v>
      </c>
    </row>
    <row r="439" spans="1:10">
      <c r="A439">
        <v>105</v>
      </c>
      <c r="B439" t="s">
        <v>80</v>
      </c>
      <c r="C439">
        <v>745</v>
      </c>
      <c r="D439" t="s">
        <v>309</v>
      </c>
      <c r="E439" s="44">
        <v>2</v>
      </c>
      <c r="F439" s="44">
        <v>4</v>
      </c>
      <c r="G439" s="58">
        <v>2</v>
      </c>
      <c r="H439" s="45">
        <v>10000</v>
      </c>
      <c r="I439" s="45">
        <v>22519</v>
      </c>
      <c r="J439" s="45">
        <v>12519</v>
      </c>
    </row>
    <row r="440" spans="1:10">
      <c r="A440">
        <v>105</v>
      </c>
      <c r="B440" t="s">
        <v>80</v>
      </c>
      <c r="C440">
        <v>773</v>
      </c>
      <c r="D440" t="s">
        <v>310</v>
      </c>
      <c r="E440" s="44">
        <v>5.6400000000000006</v>
      </c>
      <c r="F440" s="44">
        <v>5</v>
      </c>
      <c r="G440" s="58">
        <v>-0.64000000000000057</v>
      </c>
      <c r="H440" s="45">
        <v>28200</v>
      </c>
      <c r="I440" s="45">
        <v>25000</v>
      </c>
      <c r="J440" s="45">
        <v>-3200</v>
      </c>
    </row>
    <row r="441" spans="1:10">
      <c r="A441">
        <v>107</v>
      </c>
      <c r="B441" t="s">
        <v>346</v>
      </c>
      <c r="C441">
        <v>30</v>
      </c>
      <c r="D441" t="s">
        <v>344</v>
      </c>
      <c r="E441" s="44">
        <v>0.27</v>
      </c>
      <c r="F441" s="44">
        <v>0</v>
      </c>
      <c r="G441" s="58">
        <v>-0.27</v>
      </c>
      <c r="H441" s="45">
        <v>1850</v>
      </c>
      <c r="I441" s="45">
        <v>0</v>
      </c>
      <c r="J441" s="45">
        <v>-1850</v>
      </c>
    </row>
    <row r="442" spans="1:10">
      <c r="A442">
        <v>107</v>
      </c>
      <c r="B442" t="s">
        <v>346</v>
      </c>
      <c r="C442">
        <v>71</v>
      </c>
      <c r="D442" t="s">
        <v>345</v>
      </c>
      <c r="E442" s="44">
        <v>4</v>
      </c>
      <c r="F442" s="44">
        <v>3</v>
      </c>
      <c r="G442" s="58">
        <v>-1</v>
      </c>
      <c r="H442" s="45">
        <v>22318</v>
      </c>
      <c r="I442" s="45">
        <v>16987</v>
      </c>
      <c r="J442" s="45">
        <v>-5331</v>
      </c>
    </row>
    <row r="443" spans="1:10">
      <c r="A443">
        <v>107</v>
      </c>
      <c r="B443" t="s">
        <v>346</v>
      </c>
      <c r="C443">
        <v>144</v>
      </c>
      <c r="D443" t="s">
        <v>347</v>
      </c>
      <c r="E443" s="44">
        <v>1.48</v>
      </c>
      <c r="F443" s="44">
        <v>0</v>
      </c>
      <c r="G443" s="58">
        <v>-1.48</v>
      </c>
      <c r="H443" s="45">
        <v>10068</v>
      </c>
      <c r="I443" s="45">
        <v>0</v>
      </c>
      <c r="J443" s="45">
        <v>-10068</v>
      </c>
    </row>
    <row r="444" spans="1:10">
      <c r="A444">
        <v>107</v>
      </c>
      <c r="B444" t="s">
        <v>346</v>
      </c>
      <c r="C444">
        <v>163</v>
      </c>
      <c r="D444" t="s">
        <v>348</v>
      </c>
      <c r="E444" s="44">
        <v>2</v>
      </c>
      <c r="F444" s="44">
        <v>2</v>
      </c>
      <c r="G444" s="58">
        <v>0</v>
      </c>
      <c r="H444" s="45">
        <v>10000</v>
      </c>
      <c r="I444" s="45">
        <v>13016</v>
      </c>
      <c r="J444" s="45">
        <v>3016</v>
      </c>
    </row>
    <row r="445" spans="1:10">
      <c r="A445">
        <v>107</v>
      </c>
      <c r="B445" t="s">
        <v>346</v>
      </c>
      <c r="C445">
        <v>229</v>
      </c>
      <c r="D445" t="s">
        <v>256</v>
      </c>
      <c r="E445" s="44">
        <v>1</v>
      </c>
      <c r="F445" s="44">
        <v>1.29</v>
      </c>
      <c r="G445" s="58">
        <v>0.29000000000000004</v>
      </c>
      <c r="H445" s="45">
        <v>5000</v>
      </c>
      <c r="I445" s="45">
        <v>7261</v>
      </c>
      <c r="J445" s="45">
        <v>2261</v>
      </c>
    </row>
    <row r="446" spans="1:10">
      <c r="A446">
        <v>107</v>
      </c>
      <c r="B446" t="s">
        <v>346</v>
      </c>
      <c r="C446">
        <v>246</v>
      </c>
      <c r="D446" t="s">
        <v>752</v>
      </c>
      <c r="E446" s="44">
        <v>0</v>
      </c>
      <c r="F446" s="44">
        <v>1</v>
      </c>
      <c r="G446" s="58">
        <v>1</v>
      </c>
      <c r="H446" s="45">
        <v>0</v>
      </c>
      <c r="I446" s="45">
        <v>5000</v>
      </c>
      <c r="J446" s="45">
        <v>5000</v>
      </c>
    </row>
    <row r="447" spans="1:10">
      <c r="A447">
        <v>107</v>
      </c>
      <c r="B447" t="s">
        <v>346</v>
      </c>
      <c r="C447">
        <v>252</v>
      </c>
      <c r="D447" t="s">
        <v>297</v>
      </c>
      <c r="E447" s="44">
        <v>21.64</v>
      </c>
      <c r="F447" s="44">
        <v>16.510000000000002</v>
      </c>
      <c r="G447" s="58">
        <v>-5.129999999999999</v>
      </c>
      <c r="H447" s="45">
        <v>117136</v>
      </c>
      <c r="I447" s="45">
        <v>88568</v>
      </c>
      <c r="J447" s="45">
        <v>-28568</v>
      </c>
    </row>
    <row r="448" spans="1:10">
      <c r="A448">
        <v>107</v>
      </c>
      <c r="B448" t="s">
        <v>346</v>
      </c>
      <c r="C448">
        <v>258</v>
      </c>
      <c r="D448" t="s">
        <v>257</v>
      </c>
      <c r="E448" s="44">
        <v>0</v>
      </c>
      <c r="F448" s="44">
        <v>0.9</v>
      </c>
      <c r="G448" s="58">
        <v>0.9</v>
      </c>
      <c r="H448" s="45">
        <v>0</v>
      </c>
      <c r="I448" s="45">
        <v>4500</v>
      </c>
      <c r="J448" s="45">
        <v>4500</v>
      </c>
    </row>
    <row r="449" spans="1:10">
      <c r="A449">
        <v>107</v>
      </c>
      <c r="B449" t="s">
        <v>346</v>
      </c>
      <c r="C449">
        <v>675</v>
      </c>
      <c r="D449" t="s">
        <v>260</v>
      </c>
      <c r="E449" s="44">
        <v>0</v>
      </c>
      <c r="F449" s="44">
        <v>1</v>
      </c>
      <c r="G449" s="58">
        <v>1</v>
      </c>
      <c r="H449" s="45">
        <v>0</v>
      </c>
      <c r="I449" s="45">
        <v>5000</v>
      </c>
      <c r="J449" s="45">
        <v>5000</v>
      </c>
    </row>
    <row r="450" spans="1:10">
      <c r="A450">
        <v>107</v>
      </c>
      <c r="B450" t="s">
        <v>346</v>
      </c>
      <c r="C450">
        <v>698</v>
      </c>
      <c r="D450" t="s">
        <v>55</v>
      </c>
      <c r="E450" s="44">
        <v>5</v>
      </c>
      <c r="F450" s="44">
        <v>5</v>
      </c>
      <c r="G450" s="58">
        <v>0</v>
      </c>
      <c r="H450" s="45">
        <v>29406</v>
      </c>
      <c r="I450" s="45">
        <v>27456</v>
      </c>
      <c r="J450" s="45">
        <v>-1950</v>
      </c>
    </row>
    <row r="451" spans="1:10">
      <c r="A451">
        <v>107</v>
      </c>
      <c r="B451" t="s">
        <v>346</v>
      </c>
      <c r="C451">
        <v>817</v>
      </c>
      <c r="D451" t="s">
        <v>890</v>
      </c>
      <c r="E451" s="44">
        <v>2</v>
      </c>
      <c r="F451" s="44">
        <v>2</v>
      </c>
      <c r="G451" s="58">
        <v>0</v>
      </c>
      <c r="H451" s="45">
        <v>10000</v>
      </c>
      <c r="I451" s="45">
        <v>10000</v>
      </c>
      <c r="J451" s="45">
        <v>0</v>
      </c>
    </row>
    <row r="452" spans="1:10">
      <c r="A452">
        <v>110</v>
      </c>
      <c r="B452" t="s">
        <v>279</v>
      </c>
      <c r="C452">
        <v>17</v>
      </c>
      <c r="D452" t="s">
        <v>753</v>
      </c>
      <c r="E452" s="44">
        <v>1.3900000000000001</v>
      </c>
      <c r="F452" s="44">
        <v>1</v>
      </c>
      <c r="G452" s="58">
        <v>-0.39000000000000012</v>
      </c>
      <c r="H452" s="45">
        <v>7465</v>
      </c>
      <c r="I452" s="45">
        <v>5000</v>
      </c>
      <c r="J452" s="45">
        <v>-2465</v>
      </c>
    </row>
    <row r="453" spans="1:10">
      <c r="A453">
        <v>110</v>
      </c>
      <c r="B453" t="s">
        <v>279</v>
      </c>
      <c r="C453">
        <v>77</v>
      </c>
      <c r="D453" t="s">
        <v>277</v>
      </c>
      <c r="E453" s="44">
        <v>4</v>
      </c>
      <c r="F453" s="44">
        <v>3</v>
      </c>
      <c r="G453" s="58">
        <v>-1</v>
      </c>
      <c r="H453" s="45">
        <v>20598</v>
      </c>
      <c r="I453" s="45">
        <v>15000</v>
      </c>
      <c r="J453" s="45">
        <v>-5598</v>
      </c>
    </row>
    <row r="454" spans="1:10">
      <c r="A454">
        <v>110</v>
      </c>
      <c r="B454" t="s">
        <v>279</v>
      </c>
      <c r="C454">
        <v>103</v>
      </c>
      <c r="D454" t="s">
        <v>290</v>
      </c>
      <c r="E454" s="44">
        <v>1</v>
      </c>
      <c r="F454" s="44">
        <v>0</v>
      </c>
      <c r="G454" s="58">
        <v>-1</v>
      </c>
      <c r="H454" s="45">
        <v>5000</v>
      </c>
      <c r="I454" s="45">
        <v>0</v>
      </c>
      <c r="J454" s="45">
        <v>-5000</v>
      </c>
    </row>
    <row r="455" spans="1:10">
      <c r="A455">
        <v>110</v>
      </c>
      <c r="B455" t="s">
        <v>279</v>
      </c>
      <c r="C455">
        <v>186</v>
      </c>
      <c r="D455" t="s">
        <v>359</v>
      </c>
      <c r="E455" s="44">
        <v>7</v>
      </c>
      <c r="F455" s="44">
        <v>8</v>
      </c>
      <c r="G455" s="58">
        <v>1</v>
      </c>
      <c r="H455" s="45">
        <v>35000</v>
      </c>
      <c r="I455" s="45">
        <v>42744</v>
      </c>
      <c r="J455" s="45">
        <v>7744</v>
      </c>
    </row>
    <row r="456" spans="1:10">
      <c r="A456">
        <v>110</v>
      </c>
      <c r="B456" t="s">
        <v>279</v>
      </c>
      <c r="C456">
        <v>214</v>
      </c>
      <c r="D456" t="s">
        <v>282</v>
      </c>
      <c r="E456" s="44">
        <v>20</v>
      </c>
      <c r="F456" s="44">
        <v>21</v>
      </c>
      <c r="G456" s="58">
        <v>1</v>
      </c>
      <c r="H456" s="45">
        <v>144871</v>
      </c>
      <c r="I456" s="45">
        <v>158568</v>
      </c>
      <c r="J456" s="45">
        <v>13697</v>
      </c>
    </row>
    <row r="457" spans="1:10">
      <c r="A457">
        <v>110</v>
      </c>
      <c r="B457" t="s">
        <v>279</v>
      </c>
      <c r="C457">
        <v>269</v>
      </c>
      <c r="D457" t="s">
        <v>758</v>
      </c>
      <c r="E457" s="44">
        <v>1</v>
      </c>
      <c r="F457" s="44">
        <v>0</v>
      </c>
      <c r="G457" s="58">
        <v>-1</v>
      </c>
      <c r="H457" s="45">
        <v>5000</v>
      </c>
      <c r="I457" s="45">
        <v>0</v>
      </c>
      <c r="J457" s="45">
        <v>-5000</v>
      </c>
    </row>
    <row r="458" spans="1:10">
      <c r="A458">
        <v>110</v>
      </c>
      <c r="B458" t="s">
        <v>279</v>
      </c>
      <c r="C458">
        <v>271</v>
      </c>
      <c r="D458" t="s">
        <v>764</v>
      </c>
      <c r="E458" s="44">
        <v>0</v>
      </c>
      <c r="F458" s="44">
        <v>1.8599999999999999</v>
      </c>
      <c r="G458" s="58">
        <v>1.8599999999999999</v>
      </c>
      <c r="H458" s="45">
        <v>0</v>
      </c>
      <c r="I458" s="45">
        <v>25122</v>
      </c>
      <c r="J458" s="45">
        <v>25122</v>
      </c>
    </row>
    <row r="459" spans="1:10">
      <c r="A459">
        <v>110</v>
      </c>
      <c r="B459" t="s">
        <v>279</v>
      </c>
      <c r="C459">
        <v>290</v>
      </c>
      <c r="D459" t="s">
        <v>284</v>
      </c>
      <c r="E459" s="44">
        <v>4.4399999999999995</v>
      </c>
      <c r="F459" s="44">
        <v>3.91</v>
      </c>
      <c r="G459" s="58">
        <v>-0.52999999999999936</v>
      </c>
      <c r="H459" s="45">
        <v>24634</v>
      </c>
      <c r="I459" s="45">
        <v>23639</v>
      </c>
      <c r="J459" s="45">
        <v>-995</v>
      </c>
    </row>
    <row r="460" spans="1:10">
      <c r="A460">
        <v>110</v>
      </c>
      <c r="B460" t="s">
        <v>279</v>
      </c>
      <c r="C460">
        <v>304</v>
      </c>
      <c r="D460" t="s">
        <v>285</v>
      </c>
      <c r="E460" s="44">
        <v>5.26</v>
      </c>
      <c r="F460" s="44">
        <v>6</v>
      </c>
      <c r="G460" s="58">
        <v>0.74000000000000021</v>
      </c>
      <c r="H460" s="45">
        <v>28360</v>
      </c>
      <c r="I460" s="45">
        <v>33998</v>
      </c>
      <c r="J460" s="45">
        <v>5638</v>
      </c>
    </row>
    <row r="461" spans="1:10">
      <c r="A461">
        <v>110</v>
      </c>
      <c r="B461" t="s">
        <v>279</v>
      </c>
      <c r="C461">
        <v>322</v>
      </c>
      <c r="D461" t="s">
        <v>273</v>
      </c>
      <c r="E461" s="44">
        <v>1</v>
      </c>
      <c r="F461" s="44">
        <v>1</v>
      </c>
      <c r="G461" s="58">
        <v>0</v>
      </c>
      <c r="H461" s="45">
        <v>5000</v>
      </c>
      <c r="I461" s="45">
        <v>5000</v>
      </c>
      <c r="J461" s="45">
        <v>0</v>
      </c>
    </row>
    <row r="462" spans="1:10">
      <c r="A462">
        <v>110</v>
      </c>
      <c r="B462" t="s">
        <v>279</v>
      </c>
      <c r="C462">
        <v>348</v>
      </c>
      <c r="D462" t="s">
        <v>343</v>
      </c>
      <c r="E462" s="44">
        <v>15.31</v>
      </c>
      <c r="F462" s="44">
        <v>18.88</v>
      </c>
      <c r="G462" s="58">
        <v>3.5699999999999985</v>
      </c>
      <c r="H462" s="45">
        <v>79557</v>
      </c>
      <c r="I462" s="45">
        <v>100546</v>
      </c>
      <c r="J462" s="45">
        <v>20989</v>
      </c>
    </row>
    <row r="463" spans="1:10">
      <c r="A463">
        <v>110</v>
      </c>
      <c r="B463" t="s">
        <v>279</v>
      </c>
      <c r="C463">
        <v>622</v>
      </c>
      <c r="D463" t="s">
        <v>286</v>
      </c>
      <c r="E463" s="44">
        <v>2</v>
      </c>
      <c r="F463" s="44">
        <v>0</v>
      </c>
      <c r="G463" s="58">
        <v>-2</v>
      </c>
      <c r="H463" s="45">
        <v>14679</v>
      </c>
      <c r="I463" s="45">
        <v>0</v>
      </c>
      <c r="J463" s="45">
        <v>-14679</v>
      </c>
    </row>
    <row r="464" spans="1:10">
      <c r="A464">
        <v>110</v>
      </c>
      <c r="B464" t="s">
        <v>279</v>
      </c>
      <c r="C464">
        <v>710</v>
      </c>
      <c r="D464" t="s">
        <v>763</v>
      </c>
      <c r="E464" s="44">
        <v>1</v>
      </c>
      <c r="F464" s="44">
        <v>1</v>
      </c>
      <c r="G464" s="58">
        <v>0</v>
      </c>
      <c r="H464" s="45">
        <v>7980</v>
      </c>
      <c r="I464" s="45">
        <v>7078</v>
      </c>
      <c r="J464" s="45">
        <v>-902</v>
      </c>
    </row>
    <row r="465" spans="1:10">
      <c r="A465">
        <v>110</v>
      </c>
      <c r="B465" t="s">
        <v>279</v>
      </c>
      <c r="C465">
        <v>770</v>
      </c>
      <c r="D465" t="s">
        <v>363</v>
      </c>
      <c r="E465" s="44">
        <v>1</v>
      </c>
      <c r="F465" s="44">
        <v>1</v>
      </c>
      <c r="G465" s="58">
        <v>0</v>
      </c>
      <c r="H465" s="45">
        <v>5000</v>
      </c>
      <c r="I465" s="45">
        <v>5000</v>
      </c>
      <c r="J465" s="45">
        <v>0</v>
      </c>
    </row>
    <row r="466" spans="1:10">
      <c r="A466">
        <v>111</v>
      </c>
      <c r="B466" t="s">
        <v>298</v>
      </c>
      <c r="C466">
        <v>24</v>
      </c>
      <c r="D466" t="s">
        <v>299</v>
      </c>
      <c r="E466" s="44">
        <v>8.73</v>
      </c>
      <c r="F466" s="44">
        <v>6.8400000000000007</v>
      </c>
      <c r="G466" s="58">
        <v>-1.8899999999999997</v>
      </c>
      <c r="H466" s="45">
        <v>43650</v>
      </c>
      <c r="I466" s="45">
        <v>34200</v>
      </c>
      <c r="J466" s="45">
        <v>-9450</v>
      </c>
    </row>
    <row r="467" spans="1:10">
      <c r="A467">
        <v>111</v>
      </c>
      <c r="B467" t="s">
        <v>298</v>
      </c>
      <c r="C467">
        <v>61</v>
      </c>
      <c r="D467" t="s">
        <v>74</v>
      </c>
      <c r="E467" s="44">
        <v>21.25</v>
      </c>
      <c r="F467" s="44">
        <v>21.509999999999998</v>
      </c>
      <c r="G467" s="58">
        <v>0.25999999999999801</v>
      </c>
      <c r="H467" s="45">
        <v>114446</v>
      </c>
      <c r="I467" s="45">
        <v>149402</v>
      </c>
      <c r="J467" s="45">
        <v>34956</v>
      </c>
    </row>
    <row r="468" spans="1:10">
      <c r="A468">
        <v>111</v>
      </c>
      <c r="B468" t="s">
        <v>298</v>
      </c>
      <c r="C468">
        <v>86</v>
      </c>
      <c r="D468" t="s">
        <v>300</v>
      </c>
      <c r="E468" s="44">
        <v>1</v>
      </c>
      <c r="F468" s="44">
        <v>0</v>
      </c>
      <c r="G468" s="58">
        <v>-1</v>
      </c>
      <c r="H468" s="45">
        <v>5000</v>
      </c>
      <c r="I468" s="45">
        <v>0</v>
      </c>
      <c r="J468" s="45">
        <v>-5000</v>
      </c>
    </row>
    <row r="469" spans="1:10">
      <c r="A469">
        <v>111</v>
      </c>
      <c r="B469" t="s">
        <v>298</v>
      </c>
      <c r="C469">
        <v>91</v>
      </c>
      <c r="D469" t="s">
        <v>833</v>
      </c>
      <c r="E469" s="44">
        <v>0</v>
      </c>
      <c r="F469" s="44">
        <v>0.16</v>
      </c>
      <c r="G469" s="58">
        <v>0.16</v>
      </c>
      <c r="H469" s="45">
        <v>0</v>
      </c>
      <c r="I469" s="45">
        <v>800</v>
      </c>
      <c r="J469" s="45">
        <v>800</v>
      </c>
    </row>
    <row r="470" spans="1:10">
      <c r="A470">
        <v>111</v>
      </c>
      <c r="B470" t="s">
        <v>298</v>
      </c>
      <c r="C470">
        <v>137</v>
      </c>
      <c r="D470" t="s">
        <v>75</v>
      </c>
      <c r="E470" s="44">
        <v>6.78</v>
      </c>
      <c r="F470" s="44">
        <v>10.32</v>
      </c>
      <c r="G470" s="58">
        <v>3.54</v>
      </c>
      <c r="H470" s="45">
        <v>39074</v>
      </c>
      <c r="I470" s="45">
        <v>54752</v>
      </c>
      <c r="J470" s="45">
        <v>15678</v>
      </c>
    </row>
    <row r="471" spans="1:10">
      <c r="A471">
        <v>111</v>
      </c>
      <c r="B471" t="s">
        <v>298</v>
      </c>
      <c r="C471">
        <v>161</v>
      </c>
      <c r="D471" t="s">
        <v>302</v>
      </c>
      <c r="E471" s="44">
        <v>5</v>
      </c>
      <c r="F471" s="44">
        <v>6</v>
      </c>
      <c r="G471" s="58">
        <v>1</v>
      </c>
      <c r="H471" s="45">
        <v>25000</v>
      </c>
      <c r="I471" s="45">
        <v>30000</v>
      </c>
      <c r="J471" s="45">
        <v>5000</v>
      </c>
    </row>
    <row r="472" spans="1:10">
      <c r="A472">
        <v>111</v>
      </c>
      <c r="B472" t="s">
        <v>298</v>
      </c>
      <c r="C472">
        <v>210</v>
      </c>
      <c r="D472" t="s">
        <v>374</v>
      </c>
      <c r="E472" s="44">
        <v>2</v>
      </c>
      <c r="F472" s="44">
        <v>0</v>
      </c>
      <c r="G472" s="58">
        <v>-2</v>
      </c>
      <c r="H472" s="45">
        <v>10000</v>
      </c>
      <c r="I472" s="45">
        <v>0</v>
      </c>
      <c r="J472" s="45">
        <v>-10000</v>
      </c>
    </row>
    <row r="473" spans="1:10">
      <c r="A473">
        <v>111</v>
      </c>
      <c r="B473" t="s">
        <v>298</v>
      </c>
      <c r="C473">
        <v>227</v>
      </c>
      <c r="D473" t="s">
        <v>386</v>
      </c>
      <c r="E473" s="44">
        <v>1</v>
      </c>
      <c r="F473" s="44">
        <v>2.4699999999999998</v>
      </c>
      <c r="G473" s="58">
        <v>1.4699999999999998</v>
      </c>
      <c r="H473" s="45">
        <v>5000</v>
      </c>
      <c r="I473" s="45">
        <v>12350</v>
      </c>
      <c r="J473" s="45">
        <v>7350</v>
      </c>
    </row>
    <row r="474" spans="1:10">
      <c r="A474">
        <v>111</v>
      </c>
      <c r="B474" t="s">
        <v>298</v>
      </c>
      <c r="C474">
        <v>278</v>
      </c>
      <c r="D474" t="s">
        <v>303</v>
      </c>
      <c r="E474" s="44">
        <v>25.830000000000002</v>
      </c>
      <c r="F474" s="44">
        <v>18.5</v>
      </c>
      <c r="G474" s="58">
        <v>-7.3300000000000018</v>
      </c>
      <c r="H474" s="45">
        <v>158742</v>
      </c>
      <c r="I474" s="45">
        <v>92500</v>
      </c>
      <c r="J474" s="45">
        <v>-66242</v>
      </c>
    </row>
    <row r="475" spans="1:10">
      <c r="A475">
        <v>111</v>
      </c>
      <c r="B475" t="s">
        <v>298</v>
      </c>
      <c r="C475">
        <v>281</v>
      </c>
      <c r="D475" t="s">
        <v>76</v>
      </c>
      <c r="E475" s="44">
        <v>18</v>
      </c>
      <c r="F475" s="44">
        <v>18</v>
      </c>
      <c r="G475" s="58">
        <v>0</v>
      </c>
      <c r="H475" s="45">
        <v>102841</v>
      </c>
      <c r="I475" s="45">
        <v>97217</v>
      </c>
      <c r="J475" s="45">
        <v>-5624</v>
      </c>
    </row>
    <row r="476" spans="1:10">
      <c r="A476">
        <v>111</v>
      </c>
      <c r="B476" t="s">
        <v>298</v>
      </c>
      <c r="C476">
        <v>309</v>
      </c>
      <c r="D476" t="s">
        <v>304</v>
      </c>
      <c r="E476" s="44">
        <v>2</v>
      </c>
      <c r="F476" s="44">
        <v>3</v>
      </c>
      <c r="G476" s="58">
        <v>1</v>
      </c>
      <c r="H476" s="45">
        <v>10000</v>
      </c>
      <c r="I476" s="45">
        <v>15000</v>
      </c>
      <c r="J476" s="45">
        <v>5000</v>
      </c>
    </row>
    <row r="477" spans="1:10">
      <c r="A477">
        <v>111</v>
      </c>
      <c r="B477" t="s">
        <v>298</v>
      </c>
      <c r="C477">
        <v>325</v>
      </c>
      <c r="D477" t="s">
        <v>77</v>
      </c>
      <c r="E477" s="44">
        <v>1</v>
      </c>
      <c r="F477" s="44">
        <v>1</v>
      </c>
      <c r="G477" s="58">
        <v>0</v>
      </c>
      <c r="H477" s="45">
        <v>5000</v>
      </c>
      <c r="I477" s="45">
        <v>5000</v>
      </c>
      <c r="J477" s="45">
        <v>0</v>
      </c>
    </row>
    <row r="478" spans="1:10">
      <c r="A478">
        <v>111</v>
      </c>
      <c r="B478" t="s">
        <v>298</v>
      </c>
      <c r="C478">
        <v>332</v>
      </c>
      <c r="D478" t="s">
        <v>78</v>
      </c>
      <c r="E478" s="44">
        <v>1</v>
      </c>
      <c r="F478" s="44">
        <v>0.78</v>
      </c>
      <c r="G478" s="58">
        <v>-0.21999999999999997</v>
      </c>
      <c r="H478" s="45">
        <v>5000</v>
      </c>
      <c r="I478" s="45">
        <v>3900</v>
      </c>
      <c r="J478" s="45">
        <v>-1100</v>
      </c>
    </row>
    <row r="479" spans="1:10">
      <c r="A479">
        <v>111</v>
      </c>
      <c r="B479" t="s">
        <v>298</v>
      </c>
      <c r="C479">
        <v>605</v>
      </c>
      <c r="D479" t="s">
        <v>30</v>
      </c>
      <c r="E479" s="44">
        <v>0</v>
      </c>
      <c r="F479" s="44">
        <v>0.93</v>
      </c>
      <c r="G479" s="58">
        <v>0.93</v>
      </c>
      <c r="H479" s="45">
        <v>0</v>
      </c>
      <c r="I479" s="45">
        <v>4650</v>
      </c>
      <c r="J479" s="45">
        <v>4650</v>
      </c>
    </row>
    <row r="480" spans="1:10">
      <c r="A480">
        <v>111</v>
      </c>
      <c r="B480" t="s">
        <v>298</v>
      </c>
      <c r="C480">
        <v>680</v>
      </c>
      <c r="D480" t="s">
        <v>408</v>
      </c>
      <c r="E480" s="44">
        <v>0</v>
      </c>
      <c r="F480" s="44">
        <v>0.66</v>
      </c>
      <c r="G480" s="58">
        <v>0.66</v>
      </c>
      <c r="H480" s="45">
        <v>0</v>
      </c>
      <c r="I480" s="45">
        <v>3300</v>
      </c>
      <c r="J480" s="45">
        <v>3300</v>
      </c>
    </row>
    <row r="481" spans="1:10">
      <c r="A481">
        <v>114</v>
      </c>
      <c r="B481" t="s">
        <v>301</v>
      </c>
      <c r="C481">
        <v>74</v>
      </c>
      <c r="D481" t="s">
        <v>820</v>
      </c>
      <c r="E481" s="44">
        <v>1</v>
      </c>
      <c r="F481" s="44">
        <v>0</v>
      </c>
      <c r="G481" s="58">
        <v>-1</v>
      </c>
      <c r="H481" s="45">
        <v>5000</v>
      </c>
      <c r="I481" s="45">
        <v>0</v>
      </c>
      <c r="J481" s="45">
        <v>-5000</v>
      </c>
    </row>
    <row r="482" spans="1:10">
      <c r="A482">
        <v>114</v>
      </c>
      <c r="B482" t="s">
        <v>301</v>
      </c>
      <c r="C482">
        <v>91</v>
      </c>
      <c r="D482" t="s">
        <v>833</v>
      </c>
      <c r="E482" s="44">
        <v>3.41</v>
      </c>
      <c r="F482" s="44">
        <v>3.51</v>
      </c>
      <c r="G482" s="58">
        <v>9.9999999999999645E-2</v>
      </c>
      <c r="H482" s="45">
        <v>17050</v>
      </c>
      <c r="I482" s="45">
        <v>17550</v>
      </c>
      <c r="J482" s="45">
        <v>500</v>
      </c>
    </row>
    <row r="483" spans="1:10">
      <c r="A483">
        <v>114</v>
      </c>
      <c r="B483" t="s">
        <v>301</v>
      </c>
      <c r="C483">
        <v>117</v>
      </c>
      <c r="D483" t="s">
        <v>844</v>
      </c>
      <c r="E483" s="44">
        <v>0.31</v>
      </c>
      <c r="F483" s="44">
        <v>0</v>
      </c>
      <c r="G483" s="58">
        <v>-0.31</v>
      </c>
      <c r="H483" s="45">
        <v>1550</v>
      </c>
      <c r="I483" s="45">
        <v>0</v>
      </c>
      <c r="J483" s="45">
        <v>-1550</v>
      </c>
    </row>
    <row r="484" spans="1:10">
      <c r="A484">
        <v>114</v>
      </c>
      <c r="B484" t="s">
        <v>301</v>
      </c>
      <c r="C484">
        <v>137</v>
      </c>
      <c r="D484" t="s">
        <v>75</v>
      </c>
      <c r="E484" s="44">
        <v>1.6</v>
      </c>
      <c r="F484" s="44">
        <v>1</v>
      </c>
      <c r="G484" s="58">
        <v>-0.60000000000000009</v>
      </c>
      <c r="H484" s="45">
        <v>8000</v>
      </c>
      <c r="I484" s="45">
        <v>5000</v>
      </c>
      <c r="J484" s="45">
        <v>-3000</v>
      </c>
    </row>
    <row r="485" spans="1:10">
      <c r="A485">
        <v>114</v>
      </c>
      <c r="B485" t="s">
        <v>301</v>
      </c>
      <c r="C485">
        <v>190</v>
      </c>
      <c r="D485" t="s">
        <v>411</v>
      </c>
      <c r="E485" s="44">
        <v>1</v>
      </c>
      <c r="F485" s="44">
        <v>0.11</v>
      </c>
      <c r="G485" s="58">
        <v>-0.89</v>
      </c>
      <c r="H485" s="45">
        <v>5000</v>
      </c>
      <c r="I485" s="45">
        <v>550</v>
      </c>
      <c r="J485" s="45">
        <v>-4450</v>
      </c>
    </row>
    <row r="486" spans="1:10">
      <c r="A486">
        <v>114</v>
      </c>
      <c r="B486" t="s">
        <v>301</v>
      </c>
      <c r="C486">
        <v>223</v>
      </c>
      <c r="D486" t="s">
        <v>701</v>
      </c>
      <c r="E486" s="44">
        <v>1.79</v>
      </c>
      <c r="F486" s="44">
        <v>1.43</v>
      </c>
      <c r="G486" s="58">
        <v>-0.3600000000000001</v>
      </c>
      <c r="H486" s="45">
        <v>8950</v>
      </c>
      <c r="I486" s="45">
        <v>7150</v>
      </c>
      <c r="J486" s="45">
        <v>-1800</v>
      </c>
    </row>
    <row r="487" spans="1:10">
      <c r="A487">
        <v>114</v>
      </c>
      <c r="B487" t="s">
        <v>301</v>
      </c>
      <c r="C487">
        <v>227</v>
      </c>
      <c r="D487" t="s">
        <v>386</v>
      </c>
      <c r="E487" s="44">
        <v>1</v>
      </c>
      <c r="F487" s="44">
        <v>0</v>
      </c>
      <c r="G487" s="58">
        <v>-1</v>
      </c>
      <c r="H487" s="45">
        <v>5000</v>
      </c>
      <c r="I487" s="45">
        <v>0</v>
      </c>
      <c r="J487" s="45">
        <v>-5000</v>
      </c>
    </row>
    <row r="488" spans="1:10">
      <c r="A488">
        <v>114</v>
      </c>
      <c r="B488" t="s">
        <v>301</v>
      </c>
      <c r="C488">
        <v>289</v>
      </c>
      <c r="D488" t="s">
        <v>738</v>
      </c>
      <c r="E488" s="44">
        <v>0.31</v>
      </c>
      <c r="F488" s="44">
        <v>0.57999999999999996</v>
      </c>
      <c r="G488" s="58">
        <v>0.26999999999999996</v>
      </c>
      <c r="H488" s="45">
        <v>1550</v>
      </c>
      <c r="I488" s="45">
        <v>2900</v>
      </c>
      <c r="J488" s="45">
        <v>1350</v>
      </c>
    </row>
    <row r="489" spans="1:10">
      <c r="A489">
        <v>114</v>
      </c>
      <c r="B489" t="s">
        <v>301</v>
      </c>
      <c r="C489">
        <v>615</v>
      </c>
      <c r="D489" t="s">
        <v>291</v>
      </c>
      <c r="E489" s="44">
        <v>2</v>
      </c>
      <c r="F489" s="44">
        <v>2</v>
      </c>
      <c r="G489" s="58">
        <v>0</v>
      </c>
      <c r="H489" s="45">
        <v>46759</v>
      </c>
      <c r="I489" s="45">
        <v>43813</v>
      </c>
      <c r="J489" s="45">
        <v>-2946</v>
      </c>
    </row>
    <row r="490" spans="1:10">
      <c r="A490">
        <v>114</v>
      </c>
      <c r="B490" t="s">
        <v>301</v>
      </c>
      <c r="C490">
        <v>670</v>
      </c>
      <c r="D490" t="s">
        <v>33</v>
      </c>
      <c r="E490" s="44">
        <v>1</v>
      </c>
      <c r="F490" s="44">
        <v>0</v>
      </c>
      <c r="G490" s="58">
        <v>-1</v>
      </c>
      <c r="H490" s="45">
        <v>5000</v>
      </c>
      <c r="I490" s="45">
        <v>0</v>
      </c>
      <c r="J490" s="45">
        <v>-5000</v>
      </c>
    </row>
    <row r="491" spans="1:10">
      <c r="A491">
        <v>114</v>
      </c>
      <c r="B491" t="s">
        <v>301</v>
      </c>
      <c r="C491">
        <v>674</v>
      </c>
      <c r="D491" t="s">
        <v>292</v>
      </c>
      <c r="E491" s="44">
        <v>62.01</v>
      </c>
      <c r="F491" s="44">
        <v>54.120000000000005</v>
      </c>
      <c r="G491" s="58">
        <v>-7.8899999999999935</v>
      </c>
      <c r="H491" s="45">
        <v>388759</v>
      </c>
      <c r="I491" s="45">
        <v>300598</v>
      </c>
      <c r="J491" s="45">
        <v>-88161</v>
      </c>
    </row>
    <row r="492" spans="1:10">
      <c r="A492">
        <v>114</v>
      </c>
      <c r="B492" t="s">
        <v>301</v>
      </c>
      <c r="C492">
        <v>685</v>
      </c>
      <c r="D492" t="s">
        <v>371</v>
      </c>
      <c r="E492" s="44">
        <v>0</v>
      </c>
      <c r="F492" s="44">
        <v>1</v>
      </c>
      <c r="G492" s="58">
        <v>1</v>
      </c>
      <c r="H492" s="45">
        <v>0</v>
      </c>
      <c r="I492" s="45">
        <v>5000</v>
      </c>
      <c r="J492" s="45">
        <v>5000</v>
      </c>
    </row>
    <row r="493" spans="1:10">
      <c r="A493">
        <v>114</v>
      </c>
      <c r="B493" t="s">
        <v>301</v>
      </c>
      <c r="C493">
        <v>717</v>
      </c>
      <c r="D493" t="s">
        <v>372</v>
      </c>
      <c r="E493" s="44">
        <v>11.27</v>
      </c>
      <c r="F493" s="44">
        <v>12</v>
      </c>
      <c r="G493" s="58">
        <v>0.73000000000000043</v>
      </c>
      <c r="H493" s="45">
        <v>64461</v>
      </c>
      <c r="I493" s="45">
        <v>64866</v>
      </c>
      <c r="J493" s="45">
        <v>405</v>
      </c>
    </row>
    <row r="494" spans="1:10">
      <c r="A494">
        <v>114</v>
      </c>
      <c r="B494" t="s">
        <v>301</v>
      </c>
      <c r="C494">
        <v>750</v>
      </c>
      <c r="D494" t="s">
        <v>37</v>
      </c>
      <c r="E494" s="44">
        <v>21.01</v>
      </c>
      <c r="F494" s="44">
        <v>19</v>
      </c>
      <c r="G494" s="58">
        <v>-2.0100000000000016</v>
      </c>
      <c r="H494" s="45">
        <v>115364</v>
      </c>
      <c r="I494" s="45">
        <v>106611</v>
      </c>
      <c r="J494" s="45">
        <v>-8753</v>
      </c>
    </row>
    <row r="495" spans="1:10">
      <c r="A495">
        <v>114</v>
      </c>
      <c r="B495" t="s">
        <v>301</v>
      </c>
      <c r="C495">
        <v>755</v>
      </c>
      <c r="D495" t="s">
        <v>293</v>
      </c>
      <c r="E495" s="44">
        <v>2</v>
      </c>
      <c r="F495" s="44">
        <v>1</v>
      </c>
      <c r="G495" s="58">
        <v>-1</v>
      </c>
      <c r="H495" s="45">
        <v>39398</v>
      </c>
      <c r="I495" s="45">
        <v>5000</v>
      </c>
      <c r="J495" s="45">
        <v>-34398</v>
      </c>
    </row>
    <row r="496" spans="1:10">
      <c r="A496">
        <v>117</v>
      </c>
      <c r="B496" t="s">
        <v>844</v>
      </c>
      <c r="C496">
        <v>5</v>
      </c>
      <c r="D496" t="s">
        <v>73</v>
      </c>
      <c r="E496" s="44">
        <v>0.44</v>
      </c>
      <c r="F496" s="44">
        <v>1</v>
      </c>
      <c r="G496" s="58">
        <v>0.56000000000000005</v>
      </c>
      <c r="H496" s="45">
        <v>2200</v>
      </c>
      <c r="I496" s="45">
        <v>5000</v>
      </c>
      <c r="J496" s="45">
        <v>2800</v>
      </c>
    </row>
    <row r="497" spans="1:10">
      <c r="A497">
        <v>117</v>
      </c>
      <c r="B497" t="s">
        <v>844</v>
      </c>
      <c r="C497">
        <v>8</v>
      </c>
      <c r="D497" t="s">
        <v>373</v>
      </c>
      <c r="E497" s="44">
        <v>1.55</v>
      </c>
      <c r="F497" s="44">
        <v>4.9600000000000009</v>
      </c>
      <c r="G497" s="58">
        <v>3.410000000000001</v>
      </c>
      <c r="H497" s="45">
        <v>78900</v>
      </c>
      <c r="I497" s="45">
        <v>70622</v>
      </c>
      <c r="J497" s="45">
        <v>-8278</v>
      </c>
    </row>
    <row r="498" spans="1:10">
      <c r="A498">
        <v>117</v>
      </c>
      <c r="B498" t="s">
        <v>844</v>
      </c>
      <c r="C498">
        <v>24</v>
      </c>
      <c r="D498" t="s">
        <v>299</v>
      </c>
      <c r="E498" s="44">
        <v>7.59</v>
      </c>
      <c r="F498" s="44">
        <v>9</v>
      </c>
      <c r="G498" s="58">
        <v>1.4100000000000001</v>
      </c>
      <c r="H498" s="45">
        <v>70174</v>
      </c>
      <c r="I498" s="45">
        <v>90312</v>
      </c>
      <c r="J498" s="45">
        <v>20138</v>
      </c>
    </row>
    <row r="499" spans="1:10">
      <c r="A499">
        <v>117</v>
      </c>
      <c r="B499" t="s">
        <v>844</v>
      </c>
      <c r="C499">
        <v>61</v>
      </c>
      <c r="D499" t="s">
        <v>74</v>
      </c>
      <c r="E499" s="44">
        <v>1</v>
      </c>
      <c r="F499" s="44">
        <v>3</v>
      </c>
      <c r="G499" s="58">
        <v>2</v>
      </c>
      <c r="H499" s="45">
        <v>9318</v>
      </c>
      <c r="I499" s="45">
        <v>17759</v>
      </c>
      <c r="J499" s="45">
        <v>8441</v>
      </c>
    </row>
    <row r="500" spans="1:10">
      <c r="A500">
        <v>117</v>
      </c>
      <c r="B500" t="s">
        <v>844</v>
      </c>
      <c r="C500">
        <v>74</v>
      </c>
      <c r="D500" t="s">
        <v>820</v>
      </c>
      <c r="E500" s="44">
        <v>1</v>
      </c>
      <c r="F500" s="44">
        <v>0</v>
      </c>
      <c r="G500" s="58">
        <v>-1</v>
      </c>
      <c r="H500" s="45">
        <v>5000</v>
      </c>
      <c r="I500" s="45">
        <v>0</v>
      </c>
      <c r="J500" s="45">
        <v>-5000</v>
      </c>
    </row>
    <row r="501" spans="1:10">
      <c r="A501">
        <v>117</v>
      </c>
      <c r="B501" t="s">
        <v>844</v>
      </c>
      <c r="C501">
        <v>86</v>
      </c>
      <c r="D501" t="s">
        <v>300</v>
      </c>
      <c r="E501" s="44">
        <v>3</v>
      </c>
      <c r="F501" s="44">
        <v>2</v>
      </c>
      <c r="G501" s="58">
        <v>-1</v>
      </c>
      <c r="H501" s="45">
        <v>15000</v>
      </c>
      <c r="I501" s="45">
        <v>10984</v>
      </c>
      <c r="J501" s="45">
        <v>-4016</v>
      </c>
    </row>
    <row r="502" spans="1:10">
      <c r="A502">
        <v>117</v>
      </c>
      <c r="B502" t="s">
        <v>844</v>
      </c>
      <c r="C502">
        <v>111</v>
      </c>
      <c r="D502" t="s">
        <v>298</v>
      </c>
      <c r="E502" s="44">
        <v>3</v>
      </c>
      <c r="F502" s="44">
        <v>6.5</v>
      </c>
      <c r="G502" s="58">
        <v>3.5</v>
      </c>
      <c r="H502" s="45">
        <v>15000</v>
      </c>
      <c r="I502" s="45">
        <v>42587</v>
      </c>
      <c r="J502" s="45">
        <v>27587</v>
      </c>
    </row>
    <row r="503" spans="1:10">
      <c r="A503">
        <v>117</v>
      </c>
      <c r="B503" t="s">
        <v>844</v>
      </c>
      <c r="C503">
        <v>127</v>
      </c>
      <c r="D503" t="s">
        <v>852</v>
      </c>
      <c r="E503" s="44">
        <v>1</v>
      </c>
      <c r="F503" s="44">
        <v>1</v>
      </c>
      <c r="G503" s="58">
        <v>0</v>
      </c>
      <c r="H503" s="45">
        <v>5000</v>
      </c>
      <c r="I503" s="45">
        <v>5000</v>
      </c>
      <c r="J503" s="45">
        <v>0</v>
      </c>
    </row>
    <row r="504" spans="1:10">
      <c r="A504">
        <v>117</v>
      </c>
      <c r="B504" t="s">
        <v>844</v>
      </c>
      <c r="C504">
        <v>137</v>
      </c>
      <c r="D504" t="s">
        <v>75</v>
      </c>
      <c r="E504" s="44">
        <v>12</v>
      </c>
      <c r="F504" s="44">
        <v>11.1</v>
      </c>
      <c r="G504" s="58">
        <v>-0.90000000000000036</v>
      </c>
      <c r="H504" s="45">
        <v>68032</v>
      </c>
      <c r="I504" s="45">
        <v>56134</v>
      </c>
      <c r="J504" s="45">
        <v>-11898</v>
      </c>
    </row>
    <row r="505" spans="1:10">
      <c r="A505">
        <v>117</v>
      </c>
      <c r="B505" t="s">
        <v>844</v>
      </c>
      <c r="C505">
        <v>154</v>
      </c>
      <c r="D505" t="s">
        <v>864</v>
      </c>
      <c r="E505" s="44">
        <v>1</v>
      </c>
      <c r="F505" s="44">
        <v>0</v>
      </c>
      <c r="G505" s="58">
        <v>-1</v>
      </c>
      <c r="H505" s="45">
        <v>5000</v>
      </c>
      <c r="I505" s="45">
        <v>0</v>
      </c>
      <c r="J505" s="45">
        <v>-5000</v>
      </c>
    </row>
    <row r="506" spans="1:10">
      <c r="A506">
        <v>117</v>
      </c>
      <c r="B506" t="s">
        <v>844</v>
      </c>
      <c r="C506">
        <v>210</v>
      </c>
      <c r="D506" t="s">
        <v>374</v>
      </c>
      <c r="E506" s="44">
        <v>7.75</v>
      </c>
      <c r="F506" s="44">
        <v>6</v>
      </c>
      <c r="G506" s="58">
        <v>-1.75</v>
      </c>
      <c r="H506" s="45">
        <v>49397</v>
      </c>
      <c r="I506" s="45">
        <v>44373</v>
      </c>
      <c r="J506" s="45">
        <v>-5024</v>
      </c>
    </row>
    <row r="507" spans="1:10">
      <c r="A507">
        <v>117</v>
      </c>
      <c r="B507" t="s">
        <v>844</v>
      </c>
      <c r="C507">
        <v>223</v>
      </c>
      <c r="D507" t="s">
        <v>701</v>
      </c>
      <c r="E507" s="44">
        <v>1</v>
      </c>
      <c r="F507" s="44">
        <v>1</v>
      </c>
      <c r="G507" s="58">
        <v>0</v>
      </c>
      <c r="H507" s="45">
        <v>5000</v>
      </c>
      <c r="I507" s="45">
        <v>5000</v>
      </c>
      <c r="J507" s="45">
        <v>0</v>
      </c>
    </row>
    <row r="508" spans="1:10">
      <c r="A508">
        <v>117</v>
      </c>
      <c r="B508" t="s">
        <v>844</v>
      </c>
      <c r="C508">
        <v>230</v>
      </c>
      <c r="D508" t="s">
        <v>704</v>
      </c>
      <c r="E508" s="44">
        <v>0.34</v>
      </c>
      <c r="F508" s="44">
        <v>0</v>
      </c>
      <c r="G508" s="58">
        <v>-0.34</v>
      </c>
      <c r="H508" s="45">
        <v>5123</v>
      </c>
      <c r="I508" s="45">
        <v>0</v>
      </c>
      <c r="J508" s="45">
        <v>-5123</v>
      </c>
    </row>
    <row r="509" spans="1:10">
      <c r="A509">
        <v>117</v>
      </c>
      <c r="B509" t="s">
        <v>844</v>
      </c>
      <c r="C509">
        <v>272</v>
      </c>
      <c r="D509" t="s">
        <v>729</v>
      </c>
      <c r="E509" s="44">
        <v>0</v>
      </c>
      <c r="F509" s="44">
        <v>1</v>
      </c>
      <c r="G509" s="58">
        <v>1</v>
      </c>
      <c r="H509" s="45">
        <v>0</v>
      </c>
      <c r="I509" s="45">
        <v>5000</v>
      </c>
      <c r="J509" s="45">
        <v>5000</v>
      </c>
    </row>
    <row r="510" spans="1:10">
      <c r="A510">
        <v>117</v>
      </c>
      <c r="B510" t="s">
        <v>844</v>
      </c>
      <c r="C510">
        <v>278</v>
      </c>
      <c r="D510" t="s">
        <v>303</v>
      </c>
      <c r="E510" s="44">
        <v>18.78</v>
      </c>
      <c r="F510" s="44">
        <v>15.5</v>
      </c>
      <c r="G510" s="58">
        <v>-3.2800000000000011</v>
      </c>
      <c r="H510" s="45">
        <v>93900</v>
      </c>
      <c r="I510" s="45">
        <v>77500</v>
      </c>
      <c r="J510" s="45">
        <v>-16400</v>
      </c>
    </row>
    <row r="511" spans="1:10">
      <c r="A511">
        <v>117</v>
      </c>
      <c r="B511" t="s">
        <v>844</v>
      </c>
      <c r="C511">
        <v>281</v>
      </c>
      <c r="D511" t="s">
        <v>76</v>
      </c>
      <c r="E511" s="44">
        <v>0.96</v>
      </c>
      <c r="F511" s="44">
        <v>2</v>
      </c>
      <c r="G511" s="58">
        <v>1.04</v>
      </c>
      <c r="H511" s="45">
        <v>12825</v>
      </c>
      <c r="I511" s="45">
        <v>16608</v>
      </c>
      <c r="J511" s="45">
        <v>3783</v>
      </c>
    </row>
    <row r="512" spans="1:10">
      <c r="A512">
        <v>117</v>
      </c>
      <c r="B512" t="s">
        <v>844</v>
      </c>
      <c r="C512">
        <v>289</v>
      </c>
      <c r="D512" t="s">
        <v>738</v>
      </c>
      <c r="E512" s="44">
        <v>0.76</v>
      </c>
      <c r="F512" s="44">
        <v>2</v>
      </c>
      <c r="G512" s="58">
        <v>1.24</v>
      </c>
      <c r="H512" s="45">
        <v>3800</v>
      </c>
      <c r="I512" s="45">
        <v>10000</v>
      </c>
      <c r="J512" s="45">
        <v>6200</v>
      </c>
    </row>
    <row r="513" spans="1:10">
      <c r="A513">
        <v>117</v>
      </c>
      <c r="B513" t="s">
        <v>844</v>
      </c>
      <c r="C513">
        <v>325</v>
      </c>
      <c r="D513" t="s">
        <v>77</v>
      </c>
      <c r="E513" s="44">
        <v>0</v>
      </c>
      <c r="F513" s="44">
        <v>1</v>
      </c>
      <c r="G513" s="58">
        <v>1</v>
      </c>
      <c r="H513" s="45">
        <v>0</v>
      </c>
      <c r="I513" s="45">
        <v>5000</v>
      </c>
      <c r="J513" s="45">
        <v>5000</v>
      </c>
    </row>
    <row r="514" spans="1:10">
      <c r="A514">
        <v>117</v>
      </c>
      <c r="B514" t="s">
        <v>844</v>
      </c>
      <c r="C514">
        <v>605</v>
      </c>
      <c r="D514" t="s">
        <v>30</v>
      </c>
      <c r="E514" s="44">
        <v>7.5</v>
      </c>
      <c r="F514" s="44">
        <v>6.76</v>
      </c>
      <c r="G514" s="58">
        <v>-0.74000000000000021</v>
      </c>
      <c r="H514" s="45">
        <v>48454</v>
      </c>
      <c r="I514" s="45">
        <v>35112</v>
      </c>
      <c r="J514" s="45">
        <v>-13342</v>
      </c>
    </row>
    <row r="515" spans="1:10">
      <c r="A515">
        <v>117</v>
      </c>
      <c r="B515" t="s">
        <v>844</v>
      </c>
      <c r="C515">
        <v>670</v>
      </c>
      <c r="D515" t="s">
        <v>33</v>
      </c>
      <c r="E515" s="44">
        <v>4.41</v>
      </c>
      <c r="F515" s="44">
        <v>2.14</v>
      </c>
      <c r="G515" s="58">
        <v>-2.27</v>
      </c>
      <c r="H515" s="45">
        <v>22050</v>
      </c>
      <c r="I515" s="45">
        <v>10700</v>
      </c>
      <c r="J515" s="45">
        <v>-11350</v>
      </c>
    </row>
    <row r="516" spans="1:10">
      <c r="A516">
        <v>117</v>
      </c>
      <c r="B516" t="s">
        <v>844</v>
      </c>
      <c r="C516">
        <v>674</v>
      </c>
      <c r="D516" t="s">
        <v>292</v>
      </c>
      <c r="E516" s="44">
        <v>3.04</v>
      </c>
      <c r="F516" s="44">
        <v>2.5</v>
      </c>
      <c r="G516" s="58">
        <v>-0.54</v>
      </c>
      <c r="H516" s="45">
        <v>16927</v>
      </c>
      <c r="I516" s="45">
        <v>15463</v>
      </c>
      <c r="J516" s="45">
        <v>-1464</v>
      </c>
    </row>
    <row r="517" spans="1:10">
      <c r="A517">
        <v>117</v>
      </c>
      <c r="B517" t="s">
        <v>844</v>
      </c>
      <c r="C517">
        <v>683</v>
      </c>
      <c r="D517" t="s">
        <v>393</v>
      </c>
      <c r="E517" s="44">
        <v>5</v>
      </c>
      <c r="F517" s="44">
        <v>3</v>
      </c>
      <c r="G517" s="58">
        <v>-2</v>
      </c>
      <c r="H517" s="45">
        <v>25000</v>
      </c>
      <c r="I517" s="45">
        <v>15000</v>
      </c>
      <c r="J517" s="45">
        <v>-10000</v>
      </c>
    </row>
    <row r="518" spans="1:10">
      <c r="A518">
        <v>117</v>
      </c>
      <c r="B518" t="s">
        <v>844</v>
      </c>
      <c r="C518">
        <v>766</v>
      </c>
      <c r="D518" t="s">
        <v>885</v>
      </c>
      <c r="E518" s="44">
        <v>1</v>
      </c>
      <c r="F518" s="44">
        <v>0</v>
      </c>
      <c r="G518" s="58">
        <v>-1</v>
      </c>
      <c r="H518" s="45">
        <v>5000</v>
      </c>
      <c r="I518" s="45">
        <v>0</v>
      </c>
      <c r="J518" s="45">
        <v>-5000</v>
      </c>
    </row>
    <row r="519" spans="1:10">
      <c r="A519">
        <v>121</v>
      </c>
      <c r="B519" t="s">
        <v>306</v>
      </c>
      <c r="C519">
        <v>148</v>
      </c>
      <c r="D519" t="s">
        <v>744</v>
      </c>
      <c r="E519" s="44">
        <v>2</v>
      </c>
      <c r="F519" s="44">
        <v>2</v>
      </c>
      <c r="G519" s="58">
        <v>0</v>
      </c>
      <c r="H519" s="45">
        <v>10000</v>
      </c>
      <c r="I519" s="45">
        <v>10000</v>
      </c>
      <c r="J519" s="45">
        <v>0</v>
      </c>
    </row>
    <row r="520" spans="1:10">
      <c r="A520">
        <v>121</v>
      </c>
      <c r="B520" t="s">
        <v>306</v>
      </c>
      <c r="C520">
        <v>236</v>
      </c>
      <c r="D520" t="s">
        <v>746</v>
      </c>
      <c r="E520" s="44">
        <v>2</v>
      </c>
      <c r="F520" s="44">
        <v>0</v>
      </c>
      <c r="G520" s="58">
        <v>-2</v>
      </c>
      <c r="H520" s="45">
        <v>10000</v>
      </c>
      <c r="I520" s="45">
        <v>0</v>
      </c>
      <c r="J520" s="45">
        <v>-10000</v>
      </c>
    </row>
    <row r="521" spans="1:10">
      <c r="A521">
        <v>121</v>
      </c>
      <c r="B521" t="s">
        <v>306</v>
      </c>
      <c r="C521">
        <v>341</v>
      </c>
      <c r="D521" t="s">
        <v>396</v>
      </c>
      <c r="E521" s="44">
        <v>1</v>
      </c>
      <c r="F521" s="44">
        <v>2</v>
      </c>
      <c r="G521" s="58">
        <v>1</v>
      </c>
      <c r="H521" s="45">
        <v>5000</v>
      </c>
      <c r="I521" s="45">
        <v>10000</v>
      </c>
      <c r="J521" s="45">
        <v>5000</v>
      </c>
    </row>
    <row r="522" spans="1:10">
      <c r="A522">
        <v>121</v>
      </c>
      <c r="B522" t="s">
        <v>306</v>
      </c>
      <c r="C522">
        <v>603</v>
      </c>
      <c r="D522" t="s">
        <v>769</v>
      </c>
      <c r="E522" s="44">
        <v>2</v>
      </c>
      <c r="F522" s="44">
        <v>2</v>
      </c>
      <c r="G522" s="58">
        <v>0</v>
      </c>
      <c r="H522" s="45">
        <v>10000</v>
      </c>
      <c r="I522" s="45">
        <v>10000</v>
      </c>
      <c r="J522" s="45">
        <v>0</v>
      </c>
    </row>
    <row r="523" spans="1:10">
      <c r="A523">
        <v>121</v>
      </c>
      <c r="B523" t="s">
        <v>306</v>
      </c>
      <c r="C523">
        <v>672</v>
      </c>
      <c r="D523" t="s">
        <v>776</v>
      </c>
      <c r="E523" s="44">
        <v>1</v>
      </c>
      <c r="F523" s="44">
        <v>1</v>
      </c>
      <c r="G523" s="58">
        <v>0</v>
      </c>
      <c r="H523" s="45">
        <v>5000</v>
      </c>
      <c r="I523" s="45">
        <v>5000</v>
      </c>
      <c r="J523" s="45">
        <v>0</v>
      </c>
    </row>
    <row r="524" spans="1:10">
      <c r="A524">
        <v>125</v>
      </c>
      <c r="B524" t="s">
        <v>747</v>
      </c>
      <c r="C524">
        <v>64</v>
      </c>
      <c r="D524" t="s">
        <v>330</v>
      </c>
      <c r="E524" s="44">
        <v>1</v>
      </c>
      <c r="F524" s="44">
        <v>1</v>
      </c>
      <c r="G524" s="58">
        <v>0</v>
      </c>
      <c r="H524" s="45">
        <v>5000</v>
      </c>
      <c r="I524" s="45">
        <v>5000</v>
      </c>
      <c r="J524" s="45">
        <v>0</v>
      </c>
    </row>
    <row r="525" spans="1:10">
      <c r="A525">
        <v>125</v>
      </c>
      <c r="B525" t="s">
        <v>747</v>
      </c>
      <c r="C525">
        <v>97</v>
      </c>
      <c r="D525" t="s">
        <v>332</v>
      </c>
      <c r="E525" s="44">
        <v>1</v>
      </c>
      <c r="F525" s="44">
        <v>3</v>
      </c>
      <c r="G525" s="58">
        <v>2</v>
      </c>
      <c r="H525" s="45">
        <v>5000</v>
      </c>
      <c r="I525" s="45">
        <v>18405</v>
      </c>
      <c r="J525" s="45">
        <v>13405</v>
      </c>
    </row>
    <row r="526" spans="1:10">
      <c r="A526">
        <v>125</v>
      </c>
      <c r="B526" t="s">
        <v>747</v>
      </c>
      <c r="C526">
        <v>141</v>
      </c>
      <c r="D526" t="s">
        <v>64</v>
      </c>
      <c r="E526" s="44">
        <v>1</v>
      </c>
      <c r="F526" s="44">
        <v>1</v>
      </c>
      <c r="G526" s="58">
        <v>0</v>
      </c>
      <c r="H526" s="45">
        <v>5000</v>
      </c>
      <c r="I526" s="45">
        <v>5341</v>
      </c>
      <c r="J526" s="45">
        <v>341</v>
      </c>
    </row>
    <row r="527" spans="1:10">
      <c r="A527">
        <v>125</v>
      </c>
      <c r="B527" t="s">
        <v>747</v>
      </c>
      <c r="C527">
        <v>153</v>
      </c>
      <c r="D527" t="s">
        <v>333</v>
      </c>
      <c r="E527" s="44">
        <v>10</v>
      </c>
      <c r="F527" s="44">
        <v>8</v>
      </c>
      <c r="G527" s="58">
        <v>-2</v>
      </c>
      <c r="H527" s="45">
        <v>50000</v>
      </c>
      <c r="I527" s="45">
        <v>40000</v>
      </c>
      <c r="J527" s="45">
        <v>-10000</v>
      </c>
    </row>
    <row r="528" spans="1:10">
      <c r="A528">
        <v>125</v>
      </c>
      <c r="B528" t="s">
        <v>747</v>
      </c>
      <c r="C528">
        <v>162</v>
      </c>
      <c r="D528" t="s">
        <v>334</v>
      </c>
      <c r="E528" s="44">
        <v>6</v>
      </c>
      <c r="F528" s="44">
        <v>7</v>
      </c>
      <c r="G528" s="58">
        <v>1</v>
      </c>
      <c r="H528" s="45">
        <v>30000</v>
      </c>
      <c r="I528" s="45">
        <v>35000</v>
      </c>
      <c r="J528" s="45">
        <v>5000</v>
      </c>
    </row>
    <row r="529" spans="1:10">
      <c r="A529">
        <v>125</v>
      </c>
      <c r="B529" t="s">
        <v>747</v>
      </c>
      <c r="C529">
        <v>322</v>
      </c>
      <c r="D529" t="s">
        <v>273</v>
      </c>
      <c r="E529" s="44">
        <v>2</v>
      </c>
      <c r="F529" s="44">
        <v>2</v>
      </c>
      <c r="G529" s="58">
        <v>0</v>
      </c>
      <c r="H529" s="45">
        <v>10000</v>
      </c>
      <c r="I529" s="45">
        <v>10000</v>
      </c>
      <c r="J529" s="45">
        <v>0</v>
      </c>
    </row>
    <row r="530" spans="1:10">
      <c r="A530">
        <v>125</v>
      </c>
      <c r="B530" t="s">
        <v>747</v>
      </c>
      <c r="C530">
        <v>600</v>
      </c>
      <c r="D530" t="s">
        <v>337</v>
      </c>
      <c r="E530" s="44">
        <v>2</v>
      </c>
      <c r="F530" s="44">
        <v>1</v>
      </c>
      <c r="G530" s="58">
        <v>-1</v>
      </c>
      <c r="H530" s="45">
        <v>10000</v>
      </c>
      <c r="I530" s="45">
        <v>5000</v>
      </c>
      <c r="J530" s="45">
        <v>-5000</v>
      </c>
    </row>
    <row r="531" spans="1:10">
      <c r="A531">
        <v>125</v>
      </c>
      <c r="B531" t="s">
        <v>747</v>
      </c>
      <c r="C531">
        <v>616</v>
      </c>
      <c r="D531" t="s">
        <v>879</v>
      </c>
      <c r="E531" s="44">
        <v>24</v>
      </c>
      <c r="F531" s="44">
        <v>21.35</v>
      </c>
      <c r="G531" s="58">
        <v>-2.6499999999999986</v>
      </c>
      <c r="H531" s="45">
        <v>137443</v>
      </c>
      <c r="I531" s="45">
        <v>116830</v>
      </c>
      <c r="J531" s="45">
        <v>-20613</v>
      </c>
    </row>
    <row r="532" spans="1:10">
      <c r="A532">
        <v>125</v>
      </c>
      <c r="B532" t="s">
        <v>747</v>
      </c>
      <c r="C532">
        <v>673</v>
      </c>
      <c r="D532" t="s">
        <v>339</v>
      </c>
      <c r="E532" s="44">
        <v>2</v>
      </c>
      <c r="F532" s="44">
        <v>2</v>
      </c>
      <c r="G532" s="58">
        <v>0</v>
      </c>
      <c r="H532" s="45">
        <v>11944</v>
      </c>
      <c r="I532" s="45">
        <v>12118</v>
      </c>
      <c r="J532" s="45">
        <v>174</v>
      </c>
    </row>
    <row r="533" spans="1:10">
      <c r="A533">
        <v>125</v>
      </c>
      <c r="B533" t="s">
        <v>747</v>
      </c>
      <c r="C533">
        <v>725</v>
      </c>
      <c r="D533" t="s">
        <v>72</v>
      </c>
      <c r="E533" s="44">
        <v>3</v>
      </c>
      <c r="F533" s="44">
        <v>7</v>
      </c>
      <c r="G533" s="58">
        <v>4</v>
      </c>
      <c r="H533" s="45">
        <v>15000</v>
      </c>
      <c r="I533" s="45">
        <v>35000</v>
      </c>
      <c r="J533" s="45">
        <v>20000</v>
      </c>
    </row>
    <row r="534" spans="1:10">
      <c r="A534">
        <v>125</v>
      </c>
      <c r="B534" t="s">
        <v>747</v>
      </c>
      <c r="C534">
        <v>735</v>
      </c>
      <c r="D534" t="s">
        <v>341</v>
      </c>
      <c r="E534" s="44">
        <v>4</v>
      </c>
      <c r="F534" s="44">
        <v>2</v>
      </c>
      <c r="G534" s="58">
        <v>-2</v>
      </c>
      <c r="H534" s="45">
        <v>20000</v>
      </c>
      <c r="I534" s="45">
        <v>10000</v>
      </c>
      <c r="J534" s="45">
        <v>-10000</v>
      </c>
    </row>
    <row r="535" spans="1:10">
      <c r="A535">
        <v>125</v>
      </c>
      <c r="B535" t="s">
        <v>747</v>
      </c>
      <c r="C535">
        <v>775</v>
      </c>
      <c r="D535" t="s">
        <v>342</v>
      </c>
      <c r="E535" s="44">
        <v>1</v>
      </c>
      <c r="F535" s="44">
        <v>1</v>
      </c>
      <c r="G535" s="58">
        <v>0</v>
      </c>
      <c r="H535" s="45">
        <v>5000</v>
      </c>
      <c r="I535" s="45">
        <v>5000</v>
      </c>
      <c r="J535" s="45">
        <v>0</v>
      </c>
    </row>
    <row r="536" spans="1:10">
      <c r="A536">
        <v>127</v>
      </c>
      <c r="B536" t="s">
        <v>852</v>
      </c>
      <c r="C536">
        <v>61</v>
      </c>
      <c r="D536" t="s">
        <v>74</v>
      </c>
      <c r="E536" s="44">
        <v>1</v>
      </c>
      <c r="F536" s="44">
        <v>1</v>
      </c>
      <c r="G536" s="58">
        <v>0</v>
      </c>
      <c r="H536" s="45">
        <v>5000</v>
      </c>
      <c r="I536" s="45">
        <v>5000</v>
      </c>
      <c r="J536" s="45">
        <v>0</v>
      </c>
    </row>
    <row r="537" spans="1:10">
      <c r="A537">
        <v>127</v>
      </c>
      <c r="B537" t="s">
        <v>852</v>
      </c>
      <c r="C537">
        <v>68</v>
      </c>
      <c r="D537" t="s">
        <v>815</v>
      </c>
      <c r="E537" s="44">
        <v>1</v>
      </c>
      <c r="F537" s="44">
        <v>1</v>
      </c>
      <c r="G537" s="58">
        <v>0</v>
      </c>
      <c r="H537" s="45">
        <v>5000</v>
      </c>
      <c r="I537" s="45">
        <v>5000</v>
      </c>
      <c r="J537" s="45">
        <v>0</v>
      </c>
    </row>
    <row r="538" spans="1:10">
      <c r="A538">
        <v>127</v>
      </c>
      <c r="B538" t="s">
        <v>852</v>
      </c>
      <c r="C538">
        <v>74</v>
      </c>
      <c r="D538" t="s">
        <v>820</v>
      </c>
      <c r="E538" s="44">
        <v>2.8</v>
      </c>
      <c r="F538" s="44">
        <v>1</v>
      </c>
      <c r="G538" s="58">
        <v>-1.7999999999999998</v>
      </c>
      <c r="H538" s="45">
        <v>14000</v>
      </c>
      <c r="I538" s="45">
        <v>5000</v>
      </c>
      <c r="J538" s="45">
        <v>-9000</v>
      </c>
    </row>
    <row r="539" spans="1:10">
      <c r="A539">
        <v>127</v>
      </c>
      <c r="B539" t="s">
        <v>852</v>
      </c>
      <c r="C539">
        <v>86</v>
      </c>
      <c r="D539" t="s">
        <v>300</v>
      </c>
      <c r="E539" s="44">
        <v>11</v>
      </c>
      <c r="F539" s="44">
        <v>12</v>
      </c>
      <c r="G539" s="58">
        <v>1</v>
      </c>
      <c r="H539" s="45">
        <v>74912</v>
      </c>
      <c r="I539" s="45">
        <v>121919</v>
      </c>
      <c r="J539" s="45">
        <v>47007</v>
      </c>
    </row>
    <row r="540" spans="1:10">
      <c r="A540">
        <v>127</v>
      </c>
      <c r="B540" t="s">
        <v>852</v>
      </c>
      <c r="C540">
        <v>111</v>
      </c>
      <c r="D540" t="s">
        <v>298</v>
      </c>
      <c r="E540" s="44">
        <v>3</v>
      </c>
      <c r="F540" s="44">
        <v>0.81</v>
      </c>
      <c r="G540" s="58">
        <v>-2.19</v>
      </c>
      <c r="H540" s="45">
        <v>15000</v>
      </c>
      <c r="I540" s="45">
        <v>6544</v>
      </c>
      <c r="J540" s="45">
        <v>-8456</v>
      </c>
    </row>
    <row r="541" spans="1:10">
      <c r="A541">
        <v>127</v>
      </c>
      <c r="B541" t="s">
        <v>852</v>
      </c>
      <c r="C541">
        <v>114</v>
      </c>
      <c r="D541" t="s">
        <v>301</v>
      </c>
      <c r="E541" s="44">
        <v>5.56</v>
      </c>
      <c r="F541" s="44">
        <v>8</v>
      </c>
      <c r="G541" s="58">
        <v>2.4400000000000004</v>
      </c>
      <c r="H541" s="45">
        <v>27800</v>
      </c>
      <c r="I541" s="45">
        <v>40000</v>
      </c>
      <c r="J541" s="45">
        <v>12200</v>
      </c>
    </row>
    <row r="542" spans="1:10">
      <c r="A542">
        <v>127</v>
      </c>
      <c r="B542" t="s">
        <v>852</v>
      </c>
      <c r="C542">
        <v>117</v>
      </c>
      <c r="D542" t="s">
        <v>844</v>
      </c>
      <c r="E542" s="44">
        <v>0.16</v>
      </c>
      <c r="F542" s="44">
        <v>0</v>
      </c>
      <c r="G542" s="58">
        <v>-0.16</v>
      </c>
      <c r="H542" s="45">
        <v>800</v>
      </c>
      <c r="I542" s="45">
        <v>0</v>
      </c>
      <c r="J542" s="45">
        <v>-800</v>
      </c>
    </row>
    <row r="543" spans="1:10">
      <c r="A543">
        <v>127</v>
      </c>
      <c r="B543" t="s">
        <v>852</v>
      </c>
      <c r="C543">
        <v>137</v>
      </c>
      <c r="D543" t="s">
        <v>75</v>
      </c>
      <c r="E543" s="44">
        <v>35</v>
      </c>
      <c r="F543" s="44">
        <v>40</v>
      </c>
      <c r="G543" s="58">
        <v>5</v>
      </c>
      <c r="H543" s="45">
        <v>222195</v>
      </c>
      <c r="I543" s="45">
        <v>236717</v>
      </c>
      <c r="J543" s="45">
        <v>14522</v>
      </c>
    </row>
    <row r="544" spans="1:10">
      <c r="A544">
        <v>127</v>
      </c>
      <c r="B544" t="s">
        <v>852</v>
      </c>
      <c r="C544">
        <v>210</v>
      </c>
      <c r="D544" t="s">
        <v>374</v>
      </c>
      <c r="E544" s="44">
        <v>22.740000000000002</v>
      </c>
      <c r="F544" s="44">
        <v>18</v>
      </c>
      <c r="G544" s="58">
        <v>-4.740000000000002</v>
      </c>
      <c r="H544" s="45">
        <v>143348</v>
      </c>
      <c r="I544" s="45">
        <v>117065</v>
      </c>
      <c r="J544" s="45">
        <v>-26283</v>
      </c>
    </row>
    <row r="545" spans="1:10">
      <c r="A545">
        <v>127</v>
      </c>
      <c r="B545" t="s">
        <v>852</v>
      </c>
      <c r="C545">
        <v>272</v>
      </c>
      <c r="D545" t="s">
        <v>729</v>
      </c>
      <c r="E545" s="44">
        <v>2</v>
      </c>
      <c r="F545" s="44">
        <v>2</v>
      </c>
      <c r="G545" s="58">
        <v>0</v>
      </c>
      <c r="H545" s="45">
        <v>10000</v>
      </c>
      <c r="I545" s="45">
        <v>10000</v>
      </c>
      <c r="J545" s="45">
        <v>0</v>
      </c>
    </row>
    <row r="546" spans="1:10">
      <c r="A546">
        <v>127</v>
      </c>
      <c r="B546" t="s">
        <v>852</v>
      </c>
      <c r="C546">
        <v>278</v>
      </c>
      <c r="D546" t="s">
        <v>303</v>
      </c>
      <c r="E546" s="44">
        <v>3</v>
      </c>
      <c r="F546" s="44">
        <v>4</v>
      </c>
      <c r="G546" s="58">
        <v>1</v>
      </c>
      <c r="H546" s="45">
        <v>15000</v>
      </c>
      <c r="I546" s="45">
        <v>20000</v>
      </c>
      <c r="J546" s="45">
        <v>5000</v>
      </c>
    </row>
    <row r="547" spans="1:10">
      <c r="A547">
        <v>127</v>
      </c>
      <c r="B547" t="s">
        <v>852</v>
      </c>
      <c r="C547">
        <v>281</v>
      </c>
      <c r="D547" t="s">
        <v>76</v>
      </c>
      <c r="E547" s="44">
        <v>2</v>
      </c>
      <c r="F547" s="44">
        <v>2</v>
      </c>
      <c r="G547" s="58">
        <v>0</v>
      </c>
      <c r="H547" s="45">
        <v>10000</v>
      </c>
      <c r="I547" s="45">
        <v>10000</v>
      </c>
      <c r="J547" s="45">
        <v>0</v>
      </c>
    </row>
    <row r="548" spans="1:10">
      <c r="A548">
        <v>127</v>
      </c>
      <c r="B548" t="s">
        <v>852</v>
      </c>
      <c r="C548">
        <v>325</v>
      </c>
      <c r="D548" t="s">
        <v>77</v>
      </c>
      <c r="E548" s="44">
        <v>2</v>
      </c>
      <c r="F548" s="44">
        <v>2</v>
      </c>
      <c r="G548" s="58">
        <v>0</v>
      </c>
      <c r="H548" s="45">
        <v>10000</v>
      </c>
      <c r="I548" s="45">
        <v>10000</v>
      </c>
      <c r="J548" s="45">
        <v>0</v>
      </c>
    </row>
    <row r="549" spans="1:10">
      <c r="A549">
        <v>127</v>
      </c>
      <c r="B549" t="s">
        <v>852</v>
      </c>
      <c r="C549">
        <v>332</v>
      </c>
      <c r="D549" t="s">
        <v>78</v>
      </c>
      <c r="E549" s="44">
        <v>1</v>
      </c>
      <c r="F549" s="44">
        <v>0</v>
      </c>
      <c r="G549" s="58">
        <v>-1</v>
      </c>
      <c r="H549" s="45">
        <v>5000</v>
      </c>
      <c r="I549" s="45">
        <v>0</v>
      </c>
      <c r="J549" s="45">
        <v>-5000</v>
      </c>
    </row>
    <row r="550" spans="1:10">
      <c r="A550">
        <v>127</v>
      </c>
      <c r="B550" t="s">
        <v>852</v>
      </c>
      <c r="C550">
        <v>337</v>
      </c>
      <c r="D550" t="s">
        <v>20</v>
      </c>
      <c r="E550" s="44">
        <v>3.01</v>
      </c>
      <c r="F550" s="44">
        <v>5</v>
      </c>
      <c r="G550" s="58">
        <v>1.9900000000000002</v>
      </c>
      <c r="H550" s="45">
        <v>15050</v>
      </c>
      <c r="I550" s="45">
        <v>25000</v>
      </c>
      <c r="J550" s="45">
        <v>9950</v>
      </c>
    </row>
    <row r="551" spans="1:10">
      <c r="A551">
        <v>127</v>
      </c>
      <c r="B551" t="s">
        <v>852</v>
      </c>
      <c r="C551">
        <v>340</v>
      </c>
      <c r="D551" t="s">
        <v>395</v>
      </c>
      <c r="E551" s="44">
        <v>3</v>
      </c>
      <c r="F551" s="44">
        <v>0</v>
      </c>
      <c r="G551" s="58">
        <v>-3</v>
      </c>
      <c r="H551" s="45">
        <v>18648</v>
      </c>
      <c r="I551" s="45">
        <v>0</v>
      </c>
      <c r="J551" s="45">
        <v>-18648</v>
      </c>
    </row>
    <row r="552" spans="1:10">
      <c r="A552">
        <v>127</v>
      </c>
      <c r="B552" t="s">
        <v>852</v>
      </c>
      <c r="C552">
        <v>632</v>
      </c>
      <c r="D552" t="s">
        <v>305</v>
      </c>
      <c r="E552" s="44">
        <v>0.37</v>
      </c>
      <c r="F552" s="44">
        <v>1</v>
      </c>
      <c r="G552" s="58">
        <v>0.63</v>
      </c>
      <c r="H552" s="45">
        <v>1850</v>
      </c>
      <c r="I552" s="45">
        <v>5000</v>
      </c>
      <c r="J552" s="45">
        <v>3150</v>
      </c>
    </row>
    <row r="553" spans="1:10">
      <c r="A553">
        <v>127</v>
      </c>
      <c r="B553" t="s">
        <v>852</v>
      </c>
      <c r="C553">
        <v>670</v>
      </c>
      <c r="D553" t="s">
        <v>33</v>
      </c>
      <c r="E553" s="44">
        <v>12.66</v>
      </c>
      <c r="F553" s="44">
        <v>9.7800000000000011</v>
      </c>
      <c r="G553" s="58">
        <v>-2.879999999999999</v>
      </c>
      <c r="H553" s="45">
        <v>82473</v>
      </c>
      <c r="I553" s="45">
        <v>64494</v>
      </c>
      <c r="J553" s="45">
        <v>-17979</v>
      </c>
    </row>
    <row r="554" spans="1:10">
      <c r="A554">
        <v>127</v>
      </c>
      <c r="B554" t="s">
        <v>852</v>
      </c>
      <c r="C554">
        <v>674</v>
      </c>
      <c r="D554" t="s">
        <v>292</v>
      </c>
      <c r="E554" s="44">
        <v>7</v>
      </c>
      <c r="F554" s="44">
        <v>9</v>
      </c>
      <c r="G554" s="58">
        <v>2</v>
      </c>
      <c r="H554" s="45">
        <v>40480</v>
      </c>
      <c r="I554" s="45">
        <v>52586</v>
      </c>
      <c r="J554" s="45">
        <v>12106</v>
      </c>
    </row>
    <row r="555" spans="1:10">
      <c r="A555">
        <v>127</v>
      </c>
      <c r="B555" t="s">
        <v>852</v>
      </c>
      <c r="C555">
        <v>683</v>
      </c>
      <c r="D555" t="s">
        <v>393</v>
      </c>
      <c r="E555" s="44">
        <v>6</v>
      </c>
      <c r="F555" s="44">
        <v>8</v>
      </c>
      <c r="G555" s="58">
        <v>2</v>
      </c>
      <c r="H555" s="45">
        <v>171794</v>
      </c>
      <c r="I555" s="45">
        <v>239452</v>
      </c>
      <c r="J555" s="45">
        <v>67658</v>
      </c>
    </row>
    <row r="556" spans="1:10">
      <c r="A556">
        <v>127</v>
      </c>
      <c r="B556" t="s">
        <v>852</v>
      </c>
      <c r="C556">
        <v>717</v>
      </c>
      <c r="D556" t="s">
        <v>372</v>
      </c>
      <c r="E556" s="44">
        <v>5</v>
      </c>
      <c r="F556" s="44">
        <v>5</v>
      </c>
      <c r="G556" s="58">
        <v>0</v>
      </c>
      <c r="H556" s="45">
        <v>78984</v>
      </c>
      <c r="I556" s="45">
        <v>77792</v>
      </c>
      <c r="J556" s="45">
        <v>-1192</v>
      </c>
    </row>
    <row r="557" spans="1:10">
      <c r="A557">
        <v>128</v>
      </c>
      <c r="B557" t="s">
        <v>81</v>
      </c>
      <c r="C557">
        <v>7</v>
      </c>
      <c r="D557" t="s">
        <v>79</v>
      </c>
      <c r="E557" s="44">
        <v>0.72</v>
      </c>
      <c r="F557" s="44">
        <v>0</v>
      </c>
      <c r="G557" s="58">
        <v>-0.72</v>
      </c>
      <c r="H557" s="45">
        <v>3600</v>
      </c>
      <c r="I557" s="45">
        <v>0</v>
      </c>
      <c r="J557" s="45">
        <v>-3600</v>
      </c>
    </row>
    <row r="558" spans="1:10">
      <c r="A558">
        <v>128</v>
      </c>
      <c r="B558" t="s">
        <v>81</v>
      </c>
      <c r="C558">
        <v>23</v>
      </c>
      <c r="D558" t="s">
        <v>329</v>
      </c>
      <c r="E558" s="44">
        <v>0.55000000000000004</v>
      </c>
      <c r="F558" s="44">
        <v>1</v>
      </c>
      <c r="G558" s="58">
        <v>0.44999999999999996</v>
      </c>
      <c r="H558" s="45">
        <v>2750</v>
      </c>
      <c r="I558" s="45">
        <v>5000</v>
      </c>
      <c r="J558" s="45">
        <v>2250</v>
      </c>
    </row>
    <row r="559" spans="1:10">
      <c r="A559">
        <v>128</v>
      </c>
      <c r="B559" t="s">
        <v>81</v>
      </c>
      <c r="C559">
        <v>71</v>
      </c>
      <c r="D559" t="s">
        <v>345</v>
      </c>
      <c r="E559" s="44">
        <v>0.43</v>
      </c>
      <c r="F559" s="44">
        <v>0</v>
      </c>
      <c r="G559" s="58">
        <v>-0.43</v>
      </c>
      <c r="H559" s="45">
        <v>3192</v>
      </c>
      <c r="I559" s="45">
        <v>0</v>
      </c>
      <c r="J559" s="45">
        <v>-3192</v>
      </c>
    </row>
    <row r="560" spans="1:10">
      <c r="A560">
        <v>128</v>
      </c>
      <c r="B560" t="s">
        <v>81</v>
      </c>
      <c r="C560">
        <v>149</v>
      </c>
      <c r="D560" t="s">
        <v>82</v>
      </c>
      <c r="E560" s="44">
        <v>21.97</v>
      </c>
      <c r="F560" s="44">
        <v>17.5</v>
      </c>
      <c r="G560" s="58">
        <v>-4.4699999999999989</v>
      </c>
      <c r="H560" s="45">
        <v>128175</v>
      </c>
      <c r="I560" s="45">
        <v>110803</v>
      </c>
      <c r="J560" s="45">
        <v>-17372</v>
      </c>
    </row>
    <row r="561" spans="1:10">
      <c r="A561">
        <v>128</v>
      </c>
      <c r="B561" t="s">
        <v>81</v>
      </c>
      <c r="C561">
        <v>181</v>
      </c>
      <c r="D561" t="s">
        <v>84</v>
      </c>
      <c r="E561" s="44">
        <v>2</v>
      </c>
      <c r="F561" s="44">
        <v>5</v>
      </c>
      <c r="G561" s="58">
        <v>3</v>
      </c>
      <c r="H561" s="45">
        <v>10000</v>
      </c>
      <c r="I561" s="45">
        <v>25000</v>
      </c>
      <c r="J561" s="45">
        <v>15000</v>
      </c>
    </row>
    <row r="562" spans="1:10">
      <c r="A562">
        <v>128</v>
      </c>
      <c r="B562" t="s">
        <v>81</v>
      </c>
      <c r="C562">
        <v>204</v>
      </c>
      <c r="D562" t="s">
        <v>307</v>
      </c>
      <c r="E562" s="44">
        <v>0.77</v>
      </c>
      <c r="F562" s="44">
        <v>0</v>
      </c>
      <c r="G562" s="58">
        <v>-0.77</v>
      </c>
      <c r="H562" s="45">
        <v>4667</v>
      </c>
      <c r="I562" s="45">
        <v>0</v>
      </c>
      <c r="J562" s="45">
        <v>-4667</v>
      </c>
    </row>
    <row r="563" spans="1:10">
      <c r="A563">
        <v>128</v>
      </c>
      <c r="B563" t="s">
        <v>81</v>
      </c>
      <c r="C563">
        <v>735</v>
      </c>
      <c r="D563" t="s">
        <v>341</v>
      </c>
      <c r="E563" s="44">
        <v>0</v>
      </c>
      <c r="F563" s="44">
        <v>2</v>
      </c>
      <c r="G563" s="58">
        <v>2</v>
      </c>
      <c r="H563" s="45">
        <v>0</v>
      </c>
      <c r="I563" s="45">
        <v>10130</v>
      </c>
      <c r="J563" s="45">
        <v>10130</v>
      </c>
    </row>
    <row r="564" spans="1:10">
      <c r="A564">
        <v>128</v>
      </c>
      <c r="B564" t="s">
        <v>81</v>
      </c>
      <c r="C564">
        <v>745</v>
      </c>
      <c r="D564" t="s">
        <v>309</v>
      </c>
      <c r="E564" s="44">
        <v>3.64</v>
      </c>
      <c r="F564" s="44">
        <v>2</v>
      </c>
      <c r="G564" s="58">
        <v>-1.6400000000000001</v>
      </c>
      <c r="H564" s="45">
        <v>18200</v>
      </c>
      <c r="I564" s="45">
        <v>10000</v>
      </c>
      <c r="J564" s="45">
        <v>-8200</v>
      </c>
    </row>
    <row r="565" spans="1:10">
      <c r="A565">
        <v>128</v>
      </c>
      <c r="B565" t="s">
        <v>81</v>
      </c>
      <c r="C565">
        <v>773</v>
      </c>
      <c r="D565" t="s">
        <v>310</v>
      </c>
      <c r="E565" s="44">
        <v>1</v>
      </c>
      <c r="F565" s="44">
        <v>1</v>
      </c>
      <c r="G565" s="58">
        <v>0</v>
      </c>
      <c r="H565" s="45">
        <v>15592</v>
      </c>
      <c r="I565" s="45">
        <v>13907</v>
      </c>
      <c r="J565" s="45">
        <v>-1685</v>
      </c>
    </row>
    <row r="566" spans="1:10">
      <c r="A566">
        <v>128</v>
      </c>
      <c r="B566" t="s">
        <v>81</v>
      </c>
      <c r="C566">
        <v>823</v>
      </c>
      <c r="D566" t="s">
        <v>414</v>
      </c>
      <c r="E566" s="44">
        <v>0</v>
      </c>
      <c r="F566" s="44">
        <v>1</v>
      </c>
      <c r="G566" s="58">
        <v>1</v>
      </c>
      <c r="H566" s="45">
        <v>0</v>
      </c>
      <c r="I566" s="45">
        <v>11744</v>
      </c>
      <c r="J566" s="45">
        <v>11744</v>
      </c>
    </row>
    <row r="567" spans="1:10">
      <c r="A567">
        <v>133</v>
      </c>
      <c r="B567" t="s">
        <v>322</v>
      </c>
      <c r="C567">
        <v>44</v>
      </c>
      <c r="D567" t="s">
        <v>321</v>
      </c>
      <c r="E567" s="44">
        <v>18</v>
      </c>
      <c r="F567" s="44">
        <v>19</v>
      </c>
      <c r="G567" s="58">
        <v>1</v>
      </c>
      <c r="H567" s="45">
        <v>90719</v>
      </c>
      <c r="I567" s="45">
        <v>105047</v>
      </c>
      <c r="J567" s="45">
        <v>14328</v>
      </c>
    </row>
    <row r="568" spans="1:10">
      <c r="A568">
        <v>133</v>
      </c>
      <c r="B568" t="s">
        <v>322</v>
      </c>
      <c r="C568">
        <v>243</v>
      </c>
      <c r="D568" t="s">
        <v>714</v>
      </c>
      <c r="E568" s="44">
        <v>2</v>
      </c>
      <c r="F568" s="44">
        <v>0</v>
      </c>
      <c r="G568" s="58">
        <v>-2</v>
      </c>
      <c r="H568" s="45">
        <v>11048</v>
      </c>
      <c r="I568" s="45">
        <v>0</v>
      </c>
      <c r="J568" s="45">
        <v>-11048</v>
      </c>
    </row>
    <row r="569" spans="1:10">
      <c r="A569">
        <v>133</v>
      </c>
      <c r="B569" t="s">
        <v>322</v>
      </c>
      <c r="C569">
        <v>244</v>
      </c>
      <c r="D569" t="s">
        <v>324</v>
      </c>
      <c r="E569" s="44">
        <v>25</v>
      </c>
      <c r="F569" s="44">
        <v>19.21</v>
      </c>
      <c r="G569" s="58">
        <v>-5.7899999999999991</v>
      </c>
      <c r="H569" s="45">
        <v>144296</v>
      </c>
      <c r="I569" s="45">
        <v>152784</v>
      </c>
      <c r="J569" s="45">
        <v>8488</v>
      </c>
    </row>
    <row r="570" spans="1:10">
      <c r="A570">
        <v>133</v>
      </c>
      <c r="B570" t="s">
        <v>322</v>
      </c>
      <c r="C570">
        <v>251</v>
      </c>
      <c r="D570" t="s">
        <v>717</v>
      </c>
      <c r="E570" s="44">
        <v>1</v>
      </c>
      <c r="F570" s="44">
        <v>0</v>
      </c>
      <c r="G570" s="58">
        <v>-1</v>
      </c>
      <c r="H570" s="45">
        <v>5000</v>
      </c>
      <c r="I570" s="45">
        <v>0</v>
      </c>
      <c r="J570" s="45">
        <v>-5000</v>
      </c>
    </row>
    <row r="571" spans="1:10">
      <c r="A571">
        <v>133</v>
      </c>
      <c r="B571" t="s">
        <v>322</v>
      </c>
      <c r="C571">
        <v>336</v>
      </c>
      <c r="D571" t="s">
        <v>327</v>
      </c>
      <c r="E571" s="44">
        <v>1</v>
      </c>
      <c r="F571" s="44">
        <v>2</v>
      </c>
      <c r="G571" s="58">
        <v>1</v>
      </c>
      <c r="H571" s="45">
        <v>5000</v>
      </c>
      <c r="I571" s="45">
        <v>10000</v>
      </c>
      <c r="J571" s="45">
        <v>5000</v>
      </c>
    </row>
    <row r="572" spans="1:10">
      <c r="A572">
        <v>135</v>
      </c>
      <c r="B572" t="s">
        <v>858</v>
      </c>
      <c r="C572">
        <v>43</v>
      </c>
      <c r="D572" t="s">
        <v>802</v>
      </c>
      <c r="E572" s="44">
        <v>2</v>
      </c>
      <c r="F572" s="44">
        <v>2</v>
      </c>
      <c r="G572" s="58">
        <v>0</v>
      </c>
      <c r="H572" s="45">
        <v>16181</v>
      </c>
      <c r="I572" s="45">
        <v>11657</v>
      </c>
      <c r="J572" s="45">
        <v>-4524</v>
      </c>
    </row>
    <row r="573" spans="1:10">
      <c r="A573">
        <v>135</v>
      </c>
      <c r="B573" t="s">
        <v>858</v>
      </c>
      <c r="C573">
        <v>185</v>
      </c>
      <c r="D573" t="s">
        <v>315</v>
      </c>
      <c r="E573" s="44">
        <v>1</v>
      </c>
      <c r="F573" s="44">
        <v>0</v>
      </c>
      <c r="G573" s="58">
        <v>-1</v>
      </c>
      <c r="H573" s="45">
        <v>5000</v>
      </c>
      <c r="I573" s="45">
        <v>0</v>
      </c>
      <c r="J573" s="45">
        <v>-5000</v>
      </c>
    </row>
    <row r="574" spans="1:10">
      <c r="A574">
        <v>135</v>
      </c>
      <c r="B574" t="s">
        <v>858</v>
      </c>
      <c r="C574">
        <v>191</v>
      </c>
      <c r="D574" t="s">
        <v>385</v>
      </c>
      <c r="E574" s="44">
        <v>0</v>
      </c>
      <c r="F574" s="44">
        <v>3</v>
      </c>
      <c r="G574" s="58">
        <v>3</v>
      </c>
      <c r="H574" s="45">
        <v>0</v>
      </c>
      <c r="I574" s="45">
        <v>19437</v>
      </c>
      <c r="J574" s="45">
        <v>19437</v>
      </c>
    </row>
    <row r="575" spans="1:10">
      <c r="A575">
        <v>135</v>
      </c>
      <c r="B575" t="s">
        <v>858</v>
      </c>
      <c r="C575">
        <v>226</v>
      </c>
      <c r="D575" t="s">
        <v>283</v>
      </c>
      <c r="E575" s="44">
        <v>1</v>
      </c>
      <c r="F575" s="44">
        <v>1</v>
      </c>
      <c r="G575" s="58">
        <v>0</v>
      </c>
      <c r="H575" s="45">
        <v>5000</v>
      </c>
      <c r="I575" s="45">
        <v>5000</v>
      </c>
      <c r="J575" s="45">
        <v>0</v>
      </c>
    </row>
    <row r="576" spans="1:10">
      <c r="A576">
        <v>135</v>
      </c>
      <c r="B576" t="s">
        <v>858</v>
      </c>
      <c r="C576">
        <v>227</v>
      </c>
      <c r="D576" t="s">
        <v>386</v>
      </c>
      <c r="E576" s="44">
        <v>1.5</v>
      </c>
      <c r="F576" s="44">
        <v>0</v>
      </c>
      <c r="G576" s="58">
        <v>-1.5</v>
      </c>
      <c r="H576" s="45">
        <v>7500</v>
      </c>
      <c r="I576" s="45">
        <v>0</v>
      </c>
      <c r="J576" s="45">
        <v>-7500</v>
      </c>
    </row>
    <row r="577" spans="1:10">
      <c r="A577">
        <v>135</v>
      </c>
      <c r="B577" t="s">
        <v>858</v>
      </c>
      <c r="C577">
        <v>277</v>
      </c>
      <c r="D577" t="s">
        <v>355</v>
      </c>
      <c r="E577" s="44">
        <v>31.7</v>
      </c>
      <c r="F577" s="44">
        <v>36.779999999999994</v>
      </c>
      <c r="G577" s="58">
        <v>5.0799999999999947</v>
      </c>
      <c r="H577" s="45">
        <v>183843</v>
      </c>
      <c r="I577" s="45">
        <v>210514</v>
      </c>
      <c r="J577" s="45">
        <v>26671</v>
      </c>
    </row>
    <row r="578" spans="1:10">
      <c r="A578">
        <v>135</v>
      </c>
      <c r="B578" t="s">
        <v>858</v>
      </c>
      <c r="C578">
        <v>287</v>
      </c>
      <c r="D578" t="s">
        <v>736</v>
      </c>
      <c r="E578" s="44">
        <v>2</v>
      </c>
      <c r="F578" s="44">
        <v>0.38</v>
      </c>
      <c r="G578" s="58">
        <v>-1.62</v>
      </c>
      <c r="H578" s="45">
        <v>10000</v>
      </c>
      <c r="I578" s="45">
        <v>1900</v>
      </c>
      <c r="J578" s="45">
        <v>-8100</v>
      </c>
    </row>
    <row r="579" spans="1:10">
      <c r="A579">
        <v>135</v>
      </c>
      <c r="B579" t="s">
        <v>858</v>
      </c>
      <c r="C579">
        <v>306</v>
      </c>
      <c r="D579" t="s">
        <v>383</v>
      </c>
      <c r="E579" s="44">
        <v>8</v>
      </c>
      <c r="F579" s="44">
        <v>6</v>
      </c>
      <c r="G579" s="58">
        <v>-2</v>
      </c>
      <c r="H579" s="45">
        <v>45837</v>
      </c>
      <c r="I579" s="45">
        <v>30000</v>
      </c>
      <c r="J579" s="45">
        <v>-15837</v>
      </c>
    </row>
    <row r="580" spans="1:10">
      <c r="A580">
        <v>135</v>
      </c>
      <c r="B580" t="s">
        <v>858</v>
      </c>
      <c r="C580">
        <v>658</v>
      </c>
      <c r="D580" t="s">
        <v>361</v>
      </c>
      <c r="E580" s="44">
        <v>1.98</v>
      </c>
      <c r="F580" s="44">
        <v>1</v>
      </c>
      <c r="G580" s="58">
        <v>-0.98</v>
      </c>
      <c r="H580" s="45">
        <v>20498</v>
      </c>
      <c r="I580" s="45">
        <v>17987</v>
      </c>
      <c r="J580" s="45">
        <v>-2511</v>
      </c>
    </row>
    <row r="581" spans="1:10">
      <c r="A581">
        <v>135</v>
      </c>
      <c r="B581" t="s">
        <v>858</v>
      </c>
      <c r="C581">
        <v>767</v>
      </c>
      <c r="D581" t="s">
        <v>362</v>
      </c>
      <c r="E581" s="44">
        <v>6</v>
      </c>
      <c r="F581" s="44">
        <v>4</v>
      </c>
      <c r="G581" s="58">
        <v>-2</v>
      </c>
      <c r="H581" s="45">
        <v>40136</v>
      </c>
      <c r="I581" s="45">
        <v>23785</v>
      </c>
      <c r="J581" s="45">
        <v>-16351</v>
      </c>
    </row>
    <row r="582" spans="1:10">
      <c r="A582">
        <v>136</v>
      </c>
      <c r="B582" t="s">
        <v>313</v>
      </c>
      <c r="C582">
        <v>14</v>
      </c>
      <c r="D582" t="s">
        <v>311</v>
      </c>
      <c r="E582" s="44">
        <v>7</v>
      </c>
      <c r="F582" s="44">
        <v>7</v>
      </c>
      <c r="G582" s="58">
        <v>0</v>
      </c>
      <c r="H582" s="45">
        <v>35000</v>
      </c>
      <c r="I582" s="45">
        <v>36788</v>
      </c>
      <c r="J582" s="45">
        <v>1788</v>
      </c>
    </row>
    <row r="583" spans="1:10">
      <c r="A583">
        <v>136</v>
      </c>
      <c r="B583" t="s">
        <v>313</v>
      </c>
      <c r="C583">
        <v>25</v>
      </c>
      <c r="D583" t="s">
        <v>278</v>
      </c>
      <c r="E583" s="44">
        <v>30.060000000000002</v>
      </c>
      <c r="F583" s="44">
        <v>26.28</v>
      </c>
      <c r="G583" s="58">
        <v>-3.7800000000000011</v>
      </c>
      <c r="H583" s="45">
        <v>202898</v>
      </c>
      <c r="I583" s="45">
        <v>176021</v>
      </c>
      <c r="J583" s="45">
        <v>-26877</v>
      </c>
    </row>
    <row r="584" spans="1:10">
      <c r="A584">
        <v>136</v>
      </c>
      <c r="B584" t="s">
        <v>313</v>
      </c>
      <c r="C584">
        <v>100</v>
      </c>
      <c r="D584" t="s">
        <v>312</v>
      </c>
      <c r="E584" s="44">
        <v>7</v>
      </c>
      <c r="F584" s="44">
        <v>4</v>
      </c>
      <c r="G584" s="58">
        <v>-3</v>
      </c>
      <c r="H584" s="45">
        <v>37903</v>
      </c>
      <c r="I584" s="45">
        <v>20000</v>
      </c>
      <c r="J584" s="45">
        <v>-17903</v>
      </c>
    </row>
    <row r="585" spans="1:10">
      <c r="A585">
        <v>136</v>
      </c>
      <c r="B585" t="s">
        <v>313</v>
      </c>
      <c r="C585">
        <v>101</v>
      </c>
      <c r="D585" t="s">
        <v>754</v>
      </c>
      <c r="E585" s="44">
        <v>4</v>
      </c>
      <c r="F585" s="44">
        <v>4.5</v>
      </c>
      <c r="G585" s="58">
        <v>0.5</v>
      </c>
      <c r="H585" s="45">
        <v>20000</v>
      </c>
      <c r="I585" s="45">
        <v>22500</v>
      </c>
      <c r="J585" s="45">
        <v>2500</v>
      </c>
    </row>
    <row r="586" spans="1:10">
      <c r="A586">
        <v>136</v>
      </c>
      <c r="B586" t="s">
        <v>313</v>
      </c>
      <c r="C586">
        <v>110</v>
      </c>
      <c r="D586" t="s">
        <v>279</v>
      </c>
      <c r="E586" s="44">
        <v>3</v>
      </c>
      <c r="F586" s="44">
        <v>3</v>
      </c>
      <c r="G586" s="58">
        <v>0</v>
      </c>
      <c r="H586" s="45">
        <v>15000</v>
      </c>
      <c r="I586" s="45">
        <v>15000</v>
      </c>
      <c r="J586" s="45">
        <v>0</v>
      </c>
    </row>
    <row r="587" spans="1:10">
      <c r="A587">
        <v>136</v>
      </c>
      <c r="B587" t="s">
        <v>313</v>
      </c>
      <c r="C587">
        <v>138</v>
      </c>
      <c r="D587" t="s">
        <v>280</v>
      </c>
      <c r="E587" s="44">
        <v>4</v>
      </c>
      <c r="F587" s="44">
        <v>1</v>
      </c>
      <c r="G587" s="58">
        <v>-3</v>
      </c>
      <c r="H587" s="45">
        <v>25012</v>
      </c>
      <c r="I587" s="45">
        <v>5000</v>
      </c>
      <c r="J587" s="45">
        <v>-20012</v>
      </c>
    </row>
    <row r="588" spans="1:10">
      <c r="A588">
        <v>136</v>
      </c>
      <c r="B588" t="s">
        <v>313</v>
      </c>
      <c r="C588">
        <v>139</v>
      </c>
      <c r="D588" t="s">
        <v>314</v>
      </c>
      <c r="E588" s="44">
        <v>6.3599999999999994</v>
      </c>
      <c r="F588" s="44">
        <v>2.3200000000000003</v>
      </c>
      <c r="G588" s="58">
        <v>-4.0399999999999991</v>
      </c>
      <c r="H588" s="45">
        <v>36285</v>
      </c>
      <c r="I588" s="45">
        <v>11600</v>
      </c>
      <c r="J588" s="45">
        <v>-24685</v>
      </c>
    </row>
    <row r="589" spans="1:10">
      <c r="A589">
        <v>136</v>
      </c>
      <c r="B589" t="s">
        <v>313</v>
      </c>
      <c r="C589">
        <v>177</v>
      </c>
      <c r="D589" t="s">
        <v>756</v>
      </c>
      <c r="E589" s="44">
        <v>16</v>
      </c>
      <c r="F589" s="44">
        <v>16</v>
      </c>
      <c r="G589" s="58">
        <v>0</v>
      </c>
      <c r="H589" s="45">
        <v>105508</v>
      </c>
      <c r="I589" s="45">
        <v>120582</v>
      </c>
      <c r="J589" s="45">
        <v>15074</v>
      </c>
    </row>
    <row r="590" spans="1:10">
      <c r="A590">
        <v>136</v>
      </c>
      <c r="B590" t="s">
        <v>313</v>
      </c>
      <c r="C590">
        <v>182</v>
      </c>
      <c r="D590" t="s">
        <v>785</v>
      </c>
      <c r="E590" s="44">
        <v>1</v>
      </c>
      <c r="F590" s="44">
        <v>1</v>
      </c>
      <c r="G590" s="58">
        <v>0</v>
      </c>
      <c r="H590" s="45">
        <v>5000</v>
      </c>
      <c r="I590" s="45">
        <v>5000</v>
      </c>
      <c r="J590" s="45">
        <v>0</v>
      </c>
    </row>
    <row r="591" spans="1:10">
      <c r="A591">
        <v>136</v>
      </c>
      <c r="B591" t="s">
        <v>313</v>
      </c>
      <c r="C591">
        <v>185</v>
      </c>
      <c r="D591" t="s">
        <v>315</v>
      </c>
      <c r="E591" s="44">
        <v>46.36</v>
      </c>
      <c r="F591" s="44">
        <v>36.019999999999996</v>
      </c>
      <c r="G591" s="58">
        <v>-10.340000000000003</v>
      </c>
      <c r="H591" s="45">
        <v>326837</v>
      </c>
      <c r="I591" s="45">
        <v>279542</v>
      </c>
      <c r="J591" s="45">
        <v>-47295</v>
      </c>
    </row>
    <row r="592" spans="1:10">
      <c r="A592">
        <v>136</v>
      </c>
      <c r="B592" t="s">
        <v>313</v>
      </c>
      <c r="C592">
        <v>187</v>
      </c>
      <c r="D592" t="s">
        <v>757</v>
      </c>
      <c r="E592" s="44">
        <v>10</v>
      </c>
      <c r="F592" s="44">
        <v>9.5</v>
      </c>
      <c r="G592" s="58">
        <v>-0.5</v>
      </c>
      <c r="H592" s="45">
        <v>50000</v>
      </c>
      <c r="I592" s="45">
        <v>47500</v>
      </c>
      <c r="J592" s="45">
        <v>-2500</v>
      </c>
    </row>
    <row r="593" spans="1:10">
      <c r="A593">
        <v>136</v>
      </c>
      <c r="B593" t="s">
        <v>313</v>
      </c>
      <c r="C593">
        <v>207</v>
      </c>
      <c r="D593" t="s">
        <v>69</v>
      </c>
      <c r="E593" s="44">
        <v>0.73</v>
      </c>
      <c r="F593" s="44">
        <v>0</v>
      </c>
      <c r="G593" s="58">
        <v>-0.73</v>
      </c>
      <c r="H593" s="45">
        <v>3650</v>
      </c>
      <c r="I593" s="45">
        <v>0</v>
      </c>
      <c r="J593" s="45">
        <v>-3650</v>
      </c>
    </row>
    <row r="594" spans="1:10">
      <c r="A594">
        <v>136</v>
      </c>
      <c r="B594" t="s">
        <v>313</v>
      </c>
      <c r="C594">
        <v>213</v>
      </c>
      <c r="D594" t="s">
        <v>354</v>
      </c>
      <c r="E594" s="44">
        <v>0</v>
      </c>
      <c r="F594" s="44">
        <v>0.5</v>
      </c>
      <c r="G594" s="58">
        <v>0.5</v>
      </c>
      <c r="H594" s="45">
        <v>0</v>
      </c>
      <c r="I594" s="45">
        <v>2500</v>
      </c>
      <c r="J594" s="45">
        <v>2500</v>
      </c>
    </row>
    <row r="595" spans="1:10">
      <c r="A595">
        <v>136</v>
      </c>
      <c r="B595" t="s">
        <v>313</v>
      </c>
      <c r="C595">
        <v>214</v>
      </c>
      <c r="D595" t="s">
        <v>282</v>
      </c>
      <c r="E595" s="44">
        <v>1</v>
      </c>
      <c r="F595" s="44">
        <v>1</v>
      </c>
      <c r="G595" s="58">
        <v>0</v>
      </c>
      <c r="H595" s="45">
        <v>7640</v>
      </c>
      <c r="I595" s="45">
        <v>7286</v>
      </c>
      <c r="J595" s="45">
        <v>-354</v>
      </c>
    </row>
    <row r="596" spans="1:10">
      <c r="A596">
        <v>136</v>
      </c>
      <c r="B596" t="s">
        <v>313</v>
      </c>
      <c r="C596">
        <v>293</v>
      </c>
      <c r="D596" t="s">
        <v>326</v>
      </c>
      <c r="E596" s="44">
        <v>0</v>
      </c>
      <c r="F596" s="44">
        <v>1</v>
      </c>
      <c r="G596" s="58">
        <v>1</v>
      </c>
      <c r="H596" s="45">
        <v>0</v>
      </c>
      <c r="I596" s="45">
        <v>5000</v>
      </c>
      <c r="J596" s="45">
        <v>5000</v>
      </c>
    </row>
    <row r="597" spans="1:10">
      <c r="A597">
        <v>136</v>
      </c>
      <c r="B597" t="s">
        <v>313</v>
      </c>
      <c r="C597">
        <v>304</v>
      </c>
      <c r="D597" t="s">
        <v>285</v>
      </c>
      <c r="E597" s="44">
        <v>1</v>
      </c>
      <c r="F597" s="44">
        <v>0</v>
      </c>
      <c r="G597" s="58">
        <v>-1</v>
      </c>
      <c r="H597" s="45">
        <v>5000</v>
      </c>
      <c r="I597" s="45">
        <v>0</v>
      </c>
      <c r="J597" s="45">
        <v>-5000</v>
      </c>
    </row>
    <row r="598" spans="1:10">
      <c r="A598">
        <v>136</v>
      </c>
      <c r="B598" t="s">
        <v>313</v>
      </c>
      <c r="C598">
        <v>622</v>
      </c>
      <c r="D598" t="s">
        <v>286</v>
      </c>
      <c r="E598" s="44">
        <v>1</v>
      </c>
      <c r="F598" s="44">
        <v>0</v>
      </c>
      <c r="G598" s="58">
        <v>-1</v>
      </c>
      <c r="H598" s="45">
        <v>5000</v>
      </c>
      <c r="I598" s="45">
        <v>0</v>
      </c>
      <c r="J598" s="45">
        <v>-5000</v>
      </c>
    </row>
    <row r="599" spans="1:10">
      <c r="A599">
        <v>136</v>
      </c>
      <c r="B599" t="s">
        <v>313</v>
      </c>
      <c r="C599">
        <v>690</v>
      </c>
      <c r="D599" t="s">
        <v>762</v>
      </c>
      <c r="E599" s="44">
        <v>2</v>
      </c>
      <c r="F599" s="44">
        <v>1</v>
      </c>
      <c r="G599" s="58">
        <v>-1</v>
      </c>
      <c r="H599" s="45">
        <v>10000</v>
      </c>
      <c r="I599" s="45">
        <v>5000</v>
      </c>
      <c r="J599" s="45">
        <v>-5000</v>
      </c>
    </row>
    <row r="600" spans="1:10">
      <c r="A600">
        <v>136</v>
      </c>
      <c r="B600" t="s">
        <v>313</v>
      </c>
      <c r="C600">
        <v>710</v>
      </c>
      <c r="D600" t="s">
        <v>763</v>
      </c>
      <c r="E600" s="44">
        <v>9.39</v>
      </c>
      <c r="F600" s="44">
        <v>7</v>
      </c>
      <c r="G600" s="58">
        <v>-2.3900000000000006</v>
      </c>
      <c r="H600" s="45">
        <v>71984</v>
      </c>
      <c r="I600" s="45">
        <v>48983</v>
      </c>
      <c r="J600" s="45">
        <v>-23001</v>
      </c>
    </row>
    <row r="601" spans="1:10">
      <c r="A601">
        <v>136</v>
      </c>
      <c r="B601" t="s">
        <v>313</v>
      </c>
      <c r="C601">
        <v>730</v>
      </c>
      <c r="D601" t="s">
        <v>768</v>
      </c>
      <c r="E601" s="44">
        <v>1</v>
      </c>
      <c r="F601" s="44">
        <v>0</v>
      </c>
      <c r="G601" s="58">
        <v>-1</v>
      </c>
      <c r="H601" s="45">
        <v>6512</v>
      </c>
      <c r="I601" s="45">
        <v>0</v>
      </c>
      <c r="J601" s="45">
        <v>-6512</v>
      </c>
    </row>
    <row r="602" spans="1:10">
      <c r="A602">
        <v>137</v>
      </c>
      <c r="B602" t="s">
        <v>75</v>
      </c>
      <c r="C602">
        <v>24</v>
      </c>
      <c r="D602" t="s">
        <v>299</v>
      </c>
      <c r="E602" s="44">
        <v>1</v>
      </c>
      <c r="F602" s="44">
        <v>1</v>
      </c>
      <c r="G602" s="58">
        <v>0</v>
      </c>
      <c r="H602" s="45">
        <v>5000</v>
      </c>
      <c r="I602" s="45">
        <v>5000</v>
      </c>
      <c r="J602" s="45">
        <v>0</v>
      </c>
    </row>
    <row r="603" spans="1:10">
      <c r="A603">
        <v>137</v>
      </c>
      <c r="B603" t="s">
        <v>75</v>
      </c>
      <c r="C603">
        <v>35</v>
      </c>
      <c r="D603" t="s">
        <v>319</v>
      </c>
      <c r="E603" s="44">
        <v>0</v>
      </c>
      <c r="F603" s="44">
        <v>0.93</v>
      </c>
      <c r="G603" s="58">
        <v>0.93</v>
      </c>
      <c r="H603" s="45">
        <v>0</v>
      </c>
      <c r="I603" s="45">
        <v>4650</v>
      </c>
      <c r="J603" s="45">
        <v>4650</v>
      </c>
    </row>
    <row r="604" spans="1:10">
      <c r="A604">
        <v>137</v>
      </c>
      <c r="B604" t="s">
        <v>75</v>
      </c>
      <c r="C604">
        <v>61</v>
      </c>
      <c r="D604" t="s">
        <v>74</v>
      </c>
      <c r="E604" s="44">
        <v>16.509999999999998</v>
      </c>
      <c r="F604" s="44">
        <v>37.459999999999994</v>
      </c>
      <c r="G604" s="58">
        <v>20.949999999999996</v>
      </c>
      <c r="H604" s="45">
        <v>88585</v>
      </c>
      <c r="I604" s="45">
        <v>205929</v>
      </c>
      <c r="J604" s="45">
        <v>117344</v>
      </c>
    </row>
    <row r="605" spans="1:10">
      <c r="A605">
        <v>137</v>
      </c>
      <c r="B605" t="s">
        <v>75</v>
      </c>
      <c r="C605">
        <v>86</v>
      </c>
      <c r="D605" t="s">
        <v>300</v>
      </c>
      <c r="E605" s="44">
        <v>3.3200000000000003</v>
      </c>
      <c r="F605" s="44">
        <v>1</v>
      </c>
      <c r="G605" s="58">
        <v>-2.3200000000000003</v>
      </c>
      <c r="H605" s="45">
        <v>28330</v>
      </c>
      <c r="I605" s="45">
        <v>5000</v>
      </c>
      <c r="J605" s="45">
        <v>-23330</v>
      </c>
    </row>
    <row r="606" spans="1:10">
      <c r="A606">
        <v>137</v>
      </c>
      <c r="B606" t="s">
        <v>75</v>
      </c>
      <c r="C606">
        <v>159</v>
      </c>
      <c r="D606" t="s">
        <v>782</v>
      </c>
      <c r="E606" s="44">
        <v>0</v>
      </c>
      <c r="F606" s="44">
        <v>2</v>
      </c>
      <c r="G606" s="58">
        <v>2</v>
      </c>
      <c r="H606" s="45">
        <v>0</v>
      </c>
      <c r="I606" s="45">
        <v>10000</v>
      </c>
      <c r="J606" s="45">
        <v>10000</v>
      </c>
    </row>
    <row r="607" spans="1:10">
      <c r="A607">
        <v>137</v>
      </c>
      <c r="B607" t="s">
        <v>75</v>
      </c>
      <c r="C607">
        <v>161</v>
      </c>
      <c r="D607" t="s">
        <v>302</v>
      </c>
      <c r="E607" s="44">
        <v>2.1799999999999997</v>
      </c>
      <c r="F607" s="44">
        <v>2</v>
      </c>
      <c r="G607" s="58">
        <v>-0.17999999999999972</v>
      </c>
      <c r="H607" s="45">
        <v>14344</v>
      </c>
      <c r="I607" s="45">
        <v>13496</v>
      </c>
      <c r="J607" s="45">
        <v>-848</v>
      </c>
    </row>
    <row r="608" spans="1:10">
      <c r="A608">
        <v>137</v>
      </c>
      <c r="B608" t="s">
        <v>75</v>
      </c>
      <c r="C608">
        <v>210</v>
      </c>
      <c r="D608" t="s">
        <v>374</v>
      </c>
      <c r="E608" s="44">
        <v>0</v>
      </c>
      <c r="F608" s="44">
        <v>1</v>
      </c>
      <c r="G608" s="58">
        <v>1</v>
      </c>
      <c r="H608" s="45">
        <v>0</v>
      </c>
      <c r="I608" s="45">
        <v>6419</v>
      </c>
      <c r="J608" s="45">
        <v>6419</v>
      </c>
    </row>
    <row r="609" spans="1:10">
      <c r="A609">
        <v>137</v>
      </c>
      <c r="B609" t="s">
        <v>75</v>
      </c>
      <c r="C609">
        <v>278</v>
      </c>
      <c r="D609" t="s">
        <v>303</v>
      </c>
      <c r="E609" s="44">
        <v>4.22</v>
      </c>
      <c r="F609" s="44">
        <v>9.5300000000000011</v>
      </c>
      <c r="G609" s="58">
        <v>5.3100000000000014</v>
      </c>
      <c r="H609" s="45">
        <v>21100</v>
      </c>
      <c r="I609" s="45">
        <v>54184</v>
      </c>
      <c r="J609" s="45">
        <v>33084</v>
      </c>
    </row>
    <row r="610" spans="1:10">
      <c r="A610">
        <v>137</v>
      </c>
      <c r="B610" t="s">
        <v>75</v>
      </c>
      <c r="C610">
        <v>281</v>
      </c>
      <c r="D610" t="s">
        <v>76</v>
      </c>
      <c r="E610" s="44">
        <v>34.789999999999992</v>
      </c>
      <c r="F610" s="44">
        <v>48.66</v>
      </c>
      <c r="G610" s="58">
        <v>13.870000000000005</v>
      </c>
      <c r="H610" s="45">
        <v>192928</v>
      </c>
      <c r="I610" s="45">
        <v>259569</v>
      </c>
      <c r="J610" s="45">
        <v>66641</v>
      </c>
    </row>
    <row r="611" spans="1:10">
      <c r="A611">
        <v>137</v>
      </c>
      <c r="B611" t="s">
        <v>75</v>
      </c>
      <c r="C611">
        <v>325</v>
      </c>
      <c r="D611" t="s">
        <v>77</v>
      </c>
      <c r="E611" s="44">
        <v>4</v>
      </c>
      <c r="F611" s="44">
        <v>7</v>
      </c>
      <c r="G611" s="58">
        <v>3</v>
      </c>
      <c r="H611" s="45">
        <v>20000</v>
      </c>
      <c r="I611" s="45">
        <v>35000</v>
      </c>
      <c r="J611" s="45">
        <v>15000</v>
      </c>
    </row>
    <row r="612" spans="1:10">
      <c r="A612">
        <v>137</v>
      </c>
      <c r="B612" t="s">
        <v>75</v>
      </c>
      <c r="C612">
        <v>332</v>
      </c>
      <c r="D612" t="s">
        <v>78</v>
      </c>
      <c r="E612" s="44">
        <v>3</v>
      </c>
      <c r="F612" s="44">
        <v>1</v>
      </c>
      <c r="G612" s="58">
        <v>-2</v>
      </c>
      <c r="H612" s="45">
        <v>18197</v>
      </c>
      <c r="I612" s="45">
        <v>5000</v>
      </c>
      <c r="J612" s="45">
        <v>-13197</v>
      </c>
    </row>
    <row r="613" spans="1:10">
      <c r="A613">
        <v>137</v>
      </c>
      <c r="B613" t="s">
        <v>75</v>
      </c>
      <c r="C613">
        <v>683</v>
      </c>
      <c r="D613" t="s">
        <v>393</v>
      </c>
      <c r="E613" s="44">
        <v>1</v>
      </c>
      <c r="F613" s="44">
        <v>1</v>
      </c>
      <c r="G613" s="58">
        <v>0</v>
      </c>
      <c r="H613" s="45">
        <v>5000</v>
      </c>
      <c r="I613" s="45">
        <v>5000</v>
      </c>
      <c r="J613" s="45">
        <v>0</v>
      </c>
    </row>
    <row r="614" spans="1:10">
      <c r="A614">
        <v>138</v>
      </c>
      <c r="B614" t="s">
        <v>280</v>
      </c>
      <c r="C614">
        <v>14</v>
      </c>
      <c r="D614" t="s">
        <v>311</v>
      </c>
      <c r="E614" s="44">
        <v>1</v>
      </c>
      <c r="F614" s="44">
        <v>1</v>
      </c>
      <c r="G614" s="58">
        <v>0</v>
      </c>
      <c r="H614" s="45">
        <v>9467</v>
      </c>
      <c r="I614" s="45">
        <v>9994</v>
      </c>
      <c r="J614" s="45">
        <v>527</v>
      </c>
    </row>
    <row r="615" spans="1:10">
      <c r="A615">
        <v>138</v>
      </c>
      <c r="B615" t="s">
        <v>280</v>
      </c>
      <c r="C615">
        <v>25</v>
      </c>
      <c r="D615" t="s">
        <v>278</v>
      </c>
      <c r="E615" s="44">
        <v>3.54</v>
      </c>
      <c r="F615" s="44">
        <v>2</v>
      </c>
      <c r="G615" s="58">
        <v>-1.54</v>
      </c>
      <c r="H615" s="45">
        <v>17700</v>
      </c>
      <c r="I615" s="45">
        <v>10000</v>
      </c>
      <c r="J615" s="45">
        <v>-7700</v>
      </c>
    </row>
    <row r="616" spans="1:10">
      <c r="A616">
        <v>138</v>
      </c>
      <c r="B616" t="s">
        <v>280</v>
      </c>
      <c r="C616">
        <v>77</v>
      </c>
      <c r="D616" t="s">
        <v>277</v>
      </c>
      <c r="E616" s="44">
        <v>3</v>
      </c>
      <c r="F616" s="44">
        <v>3</v>
      </c>
      <c r="G616" s="58">
        <v>0</v>
      </c>
      <c r="H616" s="45">
        <v>15979</v>
      </c>
      <c r="I616" s="45">
        <v>17698</v>
      </c>
      <c r="J616" s="45">
        <v>1719</v>
      </c>
    </row>
    <row r="617" spans="1:10">
      <c r="A617">
        <v>138</v>
      </c>
      <c r="B617" t="s">
        <v>280</v>
      </c>
      <c r="C617">
        <v>101</v>
      </c>
      <c r="D617" t="s">
        <v>754</v>
      </c>
      <c r="E617" s="44">
        <v>0</v>
      </c>
      <c r="F617" s="44">
        <v>1</v>
      </c>
      <c r="G617" s="58">
        <v>1</v>
      </c>
      <c r="H617" s="45">
        <v>0</v>
      </c>
      <c r="I617" s="45">
        <v>5000</v>
      </c>
      <c r="J617" s="45">
        <v>5000</v>
      </c>
    </row>
    <row r="618" spans="1:10">
      <c r="A618">
        <v>138</v>
      </c>
      <c r="B618" t="s">
        <v>280</v>
      </c>
      <c r="C618">
        <v>110</v>
      </c>
      <c r="D618" t="s">
        <v>279</v>
      </c>
      <c r="E618" s="44">
        <v>0</v>
      </c>
      <c r="F618" s="44">
        <v>0.83</v>
      </c>
      <c r="G618" s="58">
        <v>0.83</v>
      </c>
      <c r="H618" s="45">
        <v>0</v>
      </c>
      <c r="I618" s="45">
        <v>4150</v>
      </c>
      <c r="J618" s="45">
        <v>4150</v>
      </c>
    </row>
    <row r="619" spans="1:10">
      <c r="A619">
        <v>138</v>
      </c>
      <c r="B619" t="s">
        <v>280</v>
      </c>
      <c r="C619">
        <v>177</v>
      </c>
      <c r="D619" t="s">
        <v>756</v>
      </c>
      <c r="E619" s="44">
        <v>1</v>
      </c>
      <c r="F619" s="44">
        <v>1</v>
      </c>
      <c r="G619" s="58">
        <v>0</v>
      </c>
      <c r="H619" s="45">
        <v>8884</v>
      </c>
      <c r="I619" s="45">
        <v>9706</v>
      </c>
      <c r="J619" s="45">
        <v>822</v>
      </c>
    </row>
    <row r="620" spans="1:10">
      <c r="A620">
        <v>138</v>
      </c>
      <c r="B620" t="s">
        <v>280</v>
      </c>
      <c r="C620">
        <v>185</v>
      </c>
      <c r="D620" t="s">
        <v>315</v>
      </c>
      <c r="E620" s="44">
        <v>75.89</v>
      </c>
      <c r="F620" s="44">
        <v>80</v>
      </c>
      <c r="G620" s="58">
        <v>4.1099999999999994</v>
      </c>
      <c r="H620" s="45">
        <v>473908</v>
      </c>
      <c r="I620" s="45">
        <v>526255</v>
      </c>
      <c r="J620" s="45">
        <v>52347</v>
      </c>
    </row>
    <row r="621" spans="1:10">
      <c r="A621">
        <v>138</v>
      </c>
      <c r="B621" t="s">
        <v>280</v>
      </c>
      <c r="C621">
        <v>214</v>
      </c>
      <c r="D621" t="s">
        <v>282</v>
      </c>
      <c r="E621" s="44">
        <v>1</v>
      </c>
      <c r="F621" s="44">
        <v>1</v>
      </c>
      <c r="G621" s="58">
        <v>0</v>
      </c>
      <c r="H621" s="45">
        <v>5000</v>
      </c>
      <c r="I621" s="45">
        <v>5000</v>
      </c>
      <c r="J621" s="45">
        <v>0</v>
      </c>
    </row>
    <row r="622" spans="1:10">
      <c r="A622">
        <v>138</v>
      </c>
      <c r="B622" t="s">
        <v>280</v>
      </c>
      <c r="C622">
        <v>226</v>
      </c>
      <c r="D622" t="s">
        <v>283</v>
      </c>
      <c r="E622" s="44">
        <v>0</v>
      </c>
      <c r="F622" s="44">
        <v>1</v>
      </c>
      <c r="G622" s="58">
        <v>1</v>
      </c>
      <c r="H622" s="45">
        <v>0</v>
      </c>
      <c r="I622" s="45">
        <v>5000</v>
      </c>
      <c r="J622" s="45">
        <v>5000</v>
      </c>
    </row>
    <row r="623" spans="1:10">
      <c r="A623">
        <v>138</v>
      </c>
      <c r="B623" t="s">
        <v>280</v>
      </c>
      <c r="C623">
        <v>304</v>
      </c>
      <c r="D623" t="s">
        <v>285</v>
      </c>
      <c r="E623" s="44">
        <v>23.45</v>
      </c>
      <c r="F623" s="44">
        <v>26</v>
      </c>
      <c r="G623" s="58">
        <v>2.5500000000000007</v>
      </c>
      <c r="H623" s="45">
        <v>118413</v>
      </c>
      <c r="I623" s="45">
        <v>141004</v>
      </c>
      <c r="J623" s="45">
        <v>22591</v>
      </c>
    </row>
    <row r="624" spans="1:10">
      <c r="A624">
        <v>138</v>
      </c>
      <c r="B624" t="s">
        <v>280</v>
      </c>
      <c r="C624">
        <v>622</v>
      </c>
      <c r="D624" t="s">
        <v>286</v>
      </c>
      <c r="E624" s="44">
        <v>8</v>
      </c>
      <c r="F624" s="44">
        <v>10</v>
      </c>
      <c r="G624" s="58">
        <v>2</v>
      </c>
      <c r="H624" s="45">
        <v>52581</v>
      </c>
      <c r="I624" s="45">
        <v>65138</v>
      </c>
      <c r="J624" s="45">
        <v>12557</v>
      </c>
    </row>
    <row r="625" spans="1:10">
      <c r="A625">
        <v>138</v>
      </c>
      <c r="B625" t="s">
        <v>280</v>
      </c>
      <c r="C625">
        <v>710</v>
      </c>
      <c r="D625" t="s">
        <v>763</v>
      </c>
      <c r="E625" s="44">
        <v>17.329999999999998</v>
      </c>
      <c r="F625" s="44">
        <v>16.170000000000002</v>
      </c>
      <c r="G625" s="58">
        <v>-1.1599999999999966</v>
      </c>
      <c r="H625" s="45">
        <v>117132</v>
      </c>
      <c r="I625" s="45">
        <v>111458</v>
      </c>
      <c r="J625" s="45">
        <v>-5674</v>
      </c>
    </row>
    <row r="626" spans="1:10">
      <c r="A626">
        <v>141</v>
      </c>
      <c r="B626" t="s">
        <v>64</v>
      </c>
      <c r="C626">
        <v>28</v>
      </c>
      <c r="D626" t="s">
        <v>61</v>
      </c>
      <c r="E626" s="44">
        <v>0</v>
      </c>
      <c r="F626" s="44">
        <v>1</v>
      </c>
      <c r="G626" s="58">
        <v>1</v>
      </c>
      <c r="H626" s="45">
        <v>0</v>
      </c>
      <c r="I626" s="45">
        <v>5000</v>
      </c>
      <c r="J626" s="45">
        <v>5000</v>
      </c>
    </row>
    <row r="627" spans="1:10">
      <c r="A627">
        <v>141</v>
      </c>
      <c r="B627" t="s">
        <v>64</v>
      </c>
      <c r="C627">
        <v>56</v>
      </c>
      <c r="D627" t="s">
        <v>270</v>
      </c>
      <c r="E627" s="44">
        <v>0</v>
      </c>
      <c r="F627" s="44">
        <v>1</v>
      </c>
      <c r="G627" s="58">
        <v>1</v>
      </c>
      <c r="H627" s="45">
        <v>0</v>
      </c>
      <c r="I627" s="45">
        <v>5809</v>
      </c>
      <c r="J627" s="45">
        <v>5809</v>
      </c>
    </row>
    <row r="628" spans="1:10">
      <c r="A628">
        <v>141</v>
      </c>
      <c r="B628" t="s">
        <v>64</v>
      </c>
      <c r="C628">
        <v>64</v>
      </c>
      <c r="D628" t="s">
        <v>330</v>
      </c>
      <c r="E628" s="44">
        <v>5.4799999999999995</v>
      </c>
      <c r="F628" s="44">
        <v>6.88</v>
      </c>
      <c r="G628" s="58">
        <v>1.4000000000000004</v>
      </c>
      <c r="H628" s="45">
        <v>38922</v>
      </c>
      <c r="I628" s="45">
        <v>38667</v>
      </c>
      <c r="J628" s="45">
        <v>-255</v>
      </c>
    </row>
    <row r="629" spans="1:10">
      <c r="A629">
        <v>141</v>
      </c>
      <c r="B629" t="s">
        <v>64</v>
      </c>
      <c r="C629">
        <v>97</v>
      </c>
      <c r="D629" t="s">
        <v>332</v>
      </c>
      <c r="E629" s="44">
        <v>1</v>
      </c>
      <c r="F629" s="44">
        <v>1</v>
      </c>
      <c r="G629" s="58">
        <v>0</v>
      </c>
      <c r="H629" s="45">
        <v>5000</v>
      </c>
      <c r="I629" s="45">
        <v>5000</v>
      </c>
      <c r="J629" s="45">
        <v>0</v>
      </c>
    </row>
    <row r="630" spans="1:10">
      <c r="A630">
        <v>141</v>
      </c>
      <c r="B630" t="s">
        <v>64</v>
      </c>
      <c r="C630">
        <v>103</v>
      </c>
      <c r="D630" t="s">
        <v>290</v>
      </c>
      <c r="E630" s="44">
        <v>0</v>
      </c>
      <c r="F630" s="44">
        <v>0.54</v>
      </c>
      <c r="G630" s="58">
        <v>0.54</v>
      </c>
      <c r="H630" s="45">
        <v>0</v>
      </c>
      <c r="I630" s="45">
        <v>2986</v>
      </c>
      <c r="J630" s="45">
        <v>2986</v>
      </c>
    </row>
    <row r="631" spans="1:10">
      <c r="A631">
        <v>141</v>
      </c>
      <c r="B631" t="s">
        <v>64</v>
      </c>
      <c r="C631">
        <v>139</v>
      </c>
      <c r="D631" t="s">
        <v>314</v>
      </c>
      <c r="E631" s="44">
        <v>1</v>
      </c>
      <c r="F631" s="44">
        <v>1</v>
      </c>
      <c r="G631" s="58">
        <v>0</v>
      </c>
      <c r="H631" s="45">
        <v>16419</v>
      </c>
      <c r="I631" s="45">
        <v>49753</v>
      </c>
      <c r="J631" s="45">
        <v>33334</v>
      </c>
    </row>
    <row r="632" spans="1:10">
      <c r="A632">
        <v>141</v>
      </c>
      <c r="B632" t="s">
        <v>64</v>
      </c>
      <c r="C632">
        <v>153</v>
      </c>
      <c r="D632" t="s">
        <v>333</v>
      </c>
      <c r="E632" s="44">
        <v>0</v>
      </c>
      <c r="F632" s="44">
        <v>0.27</v>
      </c>
      <c r="G632" s="58">
        <v>0.27</v>
      </c>
      <c r="H632" s="45">
        <v>0</v>
      </c>
      <c r="I632" s="45">
        <v>1350</v>
      </c>
      <c r="J632" s="45">
        <v>1350</v>
      </c>
    </row>
    <row r="633" spans="1:10">
      <c r="A633">
        <v>141</v>
      </c>
      <c r="B633" t="s">
        <v>64</v>
      </c>
      <c r="C633">
        <v>160</v>
      </c>
      <c r="D633" t="s">
        <v>83</v>
      </c>
      <c r="E633" s="44">
        <v>1</v>
      </c>
      <c r="F633" s="44">
        <v>0</v>
      </c>
      <c r="G633" s="58">
        <v>-1</v>
      </c>
      <c r="H633" s="45">
        <v>5398</v>
      </c>
      <c r="I633" s="45">
        <v>0</v>
      </c>
      <c r="J633" s="45">
        <v>-5398</v>
      </c>
    </row>
    <row r="634" spans="1:10">
      <c r="A634">
        <v>141</v>
      </c>
      <c r="B634" t="s">
        <v>64</v>
      </c>
      <c r="C634">
        <v>170</v>
      </c>
      <c r="D634" t="s">
        <v>67</v>
      </c>
      <c r="E634" s="44">
        <v>60.580000000000005</v>
      </c>
      <c r="F634" s="44">
        <v>56.62</v>
      </c>
      <c r="G634" s="58">
        <v>-3.960000000000008</v>
      </c>
      <c r="H634" s="45">
        <v>333872</v>
      </c>
      <c r="I634" s="45">
        <v>300423</v>
      </c>
      <c r="J634" s="45">
        <v>-33449</v>
      </c>
    </row>
    <row r="635" spans="1:10">
      <c r="A635">
        <v>141</v>
      </c>
      <c r="B635" t="s">
        <v>64</v>
      </c>
      <c r="C635">
        <v>174</v>
      </c>
      <c r="D635" t="s">
        <v>68</v>
      </c>
      <c r="E635" s="44">
        <v>2</v>
      </c>
      <c r="F635" s="44">
        <v>2</v>
      </c>
      <c r="G635" s="58">
        <v>0</v>
      </c>
      <c r="H635" s="45">
        <v>10000</v>
      </c>
      <c r="I635" s="45">
        <v>45367</v>
      </c>
      <c r="J635" s="45">
        <v>35367</v>
      </c>
    </row>
    <row r="636" spans="1:10">
      <c r="A636">
        <v>141</v>
      </c>
      <c r="B636" t="s">
        <v>64</v>
      </c>
      <c r="C636">
        <v>198</v>
      </c>
      <c r="D636" t="s">
        <v>316</v>
      </c>
      <c r="E636" s="44">
        <v>0</v>
      </c>
      <c r="F636" s="44">
        <v>2</v>
      </c>
      <c r="G636" s="58">
        <v>2</v>
      </c>
      <c r="H636" s="45">
        <v>0</v>
      </c>
      <c r="I636" s="45">
        <v>12897</v>
      </c>
      <c r="J636" s="45">
        <v>12897</v>
      </c>
    </row>
    <row r="637" spans="1:10">
      <c r="A637">
        <v>141</v>
      </c>
      <c r="B637" t="s">
        <v>64</v>
      </c>
      <c r="C637">
        <v>271</v>
      </c>
      <c r="D637" t="s">
        <v>764</v>
      </c>
      <c r="E637" s="44">
        <v>2</v>
      </c>
      <c r="F637" s="44">
        <v>2.39</v>
      </c>
      <c r="G637" s="58">
        <v>0.39000000000000012</v>
      </c>
      <c r="H637" s="45">
        <v>10000</v>
      </c>
      <c r="I637" s="45">
        <v>11950</v>
      </c>
      <c r="J637" s="45">
        <v>1950</v>
      </c>
    </row>
    <row r="638" spans="1:10">
      <c r="A638">
        <v>141</v>
      </c>
      <c r="B638" t="s">
        <v>64</v>
      </c>
      <c r="C638">
        <v>321</v>
      </c>
      <c r="D638" t="s">
        <v>336</v>
      </c>
      <c r="E638" s="44">
        <v>0</v>
      </c>
      <c r="F638" s="44">
        <v>0.19</v>
      </c>
      <c r="G638" s="58">
        <v>0.19</v>
      </c>
      <c r="H638" s="45">
        <v>0</v>
      </c>
      <c r="I638" s="45">
        <v>950</v>
      </c>
      <c r="J638" s="45">
        <v>950</v>
      </c>
    </row>
    <row r="639" spans="1:10">
      <c r="A639">
        <v>141</v>
      </c>
      <c r="B639" t="s">
        <v>64</v>
      </c>
      <c r="C639">
        <v>322</v>
      </c>
      <c r="D639" t="s">
        <v>273</v>
      </c>
      <c r="E639" s="44">
        <v>1</v>
      </c>
      <c r="F639" s="44">
        <v>1.77</v>
      </c>
      <c r="G639" s="58">
        <v>0.77</v>
      </c>
      <c r="H639" s="45">
        <v>11430</v>
      </c>
      <c r="I639" s="45">
        <v>17460</v>
      </c>
      <c r="J639" s="45">
        <v>6030</v>
      </c>
    </row>
    <row r="640" spans="1:10">
      <c r="A640">
        <v>141</v>
      </c>
      <c r="B640" t="s">
        <v>64</v>
      </c>
      <c r="C640">
        <v>348</v>
      </c>
      <c r="D640" t="s">
        <v>343</v>
      </c>
      <c r="E640" s="44">
        <v>3</v>
      </c>
      <c r="F640" s="44">
        <v>3.8200000000000003</v>
      </c>
      <c r="G640" s="58">
        <v>0.82000000000000028</v>
      </c>
      <c r="H640" s="45">
        <v>15000</v>
      </c>
      <c r="I640" s="45">
        <v>19100</v>
      </c>
      <c r="J640" s="45">
        <v>4100</v>
      </c>
    </row>
    <row r="641" spans="1:10">
      <c r="A641">
        <v>141</v>
      </c>
      <c r="B641" t="s">
        <v>64</v>
      </c>
      <c r="C641">
        <v>352</v>
      </c>
      <c r="D641" t="s">
        <v>58</v>
      </c>
      <c r="E641" s="44">
        <v>1</v>
      </c>
      <c r="F641" s="44">
        <v>0</v>
      </c>
      <c r="G641" s="58">
        <v>-1</v>
      </c>
      <c r="H641" s="45">
        <v>5000</v>
      </c>
      <c r="I641" s="45">
        <v>0</v>
      </c>
      <c r="J641" s="45">
        <v>-5000</v>
      </c>
    </row>
    <row r="642" spans="1:10">
      <c r="A642">
        <v>141</v>
      </c>
      <c r="B642" t="s">
        <v>64</v>
      </c>
      <c r="C642">
        <v>600</v>
      </c>
      <c r="D642" t="s">
        <v>337</v>
      </c>
      <c r="E642" s="44">
        <v>1.25</v>
      </c>
      <c r="F642" s="44">
        <v>1</v>
      </c>
      <c r="G642" s="58">
        <v>-0.25</v>
      </c>
      <c r="H642" s="45">
        <v>6250</v>
      </c>
      <c r="I642" s="45">
        <v>5000</v>
      </c>
      <c r="J642" s="45">
        <v>-1250</v>
      </c>
    </row>
    <row r="643" spans="1:10">
      <c r="A643">
        <v>141</v>
      </c>
      <c r="B643" t="s">
        <v>64</v>
      </c>
      <c r="C643">
        <v>620</v>
      </c>
      <c r="D643" t="s">
        <v>750</v>
      </c>
      <c r="E643" s="44">
        <v>6.82</v>
      </c>
      <c r="F643" s="44">
        <v>7.66</v>
      </c>
      <c r="G643" s="58">
        <v>0.83999999999999986</v>
      </c>
      <c r="H643" s="45">
        <v>38634</v>
      </c>
      <c r="I643" s="45">
        <v>69722</v>
      </c>
      <c r="J643" s="45">
        <v>31088</v>
      </c>
    </row>
    <row r="644" spans="1:10">
      <c r="A644">
        <v>141</v>
      </c>
      <c r="B644" t="s">
        <v>64</v>
      </c>
      <c r="C644">
        <v>725</v>
      </c>
      <c r="D644" t="s">
        <v>72</v>
      </c>
      <c r="E644" s="44">
        <v>7.43</v>
      </c>
      <c r="F644" s="44">
        <v>9.32</v>
      </c>
      <c r="G644" s="58">
        <v>1.8900000000000006</v>
      </c>
      <c r="H644" s="45">
        <v>50984</v>
      </c>
      <c r="I644" s="45">
        <v>58823</v>
      </c>
      <c r="J644" s="45">
        <v>7839</v>
      </c>
    </row>
    <row r="645" spans="1:10">
      <c r="A645">
        <v>141</v>
      </c>
      <c r="B645" t="s">
        <v>64</v>
      </c>
      <c r="C645">
        <v>730</v>
      </c>
      <c r="D645" t="s">
        <v>768</v>
      </c>
      <c r="E645" s="44">
        <v>1</v>
      </c>
      <c r="F645" s="44">
        <v>2</v>
      </c>
      <c r="G645" s="58">
        <v>1</v>
      </c>
      <c r="H645" s="45">
        <v>5000</v>
      </c>
      <c r="I645" s="45">
        <v>97005</v>
      </c>
      <c r="J645" s="45">
        <v>92005</v>
      </c>
    </row>
    <row r="646" spans="1:10">
      <c r="A646">
        <v>141</v>
      </c>
      <c r="B646" t="s">
        <v>64</v>
      </c>
      <c r="C646">
        <v>753</v>
      </c>
      <c r="D646" t="s">
        <v>275</v>
      </c>
      <c r="E646" s="44">
        <v>0</v>
      </c>
      <c r="F646" s="44">
        <v>1.6600000000000001</v>
      </c>
      <c r="G646" s="58">
        <v>1.6600000000000001</v>
      </c>
      <c r="H646" s="45">
        <v>0</v>
      </c>
      <c r="I646" s="45">
        <v>8300</v>
      </c>
      <c r="J646" s="45">
        <v>8300</v>
      </c>
    </row>
    <row r="647" spans="1:10">
      <c r="A647">
        <v>141</v>
      </c>
      <c r="B647" t="s">
        <v>64</v>
      </c>
      <c r="C647">
        <v>775</v>
      </c>
      <c r="D647" t="s">
        <v>342</v>
      </c>
      <c r="E647" s="44">
        <v>2</v>
      </c>
      <c r="F647" s="44">
        <v>1</v>
      </c>
      <c r="G647" s="58">
        <v>-1</v>
      </c>
      <c r="H647" s="45">
        <v>10000</v>
      </c>
      <c r="I647" s="45">
        <v>5000</v>
      </c>
      <c r="J647" s="45">
        <v>-5000</v>
      </c>
    </row>
    <row r="648" spans="1:10">
      <c r="A648">
        <v>144</v>
      </c>
      <c r="B648" t="s">
        <v>347</v>
      </c>
      <c r="C648">
        <v>30</v>
      </c>
      <c r="D648" t="s">
        <v>344</v>
      </c>
      <c r="E648" s="44">
        <v>3</v>
      </c>
      <c r="F648" s="44">
        <v>1</v>
      </c>
      <c r="G648" s="58">
        <v>-2</v>
      </c>
      <c r="H648" s="45">
        <v>15000</v>
      </c>
      <c r="I648" s="45">
        <v>5000</v>
      </c>
      <c r="J648" s="45">
        <v>-10000</v>
      </c>
    </row>
    <row r="649" spans="1:10">
      <c r="A649">
        <v>144</v>
      </c>
      <c r="B649" t="s">
        <v>347</v>
      </c>
      <c r="C649">
        <v>71</v>
      </c>
      <c r="D649" t="s">
        <v>345</v>
      </c>
      <c r="E649" s="44">
        <v>4</v>
      </c>
      <c r="F649" s="44">
        <v>4</v>
      </c>
      <c r="G649" s="58">
        <v>0</v>
      </c>
      <c r="H649" s="45">
        <v>20000</v>
      </c>
      <c r="I649" s="45">
        <v>20000</v>
      </c>
      <c r="J649" s="45">
        <v>0</v>
      </c>
    </row>
    <row r="650" spans="1:10">
      <c r="A650">
        <v>144</v>
      </c>
      <c r="B650" t="s">
        <v>347</v>
      </c>
      <c r="C650">
        <v>105</v>
      </c>
      <c r="D650" t="s">
        <v>80</v>
      </c>
      <c r="E650" s="44">
        <v>7</v>
      </c>
      <c r="F650" s="44">
        <v>7</v>
      </c>
      <c r="G650" s="58">
        <v>0</v>
      </c>
      <c r="H650" s="45">
        <v>35000</v>
      </c>
      <c r="I650" s="45">
        <v>38261</v>
      </c>
      <c r="J650" s="45">
        <v>3261</v>
      </c>
    </row>
    <row r="651" spans="1:10">
      <c r="A651">
        <v>144</v>
      </c>
      <c r="B651" t="s">
        <v>347</v>
      </c>
      <c r="C651">
        <v>107</v>
      </c>
      <c r="D651" t="s">
        <v>346</v>
      </c>
      <c r="E651" s="44">
        <v>5</v>
      </c>
      <c r="F651" s="44">
        <v>5</v>
      </c>
      <c r="G651" s="58">
        <v>0</v>
      </c>
      <c r="H651" s="45">
        <v>25000</v>
      </c>
      <c r="I651" s="45">
        <v>58908</v>
      </c>
      <c r="J651" s="45">
        <v>33908</v>
      </c>
    </row>
    <row r="652" spans="1:10">
      <c r="A652">
        <v>144</v>
      </c>
      <c r="B652" t="s">
        <v>347</v>
      </c>
      <c r="C652">
        <v>128</v>
      </c>
      <c r="D652" t="s">
        <v>81</v>
      </c>
      <c r="E652" s="44">
        <v>4</v>
      </c>
      <c r="F652" s="44">
        <v>4</v>
      </c>
      <c r="G652" s="58">
        <v>0</v>
      </c>
      <c r="H652" s="45">
        <v>20000</v>
      </c>
      <c r="I652" s="45">
        <v>20000</v>
      </c>
      <c r="J652" s="45">
        <v>0</v>
      </c>
    </row>
    <row r="653" spans="1:10">
      <c r="A653">
        <v>144</v>
      </c>
      <c r="B653" t="s">
        <v>347</v>
      </c>
      <c r="C653">
        <v>204</v>
      </c>
      <c r="D653" t="s">
        <v>307</v>
      </c>
      <c r="E653" s="44">
        <v>1</v>
      </c>
      <c r="F653" s="44">
        <v>0</v>
      </c>
      <c r="G653" s="58">
        <v>-1</v>
      </c>
      <c r="H653" s="45">
        <v>5000</v>
      </c>
      <c r="I653" s="45">
        <v>0</v>
      </c>
      <c r="J653" s="45">
        <v>-5000</v>
      </c>
    </row>
    <row r="654" spans="1:10">
      <c r="A654">
        <v>144</v>
      </c>
      <c r="B654" t="s">
        <v>347</v>
      </c>
      <c r="C654">
        <v>298</v>
      </c>
      <c r="D654" t="s">
        <v>413</v>
      </c>
      <c r="E654" s="44">
        <v>1</v>
      </c>
      <c r="F654" s="44">
        <v>0</v>
      </c>
      <c r="G654" s="58">
        <v>-1</v>
      </c>
      <c r="H654" s="45">
        <v>5000</v>
      </c>
      <c r="I654" s="45">
        <v>0</v>
      </c>
      <c r="J654" s="45">
        <v>-5000</v>
      </c>
    </row>
    <row r="655" spans="1:10">
      <c r="A655">
        <v>144</v>
      </c>
      <c r="B655" t="s">
        <v>347</v>
      </c>
      <c r="C655">
        <v>705</v>
      </c>
      <c r="D655" t="s">
        <v>296</v>
      </c>
      <c r="E655" s="44">
        <v>3.58</v>
      </c>
      <c r="F655" s="44">
        <v>2</v>
      </c>
      <c r="G655" s="58">
        <v>-1.58</v>
      </c>
      <c r="H655" s="45">
        <v>23215</v>
      </c>
      <c r="I655" s="45">
        <v>10000</v>
      </c>
      <c r="J655" s="45">
        <v>-13215</v>
      </c>
    </row>
    <row r="656" spans="1:10">
      <c r="A656">
        <v>144</v>
      </c>
      <c r="B656" t="s">
        <v>347</v>
      </c>
      <c r="C656">
        <v>773</v>
      </c>
      <c r="D656" t="s">
        <v>310</v>
      </c>
      <c r="E656" s="44">
        <v>34.42</v>
      </c>
      <c r="F656" s="44">
        <v>24.13</v>
      </c>
      <c r="G656" s="58">
        <v>-10.290000000000003</v>
      </c>
      <c r="H656" s="45">
        <v>200853</v>
      </c>
      <c r="I656" s="45">
        <v>147853</v>
      </c>
      <c r="J656" s="45">
        <v>-53000</v>
      </c>
    </row>
    <row r="657" spans="1:10">
      <c r="A657">
        <v>148</v>
      </c>
      <c r="B657" t="s">
        <v>744</v>
      </c>
      <c r="C657">
        <v>236</v>
      </c>
      <c r="D657" t="s">
        <v>746</v>
      </c>
      <c r="E657" s="44">
        <v>8.5</v>
      </c>
      <c r="F657" s="44">
        <v>7</v>
      </c>
      <c r="G657" s="58">
        <v>-1.5</v>
      </c>
      <c r="H657" s="45">
        <v>48928</v>
      </c>
      <c r="I657" s="45">
        <v>42817</v>
      </c>
      <c r="J657" s="45">
        <v>-6111</v>
      </c>
    </row>
    <row r="658" spans="1:10">
      <c r="A658">
        <v>148</v>
      </c>
      <c r="B658" t="s">
        <v>744</v>
      </c>
      <c r="C658">
        <v>341</v>
      </c>
      <c r="D658" t="s">
        <v>396</v>
      </c>
      <c r="E658" s="44">
        <v>0.62</v>
      </c>
      <c r="F658" s="44">
        <v>0</v>
      </c>
      <c r="G658" s="58">
        <v>-0.62</v>
      </c>
      <c r="H658" s="45">
        <v>3100</v>
      </c>
      <c r="I658" s="45">
        <v>0</v>
      </c>
      <c r="J658" s="45">
        <v>-3100</v>
      </c>
    </row>
    <row r="659" spans="1:10">
      <c r="A659">
        <v>148</v>
      </c>
      <c r="B659" t="s">
        <v>744</v>
      </c>
      <c r="C659">
        <v>603</v>
      </c>
      <c r="D659" t="s">
        <v>769</v>
      </c>
      <c r="E659" s="44">
        <v>5.38</v>
      </c>
      <c r="F659" s="44">
        <v>9</v>
      </c>
      <c r="G659" s="58">
        <v>3.62</v>
      </c>
      <c r="H659" s="45">
        <v>26900</v>
      </c>
      <c r="I659" s="45">
        <v>47260</v>
      </c>
      <c r="J659" s="45">
        <v>20360</v>
      </c>
    </row>
    <row r="660" spans="1:10">
      <c r="A660">
        <v>150</v>
      </c>
      <c r="B660" t="s">
        <v>771</v>
      </c>
      <c r="C660">
        <v>148</v>
      </c>
      <c r="D660" t="s">
        <v>744</v>
      </c>
      <c r="E660" s="44">
        <v>1</v>
      </c>
      <c r="F660" s="44">
        <v>3</v>
      </c>
      <c r="G660" s="58">
        <v>2</v>
      </c>
      <c r="H660" s="45">
        <v>5000</v>
      </c>
      <c r="I660" s="45">
        <v>15000</v>
      </c>
      <c r="J660" s="45">
        <v>10000</v>
      </c>
    </row>
    <row r="661" spans="1:10">
      <c r="A661">
        <v>150</v>
      </c>
      <c r="B661" t="s">
        <v>771</v>
      </c>
      <c r="C661">
        <v>152</v>
      </c>
      <c r="D661" t="s">
        <v>773</v>
      </c>
      <c r="E661" s="44">
        <v>20.02</v>
      </c>
      <c r="F661" s="44">
        <v>11.51</v>
      </c>
      <c r="G661" s="58">
        <v>-8.51</v>
      </c>
      <c r="H661" s="45">
        <v>100354</v>
      </c>
      <c r="I661" s="45">
        <v>61104</v>
      </c>
      <c r="J661" s="45">
        <v>-39250</v>
      </c>
    </row>
    <row r="662" spans="1:10">
      <c r="A662">
        <v>150</v>
      </c>
      <c r="B662" t="s">
        <v>771</v>
      </c>
      <c r="C662">
        <v>236</v>
      </c>
      <c r="D662" t="s">
        <v>746</v>
      </c>
      <c r="E662" s="44">
        <v>58.51</v>
      </c>
      <c r="F662" s="44">
        <v>54.68</v>
      </c>
      <c r="G662" s="58">
        <v>-3.8299999999999983</v>
      </c>
      <c r="H662" s="45">
        <v>369470</v>
      </c>
      <c r="I662" s="45">
        <v>292899</v>
      </c>
      <c r="J662" s="45">
        <v>-76571</v>
      </c>
    </row>
    <row r="663" spans="1:10">
      <c r="A663">
        <v>150</v>
      </c>
      <c r="B663" t="s">
        <v>771</v>
      </c>
      <c r="C663">
        <v>603</v>
      </c>
      <c r="D663" t="s">
        <v>769</v>
      </c>
      <c r="E663" s="44">
        <v>0</v>
      </c>
      <c r="F663" s="44">
        <v>1</v>
      </c>
      <c r="G663" s="58">
        <v>1</v>
      </c>
      <c r="H663" s="45">
        <v>0</v>
      </c>
      <c r="I663" s="45">
        <v>5000</v>
      </c>
      <c r="J663" s="45">
        <v>5000</v>
      </c>
    </row>
    <row r="664" spans="1:10">
      <c r="A664">
        <v>150</v>
      </c>
      <c r="B664" t="s">
        <v>771</v>
      </c>
      <c r="C664">
        <v>618</v>
      </c>
      <c r="D664" t="s">
        <v>774</v>
      </c>
      <c r="E664" s="44">
        <v>5.1499999999999995</v>
      </c>
      <c r="F664" s="44">
        <v>8.2799999999999994</v>
      </c>
      <c r="G664" s="58">
        <v>3.13</v>
      </c>
      <c r="H664" s="45">
        <v>25750</v>
      </c>
      <c r="I664" s="45">
        <v>44760</v>
      </c>
      <c r="J664" s="45">
        <v>19010</v>
      </c>
    </row>
    <row r="665" spans="1:10">
      <c r="A665">
        <v>150</v>
      </c>
      <c r="B665" t="s">
        <v>771</v>
      </c>
      <c r="C665">
        <v>635</v>
      </c>
      <c r="D665" t="s">
        <v>770</v>
      </c>
      <c r="E665" s="44">
        <v>40.32</v>
      </c>
      <c r="F665" s="44">
        <v>35.31</v>
      </c>
      <c r="G665" s="58">
        <v>-5.009999999999998</v>
      </c>
      <c r="H665" s="45">
        <v>220458</v>
      </c>
      <c r="I665" s="45">
        <v>193911</v>
      </c>
      <c r="J665" s="45">
        <v>-26547</v>
      </c>
    </row>
    <row r="666" spans="1:10">
      <c r="A666">
        <v>150</v>
      </c>
      <c r="B666" t="s">
        <v>771</v>
      </c>
      <c r="C666">
        <v>662</v>
      </c>
      <c r="D666" t="s">
        <v>775</v>
      </c>
      <c r="E666" s="44">
        <v>4.3599999999999994</v>
      </c>
      <c r="F666" s="44">
        <v>5</v>
      </c>
      <c r="G666" s="58">
        <v>0.64000000000000057</v>
      </c>
      <c r="H666" s="45">
        <v>26214</v>
      </c>
      <c r="I666" s="45">
        <v>45141</v>
      </c>
      <c r="J666" s="45">
        <v>18927</v>
      </c>
    </row>
    <row r="667" spans="1:10">
      <c r="A667">
        <v>150</v>
      </c>
      <c r="B667" t="s">
        <v>771</v>
      </c>
      <c r="C667">
        <v>765</v>
      </c>
      <c r="D667" t="s">
        <v>778</v>
      </c>
      <c r="E667" s="44">
        <v>1</v>
      </c>
      <c r="F667" s="44">
        <v>2.7800000000000002</v>
      </c>
      <c r="G667" s="58">
        <v>1.7800000000000002</v>
      </c>
      <c r="H667" s="45">
        <v>5000</v>
      </c>
      <c r="I667" s="45">
        <v>13900</v>
      </c>
      <c r="J667" s="45">
        <v>8900</v>
      </c>
    </row>
    <row r="668" spans="1:10">
      <c r="A668">
        <v>150</v>
      </c>
      <c r="B668" t="s">
        <v>771</v>
      </c>
      <c r="C668">
        <v>766</v>
      </c>
      <c r="D668" t="s">
        <v>885</v>
      </c>
      <c r="E668" s="44">
        <v>1</v>
      </c>
      <c r="F668" s="44">
        <v>1</v>
      </c>
      <c r="G668" s="58">
        <v>0</v>
      </c>
      <c r="H668" s="45">
        <v>5000</v>
      </c>
      <c r="I668" s="45">
        <v>5000</v>
      </c>
      <c r="J668" s="45">
        <v>0</v>
      </c>
    </row>
    <row r="669" spans="1:10">
      <c r="A669">
        <v>151</v>
      </c>
      <c r="B669" t="s">
        <v>407</v>
      </c>
      <c r="C669">
        <v>17</v>
      </c>
      <c r="D669" t="s">
        <v>753</v>
      </c>
      <c r="E669" s="44">
        <v>3</v>
      </c>
      <c r="F669" s="44">
        <v>2</v>
      </c>
      <c r="G669" s="58">
        <v>-1</v>
      </c>
      <c r="H669" s="45">
        <v>15000</v>
      </c>
      <c r="I669" s="45">
        <v>10000</v>
      </c>
      <c r="J669" s="45">
        <v>-5000</v>
      </c>
    </row>
    <row r="670" spans="1:10">
      <c r="A670">
        <v>151</v>
      </c>
      <c r="B670" t="s">
        <v>407</v>
      </c>
      <c r="C670">
        <v>215</v>
      </c>
      <c r="D670" t="s">
        <v>360</v>
      </c>
      <c r="E670" s="44">
        <v>1</v>
      </c>
      <c r="F670" s="44">
        <v>1</v>
      </c>
      <c r="G670" s="58">
        <v>0</v>
      </c>
      <c r="H670" s="45">
        <v>5000</v>
      </c>
      <c r="I670" s="45">
        <v>5000</v>
      </c>
      <c r="J670" s="45">
        <v>0</v>
      </c>
    </row>
    <row r="671" spans="1:10">
      <c r="A671">
        <v>151</v>
      </c>
      <c r="B671" t="s">
        <v>407</v>
      </c>
      <c r="C671">
        <v>226</v>
      </c>
      <c r="D671" t="s">
        <v>283</v>
      </c>
      <c r="E671" s="44">
        <v>3</v>
      </c>
      <c r="F671" s="44">
        <v>1</v>
      </c>
      <c r="G671" s="58">
        <v>-2</v>
      </c>
      <c r="H671" s="45">
        <v>15000</v>
      </c>
      <c r="I671" s="45">
        <v>5000</v>
      </c>
      <c r="J671" s="45">
        <v>-10000</v>
      </c>
    </row>
    <row r="672" spans="1:10">
      <c r="A672">
        <v>151</v>
      </c>
      <c r="B672" t="s">
        <v>407</v>
      </c>
      <c r="C672">
        <v>277</v>
      </c>
      <c r="D672" t="s">
        <v>355</v>
      </c>
      <c r="E672" s="44">
        <v>0</v>
      </c>
      <c r="F672" s="44">
        <v>1</v>
      </c>
      <c r="G672" s="58">
        <v>1</v>
      </c>
      <c r="H672" s="45">
        <v>0</v>
      </c>
      <c r="I672" s="45">
        <v>5000</v>
      </c>
      <c r="J672" s="45">
        <v>5000</v>
      </c>
    </row>
    <row r="673" spans="1:10">
      <c r="A673">
        <v>151</v>
      </c>
      <c r="B673" t="s">
        <v>407</v>
      </c>
      <c r="C673">
        <v>316</v>
      </c>
      <c r="D673" t="s">
        <v>356</v>
      </c>
      <c r="E673" s="44">
        <v>0</v>
      </c>
      <c r="F673" s="44">
        <v>2</v>
      </c>
      <c r="G673" s="58">
        <v>2</v>
      </c>
      <c r="H673" s="45">
        <v>0</v>
      </c>
      <c r="I673" s="45">
        <v>12872</v>
      </c>
      <c r="J673" s="45">
        <v>12872</v>
      </c>
    </row>
    <row r="674" spans="1:10">
      <c r="A674">
        <v>151</v>
      </c>
      <c r="B674" t="s">
        <v>407</v>
      </c>
      <c r="C674">
        <v>348</v>
      </c>
      <c r="D674" t="s">
        <v>343</v>
      </c>
      <c r="E674" s="44">
        <v>31.63</v>
      </c>
      <c r="F674" s="44">
        <v>24.490000000000002</v>
      </c>
      <c r="G674" s="58">
        <v>-7.139999999999997</v>
      </c>
      <c r="H674" s="45">
        <v>167651</v>
      </c>
      <c r="I674" s="45">
        <v>128347</v>
      </c>
      <c r="J674" s="45">
        <v>-39304</v>
      </c>
    </row>
    <row r="675" spans="1:10">
      <c r="A675">
        <v>151</v>
      </c>
      <c r="B675" t="s">
        <v>407</v>
      </c>
      <c r="C675">
        <v>658</v>
      </c>
      <c r="D675" t="s">
        <v>361</v>
      </c>
      <c r="E675" s="44">
        <v>3</v>
      </c>
      <c r="F675" s="44">
        <v>4</v>
      </c>
      <c r="G675" s="58">
        <v>1</v>
      </c>
      <c r="H675" s="45">
        <v>15000</v>
      </c>
      <c r="I675" s="45">
        <v>21818</v>
      </c>
      <c r="J675" s="45">
        <v>6818</v>
      </c>
    </row>
    <row r="676" spans="1:10">
      <c r="A676">
        <v>151</v>
      </c>
      <c r="B676" t="s">
        <v>407</v>
      </c>
      <c r="C676">
        <v>730</v>
      </c>
      <c r="D676" t="s">
        <v>768</v>
      </c>
      <c r="E676" s="44">
        <v>1</v>
      </c>
      <c r="F676" s="44">
        <v>1</v>
      </c>
      <c r="G676" s="58">
        <v>0</v>
      </c>
      <c r="H676" s="45">
        <v>5000</v>
      </c>
      <c r="I676" s="45">
        <v>5000</v>
      </c>
      <c r="J676" s="45">
        <v>0</v>
      </c>
    </row>
    <row r="677" spans="1:10">
      <c r="A677">
        <v>151</v>
      </c>
      <c r="B677" t="s">
        <v>407</v>
      </c>
      <c r="C677">
        <v>767</v>
      </c>
      <c r="D677" t="s">
        <v>362</v>
      </c>
      <c r="E677" s="44">
        <v>49.53</v>
      </c>
      <c r="F677" s="44">
        <v>53.96</v>
      </c>
      <c r="G677" s="58">
        <v>4.43</v>
      </c>
      <c r="H677" s="45">
        <v>293522</v>
      </c>
      <c r="I677" s="45">
        <v>284351</v>
      </c>
      <c r="J677" s="45">
        <v>-9171</v>
      </c>
    </row>
    <row r="678" spans="1:10">
      <c r="A678">
        <v>151</v>
      </c>
      <c r="B678" t="s">
        <v>407</v>
      </c>
      <c r="C678">
        <v>770</v>
      </c>
      <c r="D678" t="s">
        <v>363</v>
      </c>
      <c r="E678" s="44">
        <v>1</v>
      </c>
      <c r="F678" s="44">
        <v>0</v>
      </c>
      <c r="G678" s="58">
        <v>-1</v>
      </c>
      <c r="H678" s="45">
        <v>5000</v>
      </c>
      <c r="I678" s="45">
        <v>0</v>
      </c>
      <c r="J678" s="45">
        <v>-5000</v>
      </c>
    </row>
    <row r="679" spans="1:10">
      <c r="A679">
        <v>151</v>
      </c>
      <c r="B679" t="s">
        <v>407</v>
      </c>
      <c r="C679">
        <v>775</v>
      </c>
      <c r="D679" t="s">
        <v>342</v>
      </c>
      <c r="E679" s="44">
        <v>6</v>
      </c>
      <c r="F679" s="44">
        <v>4.6100000000000003</v>
      </c>
      <c r="G679" s="58">
        <v>-1.3899999999999997</v>
      </c>
      <c r="H679" s="45">
        <v>30000</v>
      </c>
      <c r="I679" s="45">
        <v>23050</v>
      </c>
      <c r="J679" s="45">
        <v>-6950</v>
      </c>
    </row>
    <row r="680" spans="1:10">
      <c r="A680">
        <v>152</v>
      </c>
      <c r="B680" t="s">
        <v>773</v>
      </c>
      <c r="C680">
        <v>150</v>
      </c>
      <c r="D680" t="s">
        <v>771</v>
      </c>
      <c r="E680" s="44">
        <v>42</v>
      </c>
      <c r="F680" s="44">
        <v>39.119999999999997</v>
      </c>
      <c r="G680" s="58">
        <v>-2.8800000000000026</v>
      </c>
      <c r="H680" s="45">
        <v>230638</v>
      </c>
      <c r="I680" s="45">
        <v>217625</v>
      </c>
      <c r="J680" s="45">
        <v>-13013</v>
      </c>
    </row>
    <row r="681" spans="1:10">
      <c r="A681">
        <v>152</v>
      </c>
      <c r="B681" t="s">
        <v>773</v>
      </c>
      <c r="C681">
        <v>236</v>
      </c>
      <c r="D681" t="s">
        <v>746</v>
      </c>
      <c r="E681" s="44">
        <v>185.45999999999998</v>
      </c>
      <c r="F681" s="44">
        <v>180.32000000000002</v>
      </c>
      <c r="G681" s="58">
        <v>-5.1399999999999579</v>
      </c>
      <c r="H681" s="45">
        <v>958404</v>
      </c>
      <c r="I681" s="45">
        <v>966029</v>
      </c>
      <c r="J681" s="45">
        <v>7625</v>
      </c>
    </row>
    <row r="682" spans="1:10">
      <c r="A682">
        <v>152</v>
      </c>
      <c r="B682" t="s">
        <v>773</v>
      </c>
      <c r="C682">
        <v>249</v>
      </c>
      <c r="D682" t="s">
        <v>367</v>
      </c>
      <c r="E682" s="44">
        <v>9</v>
      </c>
      <c r="F682" s="44">
        <v>6</v>
      </c>
      <c r="G682" s="58">
        <v>-3</v>
      </c>
      <c r="H682" s="45">
        <v>45000</v>
      </c>
      <c r="I682" s="45">
        <v>30000</v>
      </c>
      <c r="J682" s="45">
        <v>-15000</v>
      </c>
    </row>
    <row r="683" spans="1:10">
      <c r="A683">
        <v>152</v>
      </c>
      <c r="B683" t="s">
        <v>773</v>
      </c>
      <c r="C683">
        <v>302</v>
      </c>
      <c r="D683" t="s">
        <v>779</v>
      </c>
      <c r="E683" s="44">
        <v>7</v>
      </c>
      <c r="F683" s="44">
        <v>5</v>
      </c>
      <c r="G683" s="58">
        <v>-2</v>
      </c>
      <c r="H683" s="45">
        <v>39046</v>
      </c>
      <c r="I683" s="45">
        <v>27266</v>
      </c>
      <c r="J683" s="45">
        <v>-11780</v>
      </c>
    </row>
    <row r="684" spans="1:10">
      <c r="A684">
        <v>152</v>
      </c>
      <c r="B684" t="s">
        <v>773</v>
      </c>
      <c r="C684">
        <v>603</v>
      </c>
      <c r="D684" t="s">
        <v>769</v>
      </c>
      <c r="E684" s="44">
        <v>1</v>
      </c>
      <c r="F684" s="44">
        <v>1</v>
      </c>
      <c r="G684" s="58">
        <v>0</v>
      </c>
      <c r="H684" s="45">
        <v>5000</v>
      </c>
      <c r="I684" s="45">
        <v>5000</v>
      </c>
      <c r="J684" s="45">
        <v>0</v>
      </c>
    </row>
    <row r="685" spans="1:10">
      <c r="A685">
        <v>152</v>
      </c>
      <c r="B685" t="s">
        <v>773</v>
      </c>
      <c r="C685">
        <v>618</v>
      </c>
      <c r="D685" t="s">
        <v>774</v>
      </c>
      <c r="E685" s="44">
        <v>3.34</v>
      </c>
      <c r="F685" s="44">
        <v>6</v>
      </c>
      <c r="G685" s="58">
        <v>2.66</v>
      </c>
      <c r="H685" s="45">
        <v>21750</v>
      </c>
      <c r="I685" s="45">
        <v>34736</v>
      </c>
      <c r="J685" s="45">
        <v>12986</v>
      </c>
    </row>
    <row r="686" spans="1:10">
      <c r="A686">
        <v>152</v>
      </c>
      <c r="B686" t="s">
        <v>773</v>
      </c>
      <c r="C686">
        <v>635</v>
      </c>
      <c r="D686" t="s">
        <v>770</v>
      </c>
      <c r="E686" s="44">
        <v>23.36</v>
      </c>
      <c r="F686" s="44">
        <v>27</v>
      </c>
      <c r="G686" s="58">
        <v>3.6400000000000006</v>
      </c>
      <c r="H686" s="45">
        <v>116800</v>
      </c>
      <c r="I686" s="45">
        <v>135000</v>
      </c>
      <c r="J686" s="45">
        <v>18200</v>
      </c>
    </row>
    <row r="687" spans="1:10">
      <c r="A687">
        <v>152</v>
      </c>
      <c r="B687" t="s">
        <v>773</v>
      </c>
      <c r="C687">
        <v>662</v>
      </c>
      <c r="D687" t="s">
        <v>775</v>
      </c>
      <c r="E687" s="44">
        <v>2</v>
      </c>
      <c r="F687" s="44">
        <v>2</v>
      </c>
      <c r="G687" s="58">
        <v>0</v>
      </c>
      <c r="H687" s="45">
        <v>13611</v>
      </c>
      <c r="I687" s="45">
        <v>13303</v>
      </c>
      <c r="J687" s="45">
        <v>-308</v>
      </c>
    </row>
    <row r="688" spans="1:10">
      <c r="A688">
        <v>152</v>
      </c>
      <c r="B688" t="s">
        <v>773</v>
      </c>
      <c r="C688">
        <v>715</v>
      </c>
      <c r="D688" t="s">
        <v>777</v>
      </c>
      <c r="E688" s="44">
        <v>2</v>
      </c>
      <c r="F688" s="44">
        <v>1</v>
      </c>
      <c r="G688" s="58">
        <v>-1</v>
      </c>
      <c r="H688" s="45">
        <v>10000</v>
      </c>
      <c r="I688" s="45">
        <v>5000</v>
      </c>
      <c r="J688" s="45">
        <v>-5000</v>
      </c>
    </row>
    <row r="689" spans="1:10">
      <c r="A689">
        <v>152</v>
      </c>
      <c r="B689" t="s">
        <v>773</v>
      </c>
      <c r="C689">
        <v>765</v>
      </c>
      <c r="D689" t="s">
        <v>778</v>
      </c>
      <c r="E689" s="44">
        <v>2.61</v>
      </c>
      <c r="F689" s="44">
        <v>1</v>
      </c>
      <c r="G689" s="58">
        <v>-1.6099999999999999</v>
      </c>
      <c r="H689" s="45">
        <v>13050</v>
      </c>
      <c r="I689" s="45">
        <v>5000</v>
      </c>
      <c r="J689" s="45">
        <v>-8050</v>
      </c>
    </row>
    <row r="690" spans="1:10">
      <c r="A690">
        <v>153</v>
      </c>
      <c r="B690" t="s">
        <v>333</v>
      </c>
      <c r="C690">
        <v>57</v>
      </c>
      <c r="D690" t="s">
        <v>808</v>
      </c>
      <c r="E690" s="44">
        <v>0.36</v>
      </c>
      <c r="F690" s="44">
        <v>0</v>
      </c>
      <c r="G690" s="58">
        <v>-0.36</v>
      </c>
      <c r="H690" s="45">
        <v>1800</v>
      </c>
      <c r="I690" s="45">
        <v>0</v>
      </c>
      <c r="J690" s="45">
        <v>-1800</v>
      </c>
    </row>
    <row r="691" spans="1:10">
      <c r="A691">
        <v>153</v>
      </c>
      <c r="B691" t="s">
        <v>333</v>
      </c>
      <c r="C691">
        <v>64</v>
      </c>
      <c r="D691" t="s">
        <v>330</v>
      </c>
      <c r="E691" s="44">
        <v>1</v>
      </c>
      <c r="F691" s="44">
        <v>0</v>
      </c>
      <c r="G691" s="58">
        <v>-1</v>
      </c>
      <c r="H691" s="45">
        <v>5000</v>
      </c>
      <c r="I691" s="45">
        <v>0</v>
      </c>
      <c r="J691" s="45">
        <v>-5000</v>
      </c>
    </row>
    <row r="692" spans="1:10">
      <c r="A692">
        <v>153</v>
      </c>
      <c r="B692" t="s">
        <v>333</v>
      </c>
      <c r="C692">
        <v>97</v>
      </c>
      <c r="D692" t="s">
        <v>332</v>
      </c>
      <c r="E692" s="44">
        <v>197.11999999999992</v>
      </c>
      <c r="F692" s="44">
        <v>151.1</v>
      </c>
      <c r="G692" s="58">
        <v>-46.019999999999925</v>
      </c>
      <c r="H692" s="45">
        <v>1136989</v>
      </c>
      <c r="I692" s="45">
        <v>872401</v>
      </c>
      <c r="J692" s="45">
        <v>-264588</v>
      </c>
    </row>
    <row r="693" spans="1:10">
      <c r="A693">
        <v>153</v>
      </c>
      <c r="B693" t="s">
        <v>333</v>
      </c>
      <c r="C693">
        <v>103</v>
      </c>
      <c r="D693" t="s">
        <v>290</v>
      </c>
      <c r="E693" s="44">
        <v>17.350000000000001</v>
      </c>
      <c r="F693" s="44">
        <v>10.94</v>
      </c>
      <c r="G693" s="58">
        <v>-6.4100000000000019</v>
      </c>
      <c r="H693" s="45">
        <v>90137</v>
      </c>
      <c r="I693" s="45">
        <v>59580</v>
      </c>
      <c r="J693" s="45">
        <v>-30557</v>
      </c>
    </row>
    <row r="694" spans="1:10">
      <c r="A694">
        <v>153</v>
      </c>
      <c r="B694" t="s">
        <v>333</v>
      </c>
      <c r="C694">
        <v>151</v>
      </c>
      <c r="D694" t="s">
        <v>407</v>
      </c>
      <c r="E694" s="44">
        <v>1</v>
      </c>
      <c r="F694" s="44">
        <v>1</v>
      </c>
      <c r="G694" s="58">
        <v>0</v>
      </c>
      <c r="H694" s="45">
        <v>5000</v>
      </c>
      <c r="I694" s="45">
        <v>5000</v>
      </c>
      <c r="J694" s="45">
        <v>0</v>
      </c>
    </row>
    <row r="695" spans="1:10">
      <c r="A695">
        <v>153</v>
      </c>
      <c r="B695" t="s">
        <v>333</v>
      </c>
      <c r="C695">
        <v>162</v>
      </c>
      <c r="D695" t="s">
        <v>334</v>
      </c>
      <c r="E695" s="44">
        <v>19.98</v>
      </c>
      <c r="F695" s="44">
        <v>15.43</v>
      </c>
      <c r="G695" s="58">
        <v>-4.5500000000000007</v>
      </c>
      <c r="H695" s="45">
        <v>102366</v>
      </c>
      <c r="I695" s="45">
        <v>79794</v>
      </c>
      <c r="J695" s="45">
        <v>-22572</v>
      </c>
    </row>
    <row r="696" spans="1:10">
      <c r="A696">
        <v>153</v>
      </c>
      <c r="B696" t="s">
        <v>333</v>
      </c>
      <c r="C696">
        <v>343</v>
      </c>
      <c r="D696" t="s">
        <v>274</v>
      </c>
      <c r="E696" s="44">
        <v>5.34</v>
      </c>
      <c r="F696" s="44">
        <v>4.55</v>
      </c>
      <c r="G696" s="58">
        <v>-0.79</v>
      </c>
      <c r="H696" s="45">
        <v>26700</v>
      </c>
      <c r="I696" s="45">
        <v>22750</v>
      </c>
      <c r="J696" s="45">
        <v>-3950</v>
      </c>
    </row>
    <row r="697" spans="1:10">
      <c r="A697">
        <v>153</v>
      </c>
      <c r="B697" t="s">
        <v>333</v>
      </c>
      <c r="C697">
        <v>348</v>
      </c>
      <c r="D697" t="s">
        <v>343</v>
      </c>
      <c r="E697" s="44">
        <v>4.51</v>
      </c>
      <c r="F697" s="44">
        <v>9</v>
      </c>
      <c r="G697" s="58">
        <v>4.49</v>
      </c>
      <c r="H697" s="45">
        <v>22550</v>
      </c>
      <c r="I697" s="45">
        <v>45000</v>
      </c>
      <c r="J697" s="45">
        <v>22450</v>
      </c>
    </row>
    <row r="698" spans="1:10">
      <c r="A698">
        <v>153</v>
      </c>
      <c r="B698" t="s">
        <v>333</v>
      </c>
      <c r="C698">
        <v>610</v>
      </c>
      <c r="D698" t="s">
        <v>338</v>
      </c>
      <c r="E698" s="44">
        <v>1.21</v>
      </c>
      <c r="F698" s="44">
        <v>2.94</v>
      </c>
      <c r="G698" s="58">
        <v>1.73</v>
      </c>
      <c r="H698" s="45">
        <v>6050</v>
      </c>
      <c r="I698" s="45">
        <v>14700</v>
      </c>
      <c r="J698" s="45">
        <v>8650</v>
      </c>
    </row>
    <row r="699" spans="1:10">
      <c r="A699">
        <v>153</v>
      </c>
      <c r="B699" t="s">
        <v>333</v>
      </c>
      <c r="C699">
        <v>615</v>
      </c>
      <c r="D699" t="s">
        <v>291</v>
      </c>
      <c r="E699" s="44">
        <v>1</v>
      </c>
      <c r="F699" s="44">
        <v>3</v>
      </c>
      <c r="G699" s="58">
        <v>2</v>
      </c>
      <c r="H699" s="45">
        <v>5000</v>
      </c>
      <c r="I699" s="45">
        <v>15000</v>
      </c>
      <c r="J699" s="45">
        <v>10000</v>
      </c>
    </row>
    <row r="700" spans="1:10">
      <c r="A700">
        <v>153</v>
      </c>
      <c r="B700" t="s">
        <v>333</v>
      </c>
      <c r="C700">
        <v>616</v>
      </c>
      <c r="D700" t="s">
        <v>879</v>
      </c>
      <c r="E700" s="44">
        <v>4</v>
      </c>
      <c r="F700" s="44">
        <v>0.67</v>
      </c>
      <c r="G700" s="58">
        <v>-3.33</v>
      </c>
      <c r="H700" s="45">
        <v>28326</v>
      </c>
      <c r="I700" s="45">
        <v>3350</v>
      </c>
      <c r="J700" s="45">
        <v>-24976</v>
      </c>
    </row>
    <row r="701" spans="1:10">
      <c r="A701">
        <v>153</v>
      </c>
      <c r="B701" t="s">
        <v>333</v>
      </c>
      <c r="C701">
        <v>658</v>
      </c>
      <c r="D701" t="s">
        <v>361</v>
      </c>
      <c r="E701" s="44">
        <v>0</v>
      </c>
      <c r="F701" s="44">
        <v>1</v>
      </c>
      <c r="G701" s="58">
        <v>1</v>
      </c>
      <c r="H701" s="45">
        <v>0</v>
      </c>
      <c r="I701" s="45">
        <v>5000</v>
      </c>
      <c r="J701" s="45">
        <v>5000</v>
      </c>
    </row>
    <row r="702" spans="1:10">
      <c r="A702">
        <v>153</v>
      </c>
      <c r="B702" t="s">
        <v>333</v>
      </c>
      <c r="C702">
        <v>725</v>
      </c>
      <c r="D702" t="s">
        <v>72</v>
      </c>
      <c r="E702" s="44">
        <v>0</v>
      </c>
      <c r="F702" s="44">
        <v>2.54</v>
      </c>
      <c r="G702" s="58">
        <v>2.54</v>
      </c>
      <c r="H702" s="45">
        <v>0</v>
      </c>
      <c r="I702" s="45">
        <v>12700</v>
      </c>
      <c r="J702" s="45">
        <v>12700</v>
      </c>
    </row>
    <row r="703" spans="1:10">
      <c r="A703">
        <v>153</v>
      </c>
      <c r="B703" t="s">
        <v>333</v>
      </c>
      <c r="C703">
        <v>735</v>
      </c>
      <c r="D703" t="s">
        <v>341</v>
      </c>
      <c r="E703" s="44">
        <v>2</v>
      </c>
      <c r="F703" s="44">
        <v>3</v>
      </c>
      <c r="G703" s="58">
        <v>1</v>
      </c>
      <c r="H703" s="45">
        <v>10000</v>
      </c>
      <c r="I703" s="45">
        <v>15000</v>
      </c>
      <c r="J703" s="45">
        <v>5000</v>
      </c>
    </row>
    <row r="704" spans="1:10">
      <c r="A704">
        <v>153</v>
      </c>
      <c r="B704" t="s">
        <v>333</v>
      </c>
      <c r="C704">
        <v>753</v>
      </c>
      <c r="D704" t="s">
        <v>275</v>
      </c>
      <c r="E704" s="44">
        <v>1</v>
      </c>
      <c r="F704" s="44">
        <v>1</v>
      </c>
      <c r="G704" s="58">
        <v>0</v>
      </c>
      <c r="H704" s="45">
        <v>5000</v>
      </c>
      <c r="I704" s="45">
        <v>5000</v>
      </c>
      <c r="J704" s="45">
        <v>0</v>
      </c>
    </row>
    <row r="705" spans="1:10">
      <c r="A705">
        <v>153</v>
      </c>
      <c r="B705" t="s">
        <v>333</v>
      </c>
      <c r="C705">
        <v>775</v>
      </c>
      <c r="D705" t="s">
        <v>342</v>
      </c>
      <c r="E705" s="44">
        <v>1.96</v>
      </c>
      <c r="F705" s="44">
        <v>3.69</v>
      </c>
      <c r="G705" s="58">
        <v>1.73</v>
      </c>
      <c r="H705" s="45">
        <v>9800</v>
      </c>
      <c r="I705" s="45">
        <v>18450</v>
      </c>
      <c r="J705" s="45">
        <v>8650</v>
      </c>
    </row>
    <row r="706" spans="1:10">
      <c r="A706">
        <v>153</v>
      </c>
      <c r="B706" t="s">
        <v>333</v>
      </c>
      <c r="C706">
        <v>830</v>
      </c>
      <c r="D706" t="s">
        <v>417</v>
      </c>
      <c r="E706" s="44">
        <v>3.2300000000000004</v>
      </c>
      <c r="F706" s="44">
        <v>2</v>
      </c>
      <c r="G706" s="58">
        <v>-1.2300000000000004</v>
      </c>
      <c r="H706" s="45">
        <v>20313</v>
      </c>
      <c r="I706" s="45">
        <v>13169</v>
      </c>
      <c r="J706" s="45">
        <v>-7144</v>
      </c>
    </row>
    <row r="707" spans="1:10">
      <c r="A707">
        <v>153</v>
      </c>
      <c r="B707" t="s">
        <v>333</v>
      </c>
      <c r="C707">
        <v>832</v>
      </c>
      <c r="D707" t="s">
        <v>780</v>
      </c>
      <c r="E707" s="44">
        <v>38.430000000000007</v>
      </c>
      <c r="F707" s="44">
        <v>39.61</v>
      </c>
      <c r="G707" s="58">
        <v>1.1799999999999926</v>
      </c>
      <c r="H707" s="45">
        <v>221908</v>
      </c>
      <c r="I707" s="45">
        <v>242540</v>
      </c>
      <c r="J707" s="45">
        <v>20632</v>
      </c>
    </row>
    <row r="708" spans="1:10">
      <c r="A708">
        <v>154</v>
      </c>
      <c r="B708" t="s">
        <v>864</v>
      </c>
      <c r="C708">
        <v>8</v>
      </c>
      <c r="D708" t="s">
        <v>373</v>
      </c>
      <c r="E708" s="44">
        <v>3.9800000000000004</v>
      </c>
      <c r="F708" s="44">
        <v>2.75</v>
      </c>
      <c r="G708" s="58">
        <v>-1.2300000000000004</v>
      </c>
      <c r="H708" s="45">
        <v>22245</v>
      </c>
      <c r="I708" s="45">
        <v>13750</v>
      </c>
      <c r="J708" s="45">
        <v>-8495</v>
      </c>
    </row>
    <row r="709" spans="1:10">
      <c r="A709">
        <v>154</v>
      </c>
      <c r="B709" t="s">
        <v>864</v>
      </c>
      <c r="C709">
        <v>68</v>
      </c>
      <c r="D709" t="s">
        <v>815</v>
      </c>
      <c r="E709" s="44">
        <v>1</v>
      </c>
      <c r="F709" s="44">
        <v>0</v>
      </c>
      <c r="G709" s="58">
        <v>-1</v>
      </c>
      <c r="H709" s="45">
        <v>9362</v>
      </c>
      <c r="I709" s="45">
        <v>0</v>
      </c>
      <c r="J709" s="45">
        <v>-9362</v>
      </c>
    </row>
    <row r="710" spans="1:10">
      <c r="A710">
        <v>154</v>
      </c>
      <c r="B710" t="s">
        <v>864</v>
      </c>
      <c r="C710">
        <v>74</v>
      </c>
      <c r="D710" t="s">
        <v>820</v>
      </c>
      <c r="E710" s="44">
        <v>0</v>
      </c>
      <c r="F710" s="44">
        <v>0.53</v>
      </c>
      <c r="G710" s="58">
        <v>0.53</v>
      </c>
      <c r="H710" s="45">
        <v>0</v>
      </c>
      <c r="I710" s="45">
        <v>2650</v>
      </c>
      <c r="J710" s="45">
        <v>2650</v>
      </c>
    </row>
    <row r="711" spans="1:10">
      <c r="A711">
        <v>154</v>
      </c>
      <c r="B711" t="s">
        <v>864</v>
      </c>
      <c r="C711">
        <v>114</v>
      </c>
      <c r="D711" t="s">
        <v>301</v>
      </c>
      <c r="E711" s="44">
        <v>2.4900000000000002</v>
      </c>
      <c r="F711" s="44">
        <v>3</v>
      </c>
      <c r="G711" s="58">
        <v>0.50999999999999979</v>
      </c>
      <c r="H711" s="45">
        <v>25122</v>
      </c>
      <c r="I711" s="45">
        <v>31618</v>
      </c>
      <c r="J711" s="45">
        <v>6496</v>
      </c>
    </row>
    <row r="712" spans="1:10">
      <c r="A712">
        <v>154</v>
      </c>
      <c r="B712" t="s">
        <v>864</v>
      </c>
      <c r="C712">
        <v>117</v>
      </c>
      <c r="D712" t="s">
        <v>844</v>
      </c>
      <c r="E712" s="44">
        <v>1.49</v>
      </c>
      <c r="F712" s="44">
        <v>0.53</v>
      </c>
      <c r="G712" s="58">
        <v>-0.96</v>
      </c>
      <c r="H712" s="45">
        <v>7450</v>
      </c>
      <c r="I712" s="45">
        <v>2650</v>
      </c>
      <c r="J712" s="45">
        <v>-4800</v>
      </c>
    </row>
    <row r="713" spans="1:10">
      <c r="A713">
        <v>154</v>
      </c>
      <c r="B713" t="s">
        <v>864</v>
      </c>
      <c r="C713">
        <v>210</v>
      </c>
      <c r="D713" t="s">
        <v>374</v>
      </c>
      <c r="E713" s="44">
        <v>0.5</v>
      </c>
      <c r="F713" s="44">
        <v>0</v>
      </c>
      <c r="G713" s="58">
        <v>-0.5</v>
      </c>
      <c r="H713" s="45">
        <v>2500</v>
      </c>
      <c r="I713" s="45">
        <v>0</v>
      </c>
      <c r="J713" s="45">
        <v>-2500</v>
      </c>
    </row>
    <row r="714" spans="1:10">
      <c r="A714">
        <v>154</v>
      </c>
      <c r="B714" t="s">
        <v>864</v>
      </c>
      <c r="C714">
        <v>230</v>
      </c>
      <c r="D714" t="s">
        <v>704</v>
      </c>
      <c r="E714" s="44">
        <v>0</v>
      </c>
      <c r="F714" s="44">
        <v>0.47</v>
      </c>
      <c r="G714" s="58">
        <v>0.47</v>
      </c>
      <c r="H714" s="45">
        <v>0</v>
      </c>
      <c r="I714" s="45">
        <v>2350</v>
      </c>
      <c r="J714" s="45">
        <v>2350</v>
      </c>
    </row>
    <row r="715" spans="1:10">
      <c r="A715">
        <v>154</v>
      </c>
      <c r="B715" t="s">
        <v>864</v>
      </c>
      <c r="C715">
        <v>272</v>
      </c>
      <c r="D715" t="s">
        <v>729</v>
      </c>
      <c r="E715" s="44">
        <v>3.89</v>
      </c>
      <c r="F715" s="44">
        <v>3.4</v>
      </c>
      <c r="G715" s="58">
        <v>-0.49000000000000021</v>
      </c>
      <c r="H715" s="45">
        <v>19450</v>
      </c>
      <c r="I715" s="45">
        <v>25944</v>
      </c>
      <c r="J715" s="45">
        <v>6494</v>
      </c>
    </row>
    <row r="716" spans="1:10">
      <c r="A716">
        <v>154</v>
      </c>
      <c r="B716" t="s">
        <v>864</v>
      </c>
      <c r="C716">
        <v>674</v>
      </c>
      <c r="D716" t="s">
        <v>292</v>
      </c>
      <c r="E716" s="44">
        <v>4.21</v>
      </c>
      <c r="F716" s="44">
        <v>6.47</v>
      </c>
      <c r="G716" s="58">
        <v>2.2599999999999998</v>
      </c>
      <c r="H716" s="45">
        <v>24361</v>
      </c>
      <c r="I716" s="45">
        <v>34311</v>
      </c>
      <c r="J716" s="45">
        <v>9950</v>
      </c>
    </row>
    <row r="717" spans="1:10">
      <c r="A717">
        <v>154</v>
      </c>
      <c r="B717" t="s">
        <v>864</v>
      </c>
      <c r="C717">
        <v>680</v>
      </c>
      <c r="D717" t="s">
        <v>408</v>
      </c>
      <c r="E717" s="44">
        <v>0.5</v>
      </c>
      <c r="F717" s="44">
        <v>0.47</v>
      </c>
      <c r="G717" s="58">
        <v>-3.0000000000000027E-2</v>
      </c>
      <c r="H717" s="45">
        <v>2500</v>
      </c>
      <c r="I717" s="45">
        <v>2350</v>
      </c>
      <c r="J717" s="45">
        <v>-150</v>
      </c>
    </row>
    <row r="718" spans="1:10">
      <c r="A718">
        <v>154</v>
      </c>
      <c r="B718" t="s">
        <v>864</v>
      </c>
      <c r="C718">
        <v>728</v>
      </c>
      <c r="D718" t="s">
        <v>365</v>
      </c>
      <c r="E718" s="44">
        <v>0.11</v>
      </c>
      <c r="F718" s="44">
        <v>0</v>
      </c>
      <c r="G718" s="58">
        <v>-0.11</v>
      </c>
      <c r="H718" s="45">
        <v>550</v>
      </c>
      <c r="I718" s="45">
        <v>0</v>
      </c>
      <c r="J718" s="45">
        <v>-550</v>
      </c>
    </row>
    <row r="719" spans="1:10">
      <c r="A719">
        <v>154</v>
      </c>
      <c r="B719" t="s">
        <v>864</v>
      </c>
      <c r="C719">
        <v>750</v>
      </c>
      <c r="D719" t="s">
        <v>37</v>
      </c>
      <c r="E719" s="44">
        <v>0</v>
      </c>
      <c r="F719" s="44">
        <v>0.65</v>
      </c>
      <c r="G719" s="58">
        <v>0.65</v>
      </c>
      <c r="H719" s="45">
        <v>0</v>
      </c>
      <c r="I719" s="45">
        <v>3250</v>
      </c>
      <c r="J719" s="45">
        <v>3250</v>
      </c>
    </row>
    <row r="720" spans="1:10">
      <c r="A720">
        <v>158</v>
      </c>
      <c r="B720" t="s">
        <v>65</v>
      </c>
      <c r="C720">
        <v>64</v>
      </c>
      <c r="D720" t="s">
        <v>330</v>
      </c>
      <c r="E720" s="44">
        <v>1</v>
      </c>
      <c r="F720" s="44">
        <v>1.5</v>
      </c>
      <c r="G720" s="58">
        <v>0.5</v>
      </c>
      <c r="H720" s="45">
        <v>5000</v>
      </c>
      <c r="I720" s="45">
        <v>7500</v>
      </c>
      <c r="J720" s="45">
        <v>2500</v>
      </c>
    </row>
    <row r="721" spans="1:10">
      <c r="A721">
        <v>158</v>
      </c>
      <c r="B721" t="s">
        <v>65</v>
      </c>
      <c r="C721">
        <v>67</v>
      </c>
      <c r="D721" t="s">
        <v>331</v>
      </c>
      <c r="E721" s="44">
        <v>0.81</v>
      </c>
      <c r="F721" s="44">
        <v>1</v>
      </c>
      <c r="G721" s="58">
        <v>0.18999999999999995</v>
      </c>
      <c r="H721" s="45">
        <v>4050</v>
      </c>
      <c r="I721" s="45">
        <v>5000</v>
      </c>
      <c r="J721" s="45">
        <v>950</v>
      </c>
    </row>
    <row r="722" spans="1:10">
      <c r="A722">
        <v>158</v>
      </c>
      <c r="B722" t="s">
        <v>65</v>
      </c>
      <c r="C722">
        <v>103</v>
      </c>
      <c r="D722" t="s">
        <v>290</v>
      </c>
      <c r="E722" s="44">
        <v>2</v>
      </c>
      <c r="F722" s="44">
        <v>1</v>
      </c>
      <c r="G722" s="58">
        <v>-1</v>
      </c>
      <c r="H722" s="45">
        <v>10000</v>
      </c>
      <c r="I722" s="45">
        <v>5000</v>
      </c>
      <c r="J722" s="45">
        <v>-5000</v>
      </c>
    </row>
    <row r="723" spans="1:10">
      <c r="A723">
        <v>158</v>
      </c>
      <c r="B723" t="s">
        <v>65</v>
      </c>
      <c r="C723">
        <v>125</v>
      </c>
      <c r="D723" t="s">
        <v>747</v>
      </c>
      <c r="E723" s="44">
        <v>1</v>
      </c>
      <c r="F723" s="44">
        <v>0</v>
      </c>
      <c r="G723" s="58">
        <v>-1</v>
      </c>
      <c r="H723" s="45">
        <v>5000</v>
      </c>
      <c r="I723" s="45">
        <v>0</v>
      </c>
      <c r="J723" s="45">
        <v>-5000</v>
      </c>
    </row>
    <row r="724" spans="1:10">
      <c r="A724">
        <v>158</v>
      </c>
      <c r="B724" t="s">
        <v>65</v>
      </c>
      <c r="C724">
        <v>149</v>
      </c>
      <c r="D724" t="s">
        <v>82</v>
      </c>
      <c r="E724" s="44">
        <v>1</v>
      </c>
      <c r="F724" s="44">
        <v>1</v>
      </c>
      <c r="G724" s="58">
        <v>0</v>
      </c>
      <c r="H724" s="45">
        <v>5000</v>
      </c>
      <c r="I724" s="45">
        <v>5000</v>
      </c>
      <c r="J724" s="45">
        <v>0</v>
      </c>
    </row>
    <row r="725" spans="1:10">
      <c r="A725">
        <v>158</v>
      </c>
      <c r="B725" t="s">
        <v>65</v>
      </c>
      <c r="C725">
        <v>153</v>
      </c>
      <c r="D725" t="s">
        <v>333</v>
      </c>
      <c r="E725" s="44">
        <v>9</v>
      </c>
      <c r="F725" s="44">
        <v>5.62</v>
      </c>
      <c r="G725" s="58">
        <v>-3.38</v>
      </c>
      <c r="H725" s="45">
        <v>45000</v>
      </c>
      <c r="I725" s="45">
        <v>28100</v>
      </c>
      <c r="J725" s="45">
        <v>-16900</v>
      </c>
    </row>
    <row r="726" spans="1:10">
      <c r="A726">
        <v>158</v>
      </c>
      <c r="B726" t="s">
        <v>65</v>
      </c>
      <c r="C726">
        <v>160</v>
      </c>
      <c r="D726" t="s">
        <v>83</v>
      </c>
      <c r="E726" s="44">
        <v>7</v>
      </c>
      <c r="F726" s="44">
        <v>5</v>
      </c>
      <c r="G726" s="58">
        <v>-2</v>
      </c>
      <c r="H726" s="45">
        <v>42744</v>
      </c>
      <c r="I726" s="45">
        <v>33552</v>
      </c>
      <c r="J726" s="45">
        <v>-9192</v>
      </c>
    </row>
    <row r="727" spans="1:10">
      <c r="A727">
        <v>158</v>
      </c>
      <c r="B727" t="s">
        <v>65</v>
      </c>
      <c r="C727">
        <v>162</v>
      </c>
      <c r="D727" t="s">
        <v>334</v>
      </c>
      <c r="E727" s="44">
        <v>2</v>
      </c>
      <c r="F727" s="44">
        <v>5</v>
      </c>
      <c r="G727" s="58">
        <v>3</v>
      </c>
      <c r="H727" s="45">
        <v>12345</v>
      </c>
      <c r="I727" s="45">
        <v>26878</v>
      </c>
      <c r="J727" s="45">
        <v>14533</v>
      </c>
    </row>
    <row r="728" spans="1:10">
      <c r="A728">
        <v>158</v>
      </c>
      <c r="B728" t="s">
        <v>65</v>
      </c>
      <c r="C728">
        <v>174</v>
      </c>
      <c r="D728" t="s">
        <v>68</v>
      </c>
      <c r="E728" s="44">
        <v>1</v>
      </c>
      <c r="F728" s="44">
        <v>0</v>
      </c>
      <c r="G728" s="58">
        <v>-1</v>
      </c>
      <c r="H728" s="45">
        <v>5000</v>
      </c>
      <c r="I728" s="45">
        <v>0</v>
      </c>
      <c r="J728" s="45">
        <v>-5000</v>
      </c>
    </row>
    <row r="729" spans="1:10">
      <c r="A729">
        <v>158</v>
      </c>
      <c r="B729" t="s">
        <v>65</v>
      </c>
      <c r="C729">
        <v>326</v>
      </c>
      <c r="D729" t="s">
        <v>71</v>
      </c>
      <c r="E729" s="44">
        <v>2</v>
      </c>
      <c r="F729" s="44">
        <v>2</v>
      </c>
      <c r="G729" s="58">
        <v>0</v>
      </c>
      <c r="H729" s="45">
        <v>10000</v>
      </c>
      <c r="I729" s="45">
        <v>10000</v>
      </c>
      <c r="J729" s="45">
        <v>0</v>
      </c>
    </row>
    <row r="730" spans="1:10">
      <c r="A730">
        <v>158</v>
      </c>
      <c r="B730" t="s">
        <v>65</v>
      </c>
      <c r="C730">
        <v>348</v>
      </c>
      <c r="D730" t="s">
        <v>343</v>
      </c>
      <c r="E730" s="44">
        <v>0.5</v>
      </c>
      <c r="F730" s="44">
        <v>1</v>
      </c>
      <c r="G730" s="58">
        <v>0.5</v>
      </c>
      <c r="H730" s="45">
        <v>2500</v>
      </c>
      <c r="I730" s="45">
        <v>5000</v>
      </c>
      <c r="J730" s="45">
        <v>2500</v>
      </c>
    </row>
    <row r="731" spans="1:10">
      <c r="A731">
        <v>158</v>
      </c>
      <c r="B731" t="s">
        <v>65</v>
      </c>
      <c r="C731">
        <v>600</v>
      </c>
      <c r="D731" t="s">
        <v>337</v>
      </c>
      <c r="E731" s="44">
        <v>2</v>
      </c>
      <c r="F731" s="44">
        <v>2</v>
      </c>
      <c r="G731" s="58">
        <v>0</v>
      </c>
      <c r="H731" s="45">
        <v>11765</v>
      </c>
      <c r="I731" s="45">
        <v>12194</v>
      </c>
      <c r="J731" s="45">
        <v>429</v>
      </c>
    </row>
    <row r="732" spans="1:10">
      <c r="A732">
        <v>158</v>
      </c>
      <c r="B732" t="s">
        <v>65</v>
      </c>
      <c r="C732">
        <v>610</v>
      </c>
      <c r="D732" t="s">
        <v>338</v>
      </c>
      <c r="E732" s="44">
        <v>0</v>
      </c>
      <c r="F732" s="44">
        <v>1</v>
      </c>
      <c r="G732" s="58">
        <v>1</v>
      </c>
      <c r="H732" s="45">
        <v>0</v>
      </c>
      <c r="I732" s="45">
        <v>5000</v>
      </c>
      <c r="J732" s="45">
        <v>5000</v>
      </c>
    </row>
    <row r="733" spans="1:10">
      <c r="A733">
        <v>158</v>
      </c>
      <c r="B733" t="s">
        <v>65</v>
      </c>
      <c r="C733">
        <v>616</v>
      </c>
      <c r="D733" t="s">
        <v>879</v>
      </c>
      <c r="E733" s="44">
        <v>44.16</v>
      </c>
      <c r="F733" s="44">
        <v>47.82</v>
      </c>
      <c r="G733" s="58">
        <v>3.6600000000000037</v>
      </c>
      <c r="H733" s="45">
        <v>234033</v>
      </c>
      <c r="I733" s="45">
        <v>252127</v>
      </c>
      <c r="J733" s="45">
        <v>18094</v>
      </c>
    </row>
    <row r="734" spans="1:10">
      <c r="A734">
        <v>158</v>
      </c>
      <c r="B734" t="s">
        <v>65</v>
      </c>
      <c r="C734">
        <v>640</v>
      </c>
      <c r="D734" t="s">
        <v>402</v>
      </c>
      <c r="E734" s="44">
        <v>0.81</v>
      </c>
      <c r="F734" s="44">
        <v>1</v>
      </c>
      <c r="G734" s="58">
        <v>0.18999999999999995</v>
      </c>
      <c r="H734" s="45">
        <v>72082</v>
      </c>
      <c r="I734" s="45">
        <v>60307</v>
      </c>
      <c r="J734" s="45">
        <v>-11775</v>
      </c>
    </row>
    <row r="735" spans="1:10">
      <c r="A735">
        <v>158</v>
      </c>
      <c r="B735" t="s">
        <v>65</v>
      </c>
      <c r="C735">
        <v>673</v>
      </c>
      <c r="D735" t="s">
        <v>339</v>
      </c>
      <c r="E735" s="44">
        <v>4</v>
      </c>
      <c r="F735" s="44">
        <v>4</v>
      </c>
      <c r="G735" s="58">
        <v>0</v>
      </c>
      <c r="H735" s="45">
        <v>24558</v>
      </c>
      <c r="I735" s="45">
        <v>22794</v>
      </c>
      <c r="J735" s="45">
        <v>-1764</v>
      </c>
    </row>
    <row r="736" spans="1:10">
      <c r="A736">
        <v>158</v>
      </c>
      <c r="B736" t="s">
        <v>65</v>
      </c>
      <c r="C736">
        <v>725</v>
      </c>
      <c r="D736" t="s">
        <v>72</v>
      </c>
      <c r="E736" s="44">
        <v>1</v>
      </c>
      <c r="F736" s="44">
        <v>0</v>
      </c>
      <c r="G736" s="58">
        <v>-1</v>
      </c>
      <c r="H736" s="45">
        <v>5000</v>
      </c>
      <c r="I736" s="45">
        <v>0</v>
      </c>
      <c r="J736" s="45">
        <v>-5000</v>
      </c>
    </row>
    <row r="737" spans="1:10">
      <c r="A737">
        <v>158</v>
      </c>
      <c r="B737" t="s">
        <v>65</v>
      </c>
      <c r="C737">
        <v>735</v>
      </c>
      <c r="D737" t="s">
        <v>341</v>
      </c>
      <c r="E737" s="44">
        <v>5</v>
      </c>
      <c r="F737" s="44">
        <v>3</v>
      </c>
      <c r="G737" s="58">
        <v>-2</v>
      </c>
      <c r="H737" s="45">
        <v>28687</v>
      </c>
      <c r="I737" s="45">
        <v>16636</v>
      </c>
      <c r="J737" s="45">
        <v>-12051</v>
      </c>
    </row>
    <row r="738" spans="1:10">
      <c r="A738">
        <v>159</v>
      </c>
      <c r="B738" t="s">
        <v>782</v>
      </c>
      <c r="C738">
        <v>5</v>
      </c>
      <c r="D738" t="s">
        <v>73</v>
      </c>
      <c r="E738" s="44">
        <v>1</v>
      </c>
      <c r="F738" s="44">
        <v>0</v>
      </c>
      <c r="G738" s="58">
        <v>-1</v>
      </c>
      <c r="H738" s="45">
        <v>8406</v>
      </c>
      <c r="I738" s="45">
        <v>0</v>
      </c>
      <c r="J738" s="45">
        <v>-8406</v>
      </c>
    </row>
    <row r="739" spans="1:10">
      <c r="A739">
        <v>159</v>
      </c>
      <c r="B739" t="s">
        <v>782</v>
      </c>
      <c r="C739">
        <v>61</v>
      </c>
      <c r="D739" t="s">
        <v>74</v>
      </c>
      <c r="E739" s="44">
        <v>1</v>
      </c>
      <c r="F739" s="44">
        <v>2</v>
      </c>
      <c r="G739" s="58">
        <v>1</v>
      </c>
      <c r="H739" s="45">
        <v>5000</v>
      </c>
      <c r="I739" s="45">
        <v>10000</v>
      </c>
      <c r="J739" s="45">
        <v>5000</v>
      </c>
    </row>
    <row r="740" spans="1:10">
      <c r="A740">
        <v>159</v>
      </c>
      <c r="B740" t="s">
        <v>782</v>
      </c>
      <c r="C740">
        <v>87</v>
      </c>
      <c r="D740" t="s">
        <v>287</v>
      </c>
      <c r="E740" s="44">
        <v>5</v>
      </c>
      <c r="F740" s="44">
        <v>5</v>
      </c>
      <c r="G740" s="58">
        <v>0</v>
      </c>
      <c r="H740" s="45">
        <v>31279</v>
      </c>
      <c r="I740" s="45">
        <v>33057</v>
      </c>
      <c r="J740" s="45">
        <v>1778</v>
      </c>
    </row>
    <row r="741" spans="1:10">
      <c r="A741">
        <v>159</v>
      </c>
      <c r="B741" t="s">
        <v>782</v>
      </c>
      <c r="C741">
        <v>227</v>
      </c>
      <c r="D741" t="s">
        <v>386</v>
      </c>
      <c r="E741" s="44">
        <v>0</v>
      </c>
      <c r="F741" s="44">
        <v>1</v>
      </c>
      <c r="G741" s="58">
        <v>1</v>
      </c>
      <c r="H741" s="45">
        <v>0</v>
      </c>
      <c r="I741" s="45">
        <v>18643</v>
      </c>
      <c r="J741" s="45">
        <v>18643</v>
      </c>
    </row>
    <row r="742" spans="1:10">
      <c r="A742">
        <v>159</v>
      </c>
      <c r="B742" t="s">
        <v>782</v>
      </c>
      <c r="C742">
        <v>278</v>
      </c>
      <c r="D742" t="s">
        <v>303</v>
      </c>
      <c r="E742" s="44">
        <v>1</v>
      </c>
      <c r="F742" s="44">
        <v>0</v>
      </c>
      <c r="G742" s="58">
        <v>-1</v>
      </c>
      <c r="H742" s="45">
        <v>61800</v>
      </c>
      <c r="I742" s="45">
        <v>0</v>
      </c>
      <c r="J742" s="45">
        <v>-61800</v>
      </c>
    </row>
    <row r="743" spans="1:10">
      <c r="A743">
        <v>159</v>
      </c>
      <c r="B743" t="s">
        <v>782</v>
      </c>
      <c r="C743">
        <v>281</v>
      </c>
      <c r="D743" t="s">
        <v>76</v>
      </c>
      <c r="E743" s="44">
        <v>36</v>
      </c>
      <c r="F743" s="44">
        <v>33.72</v>
      </c>
      <c r="G743" s="58">
        <v>-2.2800000000000011</v>
      </c>
      <c r="H743" s="45">
        <v>245955</v>
      </c>
      <c r="I743" s="45">
        <v>194739</v>
      </c>
      <c r="J743" s="45">
        <v>-51216</v>
      </c>
    </row>
    <row r="744" spans="1:10">
      <c r="A744">
        <v>159</v>
      </c>
      <c r="B744" t="s">
        <v>782</v>
      </c>
      <c r="C744">
        <v>332</v>
      </c>
      <c r="D744" t="s">
        <v>78</v>
      </c>
      <c r="E744" s="44">
        <v>1</v>
      </c>
      <c r="F744" s="44">
        <v>0</v>
      </c>
      <c r="G744" s="58">
        <v>-1</v>
      </c>
      <c r="H744" s="45">
        <v>5000</v>
      </c>
      <c r="I744" s="45">
        <v>0</v>
      </c>
      <c r="J744" s="45">
        <v>-5000</v>
      </c>
    </row>
    <row r="745" spans="1:10">
      <c r="A745">
        <v>160</v>
      </c>
      <c r="B745" t="s">
        <v>83</v>
      </c>
      <c r="C745">
        <v>79</v>
      </c>
      <c r="D745" t="s">
        <v>271</v>
      </c>
      <c r="E745" s="44">
        <v>9</v>
      </c>
      <c r="F745" s="44">
        <v>4.55</v>
      </c>
      <c r="G745" s="58">
        <v>-4.45</v>
      </c>
      <c r="H745" s="45">
        <v>57860</v>
      </c>
      <c r="I745" s="45">
        <v>40653</v>
      </c>
      <c r="J745" s="45">
        <v>-17207</v>
      </c>
    </row>
    <row r="746" spans="1:10">
      <c r="A746">
        <v>160</v>
      </c>
      <c r="B746" t="s">
        <v>83</v>
      </c>
      <c r="C746">
        <v>149</v>
      </c>
      <c r="D746" t="s">
        <v>82</v>
      </c>
      <c r="E746" s="44">
        <v>1</v>
      </c>
      <c r="F746" s="44">
        <v>1</v>
      </c>
      <c r="G746" s="58">
        <v>0</v>
      </c>
      <c r="H746" s="45">
        <v>5000</v>
      </c>
      <c r="I746" s="45">
        <v>5000</v>
      </c>
      <c r="J746" s="45">
        <v>0</v>
      </c>
    </row>
    <row r="747" spans="1:10">
      <c r="A747">
        <v>160</v>
      </c>
      <c r="B747" t="s">
        <v>83</v>
      </c>
      <c r="C747">
        <v>295</v>
      </c>
      <c r="D747" t="s">
        <v>759</v>
      </c>
      <c r="E747" s="44">
        <v>3</v>
      </c>
      <c r="F747" s="44">
        <v>3</v>
      </c>
      <c r="G747" s="58">
        <v>0</v>
      </c>
      <c r="H747" s="45">
        <v>15000</v>
      </c>
      <c r="I747" s="45">
        <v>15000</v>
      </c>
      <c r="J747" s="45">
        <v>0</v>
      </c>
    </row>
    <row r="748" spans="1:10">
      <c r="A748">
        <v>160</v>
      </c>
      <c r="B748" t="s">
        <v>83</v>
      </c>
      <c r="C748">
        <v>301</v>
      </c>
      <c r="D748" t="s">
        <v>70</v>
      </c>
      <c r="E748" s="44">
        <v>1</v>
      </c>
      <c r="F748" s="44">
        <v>0</v>
      </c>
      <c r="G748" s="58">
        <v>-1</v>
      </c>
      <c r="H748" s="45">
        <v>5000</v>
      </c>
      <c r="I748" s="45">
        <v>0</v>
      </c>
      <c r="J748" s="45">
        <v>-5000</v>
      </c>
    </row>
    <row r="749" spans="1:10">
      <c r="A749">
        <v>160</v>
      </c>
      <c r="B749" t="s">
        <v>83</v>
      </c>
      <c r="C749">
        <v>673</v>
      </c>
      <c r="D749" t="s">
        <v>339</v>
      </c>
      <c r="E749" s="44">
        <v>1</v>
      </c>
      <c r="F749" s="44">
        <v>1</v>
      </c>
      <c r="G749" s="58">
        <v>0</v>
      </c>
      <c r="H749" s="45">
        <v>5000</v>
      </c>
      <c r="I749" s="45">
        <v>5000</v>
      </c>
      <c r="J749" s="45">
        <v>0</v>
      </c>
    </row>
    <row r="750" spans="1:10">
      <c r="A750">
        <v>160</v>
      </c>
      <c r="B750" t="s">
        <v>83</v>
      </c>
      <c r="C750">
        <v>828</v>
      </c>
      <c r="D750" t="s">
        <v>415</v>
      </c>
      <c r="E750" s="44">
        <v>0</v>
      </c>
      <c r="F750" s="44">
        <v>2</v>
      </c>
      <c r="G750" s="58">
        <v>2</v>
      </c>
      <c r="H750" s="45">
        <v>0</v>
      </c>
      <c r="I750" s="45">
        <v>10000</v>
      </c>
      <c r="J750" s="45">
        <v>10000</v>
      </c>
    </row>
    <row r="751" spans="1:10">
      <c r="A751">
        <v>161</v>
      </c>
      <c r="B751" t="s">
        <v>302</v>
      </c>
      <c r="C751">
        <v>24</v>
      </c>
      <c r="D751" t="s">
        <v>299</v>
      </c>
      <c r="E751" s="44">
        <v>1</v>
      </c>
      <c r="F751" s="44">
        <v>1</v>
      </c>
      <c r="G751" s="58">
        <v>0</v>
      </c>
      <c r="H751" s="45">
        <v>5000</v>
      </c>
      <c r="I751" s="45">
        <v>5000</v>
      </c>
      <c r="J751" s="45">
        <v>0</v>
      </c>
    </row>
    <row r="752" spans="1:10">
      <c r="A752">
        <v>161</v>
      </c>
      <c r="B752" t="s">
        <v>302</v>
      </c>
      <c r="C752">
        <v>61</v>
      </c>
      <c r="D752" t="s">
        <v>74</v>
      </c>
      <c r="E752" s="44">
        <v>3</v>
      </c>
      <c r="F752" s="44">
        <v>4</v>
      </c>
      <c r="G752" s="58">
        <v>1</v>
      </c>
      <c r="H752" s="45">
        <v>21420</v>
      </c>
      <c r="I752" s="45">
        <v>26728</v>
      </c>
      <c r="J752" s="45">
        <v>5308</v>
      </c>
    </row>
    <row r="753" spans="1:10">
      <c r="A753">
        <v>161</v>
      </c>
      <c r="B753" t="s">
        <v>302</v>
      </c>
      <c r="C753">
        <v>191</v>
      </c>
      <c r="D753" t="s">
        <v>385</v>
      </c>
      <c r="E753" s="44">
        <v>2</v>
      </c>
      <c r="F753" s="44">
        <v>3</v>
      </c>
      <c r="G753" s="58">
        <v>1</v>
      </c>
      <c r="H753" s="45">
        <v>10000</v>
      </c>
      <c r="I753" s="45">
        <v>15000</v>
      </c>
      <c r="J753" s="45">
        <v>5000</v>
      </c>
    </row>
    <row r="754" spans="1:10">
      <c r="A754">
        <v>161</v>
      </c>
      <c r="B754" t="s">
        <v>302</v>
      </c>
      <c r="C754">
        <v>227</v>
      </c>
      <c r="D754" t="s">
        <v>386</v>
      </c>
      <c r="E754" s="44">
        <v>1</v>
      </c>
      <c r="F754" s="44">
        <v>1</v>
      </c>
      <c r="G754" s="58">
        <v>0</v>
      </c>
      <c r="H754" s="45">
        <v>5000</v>
      </c>
      <c r="I754" s="45">
        <v>5000</v>
      </c>
      <c r="J754" s="45">
        <v>0</v>
      </c>
    </row>
    <row r="755" spans="1:10">
      <c r="A755">
        <v>161</v>
      </c>
      <c r="B755" t="s">
        <v>302</v>
      </c>
      <c r="C755">
        <v>278</v>
      </c>
      <c r="D755" t="s">
        <v>303</v>
      </c>
      <c r="E755" s="44">
        <v>1</v>
      </c>
      <c r="F755" s="44">
        <v>2</v>
      </c>
      <c r="G755" s="58">
        <v>1</v>
      </c>
      <c r="H755" s="45">
        <v>5000</v>
      </c>
      <c r="I755" s="45">
        <v>10000</v>
      </c>
      <c r="J755" s="45">
        <v>5000</v>
      </c>
    </row>
    <row r="756" spans="1:10">
      <c r="A756">
        <v>161</v>
      </c>
      <c r="B756" t="s">
        <v>302</v>
      </c>
      <c r="C756">
        <v>281</v>
      </c>
      <c r="D756" t="s">
        <v>76</v>
      </c>
      <c r="E756" s="44">
        <v>75.389999999999986</v>
      </c>
      <c r="F756" s="44">
        <v>88.649999999999991</v>
      </c>
      <c r="G756" s="58">
        <v>13.260000000000005</v>
      </c>
      <c r="H756" s="45">
        <v>446480</v>
      </c>
      <c r="I756" s="45">
        <v>515330</v>
      </c>
      <c r="J756" s="45">
        <v>68850</v>
      </c>
    </row>
    <row r="757" spans="1:10">
      <c r="A757">
        <v>161</v>
      </c>
      <c r="B757" t="s">
        <v>302</v>
      </c>
      <c r="C757">
        <v>325</v>
      </c>
      <c r="D757" t="s">
        <v>77</v>
      </c>
      <c r="E757" s="44">
        <v>1</v>
      </c>
      <c r="F757" s="44">
        <v>2</v>
      </c>
      <c r="G757" s="58">
        <v>1</v>
      </c>
      <c r="H757" s="45">
        <v>5000</v>
      </c>
      <c r="I757" s="45">
        <v>10000</v>
      </c>
      <c r="J757" s="45">
        <v>5000</v>
      </c>
    </row>
    <row r="758" spans="1:10">
      <c r="A758">
        <v>161</v>
      </c>
      <c r="B758" t="s">
        <v>302</v>
      </c>
      <c r="C758">
        <v>680</v>
      </c>
      <c r="D758" t="s">
        <v>408</v>
      </c>
      <c r="E758" s="44">
        <v>2</v>
      </c>
      <c r="F758" s="44">
        <v>2</v>
      </c>
      <c r="G758" s="58">
        <v>0</v>
      </c>
      <c r="H758" s="45">
        <v>10000</v>
      </c>
      <c r="I758" s="45">
        <v>30631</v>
      </c>
      <c r="J758" s="45">
        <v>20631</v>
      </c>
    </row>
    <row r="759" spans="1:10">
      <c r="A759">
        <v>162</v>
      </c>
      <c r="B759" t="s">
        <v>334</v>
      </c>
      <c r="C759">
        <v>97</v>
      </c>
      <c r="D759" t="s">
        <v>332</v>
      </c>
      <c r="E759" s="44">
        <v>16.16</v>
      </c>
      <c r="F759" s="44">
        <v>14.620000000000001</v>
      </c>
      <c r="G759" s="58">
        <v>-1.5399999999999991</v>
      </c>
      <c r="H759" s="45">
        <v>100395</v>
      </c>
      <c r="I759" s="45">
        <v>88287</v>
      </c>
      <c r="J759" s="45">
        <v>-12108</v>
      </c>
    </row>
    <row r="760" spans="1:10">
      <c r="A760">
        <v>162</v>
      </c>
      <c r="B760" t="s">
        <v>334</v>
      </c>
      <c r="C760">
        <v>153</v>
      </c>
      <c r="D760" t="s">
        <v>333</v>
      </c>
      <c r="E760" s="44">
        <v>24.28</v>
      </c>
      <c r="F760" s="44">
        <v>18.77</v>
      </c>
      <c r="G760" s="58">
        <v>-5.5100000000000016</v>
      </c>
      <c r="H760" s="45">
        <v>151867</v>
      </c>
      <c r="I760" s="45">
        <v>118360</v>
      </c>
      <c r="J760" s="45">
        <v>-33507</v>
      </c>
    </row>
    <row r="761" spans="1:10">
      <c r="A761">
        <v>162</v>
      </c>
      <c r="B761" t="s">
        <v>334</v>
      </c>
      <c r="C761">
        <v>343</v>
      </c>
      <c r="D761" t="s">
        <v>274</v>
      </c>
      <c r="E761" s="44">
        <v>0.86</v>
      </c>
      <c r="F761" s="44">
        <v>0</v>
      </c>
      <c r="G761" s="58">
        <v>-0.86</v>
      </c>
      <c r="H761" s="45">
        <v>4300</v>
      </c>
      <c r="I761" s="45">
        <v>0</v>
      </c>
      <c r="J761" s="45">
        <v>-4300</v>
      </c>
    </row>
    <row r="762" spans="1:10">
      <c r="A762">
        <v>162</v>
      </c>
      <c r="B762" t="s">
        <v>334</v>
      </c>
      <c r="C762">
        <v>610</v>
      </c>
      <c r="D762" t="s">
        <v>338</v>
      </c>
      <c r="E762" s="44">
        <v>1.9300000000000002</v>
      </c>
      <c r="F762" s="44">
        <v>0</v>
      </c>
      <c r="G762" s="58">
        <v>-1.9300000000000002</v>
      </c>
      <c r="H762" s="45">
        <v>9650</v>
      </c>
      <c r="I762" s="45">
        <v>0</v>
      </c>
      <c r="J762" s="45">
        <v>-9650</v>
      </c>
    </row>
    <row r="763" spans="1:10">
      <c r="A763">
        <v>162</v>
      </c>
      <c r="B763" t="s">
        <v>334</v>
      </c>
      <c r="C763">
        <v>616</v>
      </c>
      <c r="D763" t="s">
        <v>879</v>
      </c>
      <c r="E763" s="44">
        <v>1</v>
      </c>
      <c r="F763" s="44">
        <v>2</v>
      </c>
      <c r="G763" s="58">
        <v>1</v>
      </c>
      <c r="H763" s="45">
        <v>5000</v>
      </c>
      <c r="I763" s="45">
        <v>10000</v>
      </c>
      <c r="J763" s="45">
        <v>5000</v>
      </c>
    </row>
    <row r="764" spans="1:10">
      <c r="A764">
        <v>162</v>
      </c>
      <c r="B764" t="s">
        <v>334</v>
      </c>
      <c r="C764">
        <v>720</v>
      </c>
      <c r="D764" t="s">
        <v>340</v>
      </c>
      <c r="E764" s="44">
        <v>0</v>
      </c>
      <c r="F764" s="44">
        <v>1</v>
      </c>
      <c r="G764" s="58">
        <v>1</v>
      </c>
      <c r="H764" s="45">
        <v>0</v>
      </c>
      <c r="I764" s="45">
        <v>5000</v>
      </c>
      <c r="J764" s="45">
        <v>5000</v>
      </c>
    </row>
    <row r="765" spans="1:10">
      <c r="A765">
        <v>162</v>
      </c>
      <c r="B765" t="s">
        <v>334</v>
      </c>
      <c r="C765">
        <v>735</v>
      </c>
      <c r="D765" t="s">
        <v>341</v>
      </c>
      <c r="E765" s="44">
        <v>2</v>
      </c>
      <c r="F765" s="44">
        <v>4</v>
      </c>
      <c r="G765" s="58">
        <v>2</v>
      </c>
      <c r="H765" s="45">
        <v>10000</v>
      </c>
      <c r="I765" s="45">
        <v>20000</v>
      </c>
      <c r="J765" s="45">
        <v>10000</v>
      </c>
    </row>
    <row r="766" spans="1:10">
      <c r="A766">
        <v>171</v>
      </c>
      <c r="B766" t="s">
        <v>869</v>
      </c>
      <c r="C766">
        <v>239</v>
      </c>
      <c r="D766" t="s">
        <v>390</v>
      </c>
      <c r="E766" s="44">
        <v>4</v>
      </c>
      <c r="F766" s="44">
        <v>3</v>
      </c>
      <c r="G766" s="58">
        <v>-1</v>
      </c>
      <c r="H766" s="45">
        <v>20000</v>
      </c>
      <c r="I766" s="45">
        <v>15000</v>
      </c>
      <c r="J766" s="45">
        <v>-5000</v>
      </c>
    </row>
    <row r="767" spans="1:10">
      <c r="A767">
        <v>172</v>
      </c>
      <c r="B767" t="s">
        <v>389</v>
      </c>
      <c r="C767">
        <v>20</v>
      </c>
      <c r="D767" t="s">
        <v>262</v>
      </c>
      <c r="E767" s="44">
        <v>22</v>
      </c>
      <c r="F767" s="44">
        <v>29</v>
      </c>
      <c r="G767" s="58">
        <v>7</v>
      </c>
      <c r="H767" s="45">
        <v>119521</v>
      </c>
      <c r="I767" s="45">
        <v>157118</v>
      </c>
      <c r="J767" s="45">
        <v>37597</v>
      </c>
    </row>
    <row r="768" spans="1:10">
      <c r="A768">
        <v>172</v>
      </c>
      <c r="B768" t="s">
        <v>389</v>
      </c>
      <c r="C768">
        <v>36</v>
      </c>
      <c r="D768" t="s">
        <v>388</v>
      </c>
      <c r="E768" s="44">
        <v>5</v>
      </c>
      <c r="F768" s="44">
        <v>8</v>
      </c>
      <c r="G768" s="58">
        <v>3</v>
      </c>
      <c r="H768" s="45">
        <v>26772</v>
      </c>
      <c r="I768" s="45">
        <v>61833</v>
      </c>
      <c r="J768" s="45">
        <v>35061</v>
      </c>
    </row>
    <row r="769" spans="1:10">
      <c r="A769">
        <v>172</v>
      </c>
      <c r="B769" t="s">
        <v>389</v>
      </c>
      <c r="C769">
        <v>72</v>
      </c>
      <c r="D769" t="s">
        <v>818</v>
      </c>
      <c r="E769" s="44">
        <v>3</v>
      </c>
      <c r="F769" s="44">
        <v>3</v>
      </c>
      <c r="G769" s="58">
        <v>0</v>
      </c>
      <c r="H769" s="45">
        <v>15000</v>
      </c>
      <c r="I769" s="45">
        <v>15000</v>
      </c>
      <c r="J769" s="45">
        <v>0</v>
      </c>
    </row>
    <row r="770" spans="1:10">
      <c r="A770">
        <v>172</v>
      </c>
      <c r="B770" t="s">
        <v>389</v>
      </c>
      <c r="C770">
        <v>96</v>
      </c>
      <c r="D770" t="s">
        <v>351</v>
      </c>
      <c r="E770" s="44">
        <v>25</v>
      </c>
      <c r="F770" s="44">
        <v>35</v>
      </c>
      <c r="G770" s="58">
        <v>10</v>
      </c>
      <c r="H770" s="45">
        <v>135281</v>
      </c>
      <c r="I770" s="45">
        <v>206997</v>
      </c>
      <c r="J770" s="45">
        <v>71716</v>
      </c>
    </row>
    <row r="771" spans="1:10">
      <c r="A771">
        <v>172</v>
      </c>
      <c r="B771" t="s">
        <v>389</v>
      </c>
      <c r="C771">
        <v>201</v>
      </c>
      <c r="D771" t="s">
        <v>435</v>
      </c>
      <c r="E771" s="44">
        <v>0</v>
      </c>
      <c r="F771" s="44">
        <v>1</v>
      </c>
      <c r="G771" s="58">
        <v>1</v>
      </c>
      <c r="H771" s="45">
        <v>0</v>
      </c>
      <c r="I771" s="45">
        <v>5000</v>
      </c>
      <c r="J771" s="45">
        <v>5000</v>
      </c>
    </row>
    <row r="772" spans="1:10">
      <c r="A772">
        <v>172</v>
      </c>
      <c r="B772" t="s">
        <v>389</v>
      </c>
      <c r="C772">
        <v>239</v>
      </c>
      <c r="D772" t="s">
        <v>390</v>
      </c>
      <c r="E772" s="44">
        <v>2</v>
      </c>
      <c r="F772" s="44">
        <v>2</v>
      </c>
      <c r="G772" s="58">
        <v>0</v>
      </c>
      <c r="H772" s="45">
        <v>10000</v>
      </c>
      <c r="I772" s="45">
        <v>10000</v>
      </c>
      <c r="J772" s="45">
        <v>0</v>
      </c>
    </row>
    <row r="773" spans="1:10">
      <c r="A773">
        <v>172</v>
      </c>
      <c r="B773" t="s">
        <v>389</v>
      </c>
      <c r="C773">
        <v>261</v>
      </c>
      <c r="D773" t="s">
        <v>266</v>
      </c>
      <c r="E773" s="44">
        <v>11</v>
      </c>
      <c r="F773" s="44">
        <v>15</v>
      </c>
      <c r="G773" s="58">
        <v>4</v>
      </c>
      <c r="H773" s="45">
        <v>57797</v>
      </c>
      <c r="I773" s="45">
        <v>85165</v>
      </c>
      <c r="J773" s="45">
        <v>27368</v>
      </c>
    </row>
    <row r="774" spans="1:10">
      <c r="A774">
        <v>172</v>
      </c>
      <c r="B774" t="s">
        <v>389</v>
      </c>
      <c r="C774">
        <v>310</v>
      </c>
      <c r="D774" t="s">
        <v>387</v>
      </c>
      <c r="E774" s="44">
        <v>2</v>
      </c>
      <c r="F774" s="44">
        <v>3</v>
      </c>
      <c r="G774" s="58">
        <v>1</v>
      </c>
      <c r="H774" s="45">
        <v>11619</v>
      </c>
      <c r="I774" s="45">
        <v>17039</v>
      </c>
      <c r="J774" s="45">
        <v>5420</v>
      </c>
    </row>
    <row r="775" spans="1:10">
      <c r="A775">
        <v>172</v>
      </c>
      <c r="B775" t="s">
        <v>389</v>
      </c>
      <c r="C775">
        <v>645</v>
      </c>
      <c r="D775" t="s">
        <v>268</v>
      </c>
      <c r="E775" s="44">
        <v>0</v>
      </c>
      <c r="F775" s="44">
        <v>2</v>
      </c>
      <c r="G775" s="58">
        <v>2</v>
      </c>
      <c r="H775" s="45">
        <v>0</v>
      </c>
      <c r="I775" s="45">
        <v>10000</v>
      </c>
      <c r="J775" s="45">
        <v>10000</v>
      </c>
    </row>
    <row r="776" spans="1:10">
      <c r="A776">
        <v>173</v>
      </c>
      <c r="B776" t="s">
        <v>870</v>
      </c>
      <c r="C776">
        <v>310</v>
      </c>
      <c r="D776" t="s">
        <v>387</v>
      </c>
      <c r="E776" s="44">
        <v>2</v>
      </c>
      <c r="F776" s="44">
        <v>2</v>
      </c>
      <c r="G776" s="58">
        <v>0</v>
      </c>
      <c r="H776" s="45">
        <v>40600</v>
      </c>
      <c r="I776" s="45">
        <v>43073</v>
      </c>
      <c r="J776" s="45">
        <v>2473</v>
      </c>
    </row>
    <row r="777" spans="1:10">
      <c r="A777">
        <v>174</v>
      </c>
      <c r="B777" t="s">
        <v>68</v>
      </c>
      <c r="C777">
        <v>25</v>
      </c>
      <c r="D777" t="s">
        <v>278</v>
      </c>
      <c r="E777" s="44">
        <v>2</v>
      </c>
      <c r="F777" s="44">
        <v>2</v>
      </c>
      <c r="G777" s="58">
        <v>0</v>
      </c>
      <c r="H777" s="45">
        <v>10000</v>
      </c>
      <c r="I777" s="45">
        <v>10000</v>
      </c>
      <c r="J777" s="45">
        <v>0</v>
      </c>
    </row>
    <row r="778" spans="1:10">
      <c r="A778">
        <v>174</v>
      </c>
      <c r="B778" t="s">
        <v>68</v>
      </c>
      <c r="C778">
        <v>64</v>
      </c>
      <c r="D778" t="s">
        <v>330</v>
      </c>
      <c r="E778" s="44">
        <v>3.56</v>
      </c>
      <c r="F778" s="44">
        <v>2</v>
      </c>
      <c r="G778" s="58">
        <v>-1.56</v>
      </c>
      <c r="H778" s="45">
        <v>58679</v>
      </c>
      <c r="I778" s="45">
        <v>10000</v>
      </c>
      <c r="J778" s="45">
        <v>-48679</v>
      </c>
    </row>
    <row r="779" spans="1:10">
      <c r="A779">
        <v>174</v>
      </c>
      <c r="B779" t="s">
        <v>68</v>
      </c>
      <c r="C779">
        <v>97</v>
      </c>
      <c r="D779" t="s">
        <v>332</v>
      </c>
      <c r="E779" s="44">
        <v>2</v>
      </c>
      <c r="F779" s="44">
        <v>2</v>
      </c>
      <c r="G779" s="58">
        <v>0</v>
      </c>
      <c r="H779" s="45">
        <v>10000</v>
      </c>
      <c r="I779" s="45">
        <v>10000</v>
      </c>
      <c r="J779" s="45">
        <v>0</v>
      </c>
    </row>
    <row r="780" spans="1:10">
      <c r="A780">
        <v>174</v>
      </c>
      <c r="B780" t="s">
        <v>68</v>
      </c>
      <c r="C780">
        <v>141</v>
      </c>
      <c r="D780" t="s">
        <v>64</v>
      </c>
      <c r="E780" s="44">
        <v>1</v>
      </c>
      <c r="F780" s="44">
        <v>3</v>
      </c>
      <c r="G780" s="58">
        <v>2</v>
      </c>
      <c r="H780" s="45">
        <v>5000</v>
      </c>
      <c r="I780" s="45">
        <v>15000</v>
      </c>
      <c r="J780" s="45">
        <v>10000</v>
      </c>
    </row>
    <row r="781" spans="1:10">
      <c r="A781">
        <v>174</v>
      </c>
      <c r="B781" t="s">
        <v>68</v>
      </c>
      <c r="C781">
        <v>153</v>
      </c>
      <c r="D781" t="s">
        <v>333</v>
      </c>
      <c r="E781" s="44">
        <v>1</v>
      </c>
      <c r="F781" s="44">
        <v>1</v>
      </c>
      <c r="G781" s="58">
        <v>0</v>
      </c>
      <c r="H781" s="45">
        <v>5000</v>
      </c>
      <c r="I781" s="45">
        <v>5000</v>
      </c>
      <c r="J781" s="45">
        <v>0</v>
      </c>
    </row>
    <row r="782" spans="1:10">
      <c r="A782">
        <v>174</v>
      </c>
      <c r="B782" t="s">
        <v>68</v>
      </c>
      <c r="C782">
        <v>162</v>
      </c>
      <c r="D782" t="s">
        <v>334</v>
      </c>
      <c r="E782" s="44">
        <v>2</v>
      </c>
      <c r="F782" s="44">
        <v>1</v>
      </c>
      <c r="G782" s="58">
        <v>-1</v>
      </c>
      <c r="H782" s="45">
        <v>20117</v>
      </c>
      <c r="I782" s="45">
        <v>5000</v>
      </c>
      <c r="J782" s="45">
        <v>-15117</v>
      </c>
    </row>
    <row r="783" spans="1:10">
      <c r="A783">
        <v>174</v>
      </c>
      <c r="B783" t="s">
        <v>68</v>
      </c>
      <c r="C783">
        <v>170</v>
      </c>
      <c r="D783" t="s">
        <v>67</v>
      </c>
      <c r="E783" s="44">
        <v>5</v>
      </c>
      <c r="F783" s="44">
        <v>7</v>
      </c>
      <c r="G783" s="58">
        <v>2</v>
      </c>
      <c r="H783" s="45">
        <v>30974</v>
      </c>
      <c r="I783" s="45">
        <v>47520</v>
      </c>
      <c r="J783" s="45">
        <v>16546</v>
      </c>
    </row>
    <row r="784" spans="1:10">
      <c r="A784">
        <v>174</v>
      </c>
      <c r="B784" t="s">
        <v>68</v>
      </c>
      <c r="C784">
        <v>266</v>
      </c>
      <c r="D784" t="s">
        <v>726</v>
      </c>
      <c r="E784" s="44">
        <v>0</v>
      </c>
      <c r="F784" s="44">
        <v>0.12</v>
      </c>
      <c r="G784" s="58">
        <v>0.12</v>
      </c>
      <c r="H784" s="45">
        <v>0</v>
      </c>
      <c r="I784" s="45">
        <v>600</v>
      </c>
      <c r="J784" s="45">
        <v>600</v>
      </c>
    </row>
    <row r="785" spans="1:10">
      <c r="A785">
        <v>174</v>
      </c>
      <c r="B785" t="s">
        <v>68</v>
      </c>
      <c r="C785">
        <v>288</v>
      </c>
      <c r="D785" t="s">
        <v>737</v>
      </c>
      <c r="E785" s="44">
        <v>0</v>
      </c>
      <c r="F785" s="44">
        <v>1</v>
      </c>
      <c r="G785" s="58">
        <v>1</v>
      </c>
      <c r="H785" s="45">
        <v>0</v>
      </c>
      <c r="I785" s="45">
        <v>5000</v>
      </c>
      <c r="J785" s="45">
        <v>5000</v>
      </c>
    </row>
    <row r="786" spans="1:10">
      <c r="A786">
        <v>174</v>
      </c>
      <c r="B786" t="s">
        <v>68</v>
      </c>
      <c r="C786">
        <v>321</v>
      </c>
      <c r="D786" t="s">
        <v>336</v>
      </c>
      <c r="E786" s="44">
        <v>1</v>
      </c>
      <c r="F786" s="44">
        <v>1</v>
      </c>
      <c r="G786" s="58">
        <v>0</v>
      </c>
      <c r="H786" s="45">
        <v>10909</v>
      </c>
      <c r="I786" s="45">
        <v>9508</v>
      </c>
      <c r="J786" s="45">
        <v>-1401</v>
      </c>
    </row>
    <row r="787" spans="1:10">
      <c r="A787">
        <v>174</v>
      </c>
      <c r="B787" t="s">
        <v>68</v>
      </c>
      <c r="C787">
        <v>326</v>
      </c>
      <c r="D787" t="s">
        <v>71</v>
      </c>
      <c r="E787" s="44">
        <v>2</v>
      </c>
      <c r="F787" s="44">
        <v>0</v>
      </c>
      <c r="G787" s="58">
        <v>-2</v>
      </c>
      <c r="H787" s="45">
        <v>10000</v>
      </c>
      <c r="I787" s="45">
        <v>0</v>
      </c>
      <c r="J787" s="45">
        <v>-10000</v>
      </c>
    </row>
    <row r="788" spans="1:10">
      <c r="A788">
        <v>174</v>
      </c>
      <c r="B788" t="s">
        <v>68</v>
      </c>
      <c r="C788">
        <v>348</v>
      </c>
      <c r="D788" t="s">
        <v>343</v>
      </c>
      <c r="E788" s="44">
        <v>1</v>
      </c>
      <c r="F788" s="44">
        <v>1</v>
      </c>
      <c r="G788" s="58">
        <v>0</v>
      </c>
      <c r="H788" s="45">
        <v>5000</v>
      </c>
      <c r="I788" s="45">
        <v>10631</v>
      </c>
      <c r="J788" s="45">
        <v>5631</v>
      </c>
    </row>
    <row r="789" spans="1:10">
      <c r="A789">
        <v>174</v>
      </c>
      <c r="B789" t="s">
        <v>68</v>
      </c>
      <c r="C789">
        <v>600</v>
      </c>
      <c r="D789" t="s">
        <v>337</v>
      </c>
      <c r="E789" s="44">
        <v>5.74</v>
      </c>
      <c r="F789" s="44">
        <v>4</v>
      </c>
      <c r="G789" s="58">
        <v>-1.7400000000000002</v>
      </c>
      <c r="H789" s="45">
        <v>36573</v>
      </c>
      <c r="I789" s="45">
        <v>22876</v>
      </c>
      <c r="J789" s="45">
        <v>-13697</v>
      </c>
    </row>
    <row r="790" spans="1:10">
      <c r="A790">
        <v>174</v>
      </c>
      <c r="B790" t="s">
        <v>68</v>
      </c>
      <c r="C790">
        <v>640</v>
      </c>
      <c r="D790" t="s">
        <v>402</v>
      </c>
      <c r="E790" s="44">
        <v>0</v>
      </c>
      <c r="F790" s="44">
        <v>1</v>
      </c>
      <c r="G790" s="58">
        <v>1</v>
      </c>
      <c r="H790" s="45">
        <v>0</v>
      </c>
      <c r="I790" s="45">
        <v>10774</v>
      </c>
      <c r="J790" s="45">
        <v>10774</v>
      </c>
    </row>
    <row r="791" spans="1:10">
      <c r="A791">
        <v>174</v>
      </c>
      <c r="B791" t="s">
        <v>68</v>
      </c>
      <c r="C791">
        <v>725</v>
      </c>
      <c r="D791" t="s">
        <v>72</v>
      </c>
      <c r="E791" s="44">
        <v>12.26</v>
      </c>
      <c r="F791" s="44">
        <v>13</v>
      </c>
      <c r="G791" s="58">
        <v>0.74000000000000021</v>
      </c>
      <c r="H791" s="45">
        <v>128807</v>
      </c>
      <c r="I791" s="45">
        <v>173439</v>
      </c>
      <c r="J791" s="45">
        <v>44632</v>
      </c>
    </row>
    <row r="792" spans="1:10">
      <c r="A792">
        <v>177</v>
      </c>
      <c r="B792" t="s">
        <v>756</v>
      </c>
      <c r="C792">
        <v>14</v>
      </c>
      <c r="D792" t="s">
        <v>311</v>
      </c>
      <c r="E792" s="44">
        <v>1</v>
      </c>
      <c r="F792" s="44">
        <v>1.73</v>
      </c>
      <c r="G792" s="58">
        <v>0.73</v>
      </c>
      <c r="H792" s="45">
        <v>12293</v>
      </c>
      <c r="I792" s="45">
        <v>13467</v>
      </c>
      <c r="J792" s="45">
        <v>1174</v>
      </c>
    </row>
    <row r="793" spans="1:10">
      <c r="A793">
        <v>177</v>
      </c>
      <c r="B793" t="s">
        <v>756</v>
      </c>
      <c r="C793">
        <v>16</v>
      </c>
      <c r="D793" t="s">
        <v>794</v>
      </c>
      <c r="E793" s="44">
        <v>2</v>
      </c>
      <c r="F793" s="44">
        <v>0</v>
      </c>
      <c r="G793" s="58">
        <v>-2</v>
      </c>
      <c r="H793" s="45">
        <v>10000</v>
      </c>
      <c r="I793" s="45">
        <v>0</v>
      </c>
      <c r="J793" s="45">
        <v>-10000</v>
      </c>
    </row>
    <row r="794" spans="1:10">
      <c r="A794">
        <v>177</v>
      </c>
      <c r="B794" t="s">
        <v>756</v>
      </c>
      <c r="C794">
        <v>25</v>
      </c>
      <c r="D794" t="s">
        <v>278</v>
      </c>
      <c r="E794" s="44">
        <v>23.5</v>
      </c>
      <c r="F794" s="44">
        <v>27.15</v>
      </c>
      <c r="G794" s="58">
        <v>3.6499999999999986</v>
      </c>
      <c r="H794" s="45">
        <v>127320</v>
      </c>
      <c r="I794" s="45">
        <v>146929</v>
      </c>
      <c r="J794" s="45">
        <v>19609</v>
      </c>
    </row>
    <row r="795" spans="1:10">
      <c r="A795">
        <v>177</v>
      </c>
      <c r="B795" t="s">
        <v>756</v>
      </c>
      <c r="C795">
        <v>101</v>
      </c>
      <c r="D795" t="s">
        <v>754</v>
      </c>
      <c r="E795" s="44">
        <v>6.84</v>
      </c>
      <c r="F795" s="44">
        <v>5.5</v>
      </c>
      <c r="G795" s="58">
        <v>-1.3399999999999999</v>
      </c>
      <c r="H795" s="45">
        <v>50051</v>
      </c>
      <c r="I795" s="45">
        <v>33518</v>
      </c>
      <c r="J795" s="45">
        <v>-16533</v>
      </c>
    </row>
    <row r="796" spans="1:10">
      <c r="A796">
        <v>177</v>
      </c>
      <c r="B796" t="s">
        <v>756</v>
      </c>
      <c r="C796">
        <v>110</v>
      </c>
      <c r="D796" t="s">
        <v>279</v>
      </c>
      <c r="E796" s="44">
        <v>1</v>
      </c>
      <c r="F796" s="44">
        <v>1</v>
      </c>
      <c r="G796" s="58">
        <v>0</v>
      </c>
      <c r="H796" s="45">
        <v>13042</v>
      </c>
      <c r="I796" s="45">
        <v>5000</v>
      </c>
      <c r="J796" s="45">
        <v>-8042</v>
      </c>
    </row>
    <row r="797" spans="1:10">
      <c r="A797">
        <v>177</v>
      </c>
      <c r="B797" t="s">
        <v>756</v>
      </c>
      <c r="C797">
        <v>136</v>
      </c>
      <c r="D797" t="s">
        <v>313</v>
      </c>
      <c r="E797" s="44">
        <v>3.5</v>
      </c>
      <c r="F797" s="44">
        <v>4.46</v>
      </c>
      <c r="G797" s="58">
        <v>0.96</v>
      </c>
      <c r="H797" s="45">
        <v>20416</v>
      </c>
      <c r="I797" s="45">
        <v>23533</v>
      </c>
      <c r="J797" s="45">
        <v>3117</v>
      </c>
    </row>
    <row r="798" spans="1:10">
      <c r="A798">
        <v>177</v>
      </c>
      <c r="B798" t="s">
        <v>756</v>
      </c>
      <c r="C798">
        <v>175</v>
      </c>
      <c r="D798" t="s">
        <v>755</v>
      </c>
      <c r="E798" s="44">
        <v>2</v>
      </c>
      <c r="F798" s="44">
        <v>2.91</v>
      </c>
      <c r="G798" s="58">
        <v>0.91000000000000014</v>
      </c>
      <c r="H798" s="45">
        <v>10000</v>
      </c>
      <c r="I798" s="45">
        <v>15002</v>
      </c>
      <c r="J798" s="45">
        <v>5002</v>
      </c>
    </row>
    <row r="799" spans="1:10">
      <c r="A799">
        <v>177</v>
      </c>
      <c r="B799" t="s">
        <v>756</v>
      </c>
      <c r="C799">
        <v>185</v>
      </c>
      <c r="D799" t="s">
        <v>315</v>
      </c>
      <c r="E799" s="44">
        <v>21</v>
      </c>
      <c r="F799" s="44">
        <v>21.259999999999998</v>
      </c>
      <c r="G799" s="58">
        <v>0.25999999999999801</v>
      </c>
      <c r="H799" s="45">
        <v>117014</v>
      </c>
      <c r="I799" s="45">
        <v>115674</v>
      </c>
      <c r="J799" s="45">
        <v>-1340</v>
      </c>
    </row>
    <row r="800" spans="1:10">
      <c r="A800">
        <v>177</v>
      </c>
      <c r="B800" t="s">
        <v>756</v>
      </c>
      <c r="C800">
        <v>187</v>
      </c>
      <c r="D800" t="s">
        <v>757</v>
      </c>
      <c r="E800" s="44">
        <v>9</v>
      </c>
      <c r="F800" s="44">
        <v>9</v>
      </c>
      <c r="G800" s="58">
        <v>0</v>
      </c>
      <c r="H800" s="45">
        <v>47302</v>
      </c>
      <c r="I800" s="45">
        <v>48297</v>
      </c>
      <c r="J800" s="45">
        <v>995</v>
      </c>
    </row>
    <row r="801" spans="1:10">
      <c r="A801">
        <v>177</v>
      </c>
      <c r="B801" t="s">
        <v>756</v>
      </c>
      <c r="C801">
        <v>208</v>
      </c>
      <c r="D801" t="s">
        <v>281</v>
      </c>
      <c r="E801" s="44">
        <v>2</v>
      </c>
      <c r="F801" s="44">
        <v>0</v>
      </c>
      <c r="G801" s="58">
        <v>-2</v>
      </c>
      <c r="H801" s="45">
        <v>16825</v>
      </c>
      <c r="I801" s="45">
        <v>0</v>
      </c>
      <c r="J801" s="45">
        <v>-16825</v>
      </c>
    </row>
    <row r="802" spans="1:10">
      <c r="A802">
        <v>177</v>
      </c>
      <c r="B802" t="s">
        <v>756</v>
      </c>
      <c r="C802">
        <v>304</v>
      </c>
      <c r="D802" t="s">
        <v>285</v>
      </c>
      <c r="E802" s="44">
        <v>0</v>
      </c>
      <c r="F802" s="44">
        <v>1</v>
      </c>
      <c r="G802" s="58">
        <v>1</v>
      </c>
      <c r="H802" s="45">
        <v>0</v>
      </c>
      <c r="I802" s="45">
        <v>5000</v>
      </c>
      <c r="J802" s="45">
        <v>5000</v>
      </c>
    </row>
    <row r="803" spans="1:10">
      <c r="A803">
        <v>177</v>
      </c>
      <c r="B803" t="s">
        <v>756</v>
      </c>
      <c r="C803">
        <v>307</v>
      </c>
      <c r="D803" t="s">
        <v>4</v>
      </c>
      <c r="E803" s="44">
        <v>1</v>
      </c>
      <c r="F803" s="44">
        <v>1.5</v>
      </c>
      <c r="G803" s="58">
        <v>0.5</v>
      </c>
      <c r="H803" s="45">
        <v>10358</v>
      </c>
      <c r="I803" s="45">
        <v>12171</v>
      </c>
      <c r="J803" s="45">
        <v>1813</v>
      </c>
    </row>
    <row r="804" spans="1:10">
      <c r="A804">
        <v>177</v>
      </c>
      <c r="B804" t="s">
        <v>756</v>
      </c>
      <c r="C804">
        <v>321</v>
      </c>
      <c r="D804" t="s">
        <v>336</v>
      </c>
      <c r="E804" s="44">
        <v>0</v>
      </c>
      <c r="F804" s="44">
        <v>1</v>
      </c>
      <c r="G804" s="58">
        <v>1</v>
      </c>
      <c r="H804" s="45">
        <v>0</v>
      </c>
      <c r="I804" s="45">
        <v>5000</v>
      </c>
      <c r="J804" s="45">
        <v>5000</v>
      </c>
    </row>
    <row r="805" spans="1:10">
      <c r="A805">
        <v>177</v>
      </c>
      <c r="B805" t="s">
        <v>756</v>
      </c>
      <c r="C805">
        <v>348</v>
      </c>
      <c r="D805" t="s">
        <v>343</v>
      </c>
      <c r="E805" s="44">
        <v>1</v>
      </c>
      <c r="F805" s="44">
        <v>1</v>
      </c>
      <c r="G805" s="58">
        <v>0</v>
      </c>
      <c r="H805" s="45">
        <v>5000</v>
      </c>
      <c r="I805" s="45">
        <v>6143</v>
      </c>
      <c r="J805" s="45">
        <v>1143</v>
      </c>
    </row>
    <row r="806" spans="1:10">
      <c r="A806">
        <v>177</v>
      </c>
      <c r="B806" t="s">
        <v>756</v>
      </c>
      <c r="C806">
        <v>350</v>
      </c>
      <c r="D806" t="s">
        <v>760</v>
      </c>
      <c r="E806" s="44">
        <v>2</v>
      </c>
      <c r="F806" s="44">
        <v>1.5</v>
      </c>
      <c r="G806" s="58">
        <v>-0.5</v>
      </c>
      <c r="H806" s="45">
        <v>10000</v>
      </c>
      <c r="I806" s="45">
        <v>7500</v>
      </c>
      <c r="J806" s="45">
        <v>-2500</v>
      </c>
    </row>
    <row r="807" spans="1:10">
      <c r="A807">
        <v>177</v>
      </c>
      <c r="B807" t="s">
        <v>756</v>
      </c>
      <c r="C807">
        <v>622</v>
      </c>
      <c r="D807" t="s">
        <v>286</v>
      </c>
      <c r="E807" s="44">
        <v>3</v>
      </c>
      <c r="F807" s="44">
        <v>2</v>
      </c>
      <c r="G807" s="58">
        <v>-1</v>
      </c>
      <c r="H807" s="45">
        <v>16778</v>
      </c>
      <c r="I807" s="45">
        <v>10000</v>
      </c>
      <c r="J807" s="45">
        <v>-6778</v>
      </c>
    </row>
    <row r="808" spans="1:10">
      <c r="A808">
        <v>177</v>
      </c>
      <c r="B808" t="s">
        <v>756</v>
      </c>
      <c r="C808">
        <v>710</v>
      </c>
      <c r="D808" t="s">
        <v>763</v>
      </c>
      <c r="E808" s="44">
        <v>0</v>
      </c>
      <c r="F808" s="44">
        <v>0.81</v>
      </c>
      <c r="G808" s="58">
        <v>0.81</v>
      </c>
      <c r="H808" s="45">
        <v>0</v>
      </c>
      <c r="I808" s="45">
        <v>4050</v>
      </c>
      <c r="J808" s="45">
        <v>4050</v>
      </c>
    </row>
    <row r="809" spans="1:10">
      <c r="A809">
        <v>178</v>
      </c>
      <c r="B809" t="s">
        <v>366</v>
      </c>
      <c r="C809">
        <v>35</v>
      </c>
      <c r="D809" t="s">
        <v>319</v>
      </c>
      <c r="E809" s="44">
        <v>1</v>
      </c>
      <c r="F809" s="44">
        <v>1</v>
      </c>
      <c r="G809" s="58">
        <v>0</v>
      </c>
      <c r="H809" s="45">
        <v>5000</v>
      </c>
      <c r="I809" s="45">
        <v>5000</v>
      </c>
      <c r="J809" s="45">
        <v>0</v>
      </c>
    </row>
    <row r="810" spans="1:10">
      <c r="A810">
        <v>178</v>
      </c>
      <c r="B810" t="s">
        <v>366</v>
      </c>
      <c r="C810">
        <v>71</v>
      </c>
      <c r="D810" t="s">
        <v>345</v>
      </c>
      <c r="E810" s="44">
        <v>1</v>
      </c>
      <c r="F810" s="44">
        <v>1</v>
      </c>
      <c r="G810" s="58">
        <v>0</v>
      </c>
      <c r="H810" s="45">
        <v>10109</v>
      </c>
      <c r="I810" s="45">
        <v>10186</v>
      </c>
      <c r="J810" s="45">
        <v>77</v>
      </c>
    </row>
    <row r="811" spans="1:10">
      <c r="A811">
        <v>178</v>
      </c>
      <c r="B811" t="s">
        <v>366</v>
      </c>
      <c r="C811">
        <v>93</v>
      </c>
      <c r="D811" t="s">
        <v>426</v>
      </c>
      <c r="E811" s="44">
        <v>3</v>
      </c>
      <c r="F811" s="44">
        <v>0.75</v>
      </c>
      <c r="G811" s="58">
        <v>-2.25</v>
      </c>
      <c r="H811" s="45">
        <v>15000</v>
      </c>
      <c r="I811" s="45">
        <v>3750</v>
      </c>
      <c r="J811" s="45">
        <v>-11250</v>
      </c>
    </row>
    <row r="812" spans="1:10">
      <c r="A812">
        <v>178</v>
      </c>
      <c r="B812" t="s">
        <v>366</v>
      </c>
      <c r="C812">
        <v>163</v>
      </c>
      <c r="D812" t="s">
        <v>348</v>
      </c>
      <c r="E812" s="44">
        <v>2</v>
      </c>
      <c r="F812" s="44">
        <v>1.8</v>
      </c>
      <c r="G812" s="58">
        <v>-0.19999999999999996</v>
      </c>
      <c r="H812" s="45">
        <v>10000</v>
      </c>
      <c r="I812" s="45">
        <v>9000</v>
      </c>
      <c r="J812" s="45">
        <v>-1000</v>
      </c>
    </row>
    <row r="813" spans="1:10">
      <c r="A813">
        <v>178</v>
      </c>
      <c r="B813" t="s">
        <v>366</v>
      </c>
      <c r="C813">
        <v>165</v>
      </c>
      <c r="D813" t="s">
        <v>66</v>
      </c>
      <c r="E813" s="44">
        <v>6.12</v>
      </c>
      <c r="F813" s="44">
        <v>8</v>
      </c>
      <c r="G813" s="58">
        <v>1.88</v>
      </c>
      <c r="H813" s="45">
        <v>30600</v>
      </c>
      <c r="I813" s="45">
        <v>40877</v>
      </c>
      <c r="J813" s="45">
        <v>10277</v>
      </c>
    </row>
    <row r="814" spans="1:10">
      <c r="A814">
        <v>178</v>
      </c>
      <c r="B814" t="s">
        <v>366</v>
      </c>
      <c r="C814">
        <v>246</v>
      </c>
      <c r="D814" t="s">
        <v>752</v>
      </c>
      <c r="E814" s="44">
        <v>1</v>
      </c>
      <c r="F814" s="44">
        <v>1</v>
      </c>
      <c r="G814" s="58">
        <v>0</v>
      </c>
      <c r="H814" s="45">
        <v>5000</v>
      </c>
      <c r="I814" s="45">
        <v>5000</v>
      </c>
      <c r="J814" s="45">
        <v>0</v>
      </c>
    </row>
    <row r="815" spans="1:10">
      <c r="A815">
        <v>178</v>
      </c>
      <c r="B815" t="s">
        <v>366</v>
      </c>
      <c r="C815">
        <v>248</v>
      </c>
      <c r="D815" t="s">
        <v>783</v>
      </c>
      <c r="E815" s="44">
        <v>3.49</v>
      </c>
      <c r="F815" s="44">
        <v>1</v>
      </c>
      <c r="G815" s="58">
        <v>-2.4900000000000002</v>
      </c>
      <c r="H815" s="45">
        <v>18734</v>
      </c>
      <c r="I815" s="45">
        <v>5000</v>
      </c>
      <c r="J815" s="45">
        <v>-13734</v>
      </c>
    </row>
    <row r="816" spans="1:10">
      <c r="A816">
        <v>178</v>
      </c>
      <c r="B816" t="s">
        <v>366</v>
      </c>
      <c r="C816">
        <v>262</v>
      </c>
      <c r="D816" t="s">
        <v>308</v>
      </c>
      <c r="E816" s="44">
        <v>5.27</v>
      </c>
      <c r="F816" s="44">
        <v>7.64</v>
      </c>
      <c r="G816" s="58">
        <v>2.37</v>
      </c>
      <c r="H816" s="45">
        <v>35027</v>
      </c>
      <c r="I816" s="45">
        <v>38200</v>
      </c>
      <c r="J816" s="45">
        <v>3173</v>
      </c>
    </row>
    <row r="817" spans="1:10">
      <c r="A817">
        <v>178</v>
      </c>
      <c r="B817" t="s">
        <v>366</v>
      </c>
      <c r="C817">
        <v>284</v>
      </c>
      <c r="D817" t="s">
        <v>258</v>
      </c>
      <c r="E817" s="44">
        <v>2</v>
      </c>
      <c r="F817" s="44">
        <v>2</v>
      </c>
      <c r="G817" s="58">
        <v>0</v>
      </c>
      <c r="H817" s="45">
        <v>10000</v>
      </c>
      <c r="I817" s="45">
        <v>10000</v>
      </c>
      <c r="J817" s="45">
        <v>0</v>
      </c>
    </row>
    <row r="818" spans="1:10">
      <c r="A818">
        <v>178</v>
      </c>
      <c r="B818" t="s">
        <v>366</v>
      </c>
      <c r="C818">
        <v>305</v>
      </c>
      <c r="D818" t="s">
        <v>410</v>
      </c>
      <c r="E818" s="44">
        <v>2.4299999999999997</v>
      </c>
      <c r="F818" s="44">
        <v>1</v>
      </c>
      <c r="G818" s="58">
        <v>-1.4299999999999997</v>
      </c>
      <c r="H818" s="45">
        <v>19826</v>
      </c>
      <c r="I818" s="45">
        <v>5000</v>
      </c>
      <c r="J818" s="45">
        <v>-14826</v>
      </c>
    </row>
    <row r="819" spans="1:10">
      <c r="A819">
        <v>178</v>
      </c>
      <c r="B819" t="s">
        <v>366</v>
      </c>
      <c r="C819">
        <v>347</v>
      </c>
      <c r="D819" t="s">
        <v>749</v>
      </c>
      <c r="E819" s="44">
        <v>0</v>
      </c>
      <c r="F819" s="44">
        <v>0.94</v>
      </c>
      <c r="G819" s="58">
        <v>0.94</v>
      </c>
      <c r="H819" s="45">
        <v>0</v>
      </c>
      <c r="I819" s="45">
        <v>4700</v>
      </c>
      <c r="J819" s="45">
        <v>4700</v>
      </c>
    </row>
    <row r="820" spans="1:10">
      <c r="A820">
        <v>182</v>
      </c>
      <c r="B820" t="s">
        <v>785</v>
      </c>
      <c r="C820">
        <v>3</v>
      </c>
      <c r="D820" t="s">
        <v>787</v>
      </c>
      <c r="E820" s="44">
        <v>0</v>
      </c>
      <c r="F820" s="44">
        <v>0.67</v>
      </c>
      <c r="G820" s="58">
        <v>0.67</v>
      </c>
      <c r="H820" s="45">
        <v>0</v>
      </c>
      <c r="I820" s="45">
        <v>5707</v>
      </c>
      <c r="J820" s="45">
        <v>5707</v>
      </c>
    </row>
    <row r="821" spans="1:10">
      <c r="A821">
        <v>182</v>
      </c>
      <c r="B821" t="s">
        <v>785</v>
      </c>
      <c r="C821">
        <v>52</v>
      </c>
      <c r="D821" t="s">
        <v>349</v>
      </c>
      <c r="E821" s="44">
        <v>1</v>
      </c>
      <c r="F821" s="44">
        <v>1</v>
      </c>
      <c r="G821" s="58">
        <v>0</v>
      </c>
      <c r="H821" s="45">
        <v>5000</v>
      </c>
      <c r="I821" s="45">
        <v>5000</v>
      </c>
      <c r="J821" s="45">
        <v>0</v>
      </c>
    </row>
    <row r="822" spans="1:10">
      <c r="A822">
        <v>182</v>
      </c>
      <c r="B822" t="s">
        <v>785</v>
      </c>
      <c r="C822">
        <v>83</v>
      </c>
      <c r="D822" t="s">
        <v>827</v>
      </c>
      <c r="E822" s="44">
        <v>0</v>
      </c>
      <c r="F822" s="44">
        <v>0.22</v>
      </c>
      <c r="G822" s="58">
        <v>0.22</v>
      </c>
      <c r="H822" s="45">
        <v>0</v>
      </c>
      <c r="I822" s="45">
        <v>1369</v>
      </c>
      <c r="J822" s="45">
        <v>1369</v>
      </c>
    </row>
    <row r="823" spans="1:10">
      <c r="A823">
        <v>182</v>
      </c>
      <c r="B823" t="s">
        <v>785</v>
      </c>
      <c r="C823">
        <v>95</v>
      </c>
      <c r="D823" t="s">
        <v>378</v>
      </c>
      <c r="E823" s="44">
        <v>0</v>
      </c>
      <c r="F823" s="44">
        <v>1</v>
      </c>
      <c r="G823" s="58">
        <v>1</v>
      </c>
      <c r="H823" s="45">
        <v>0</v>
      </c>
      <c r="I823" s="45">
        <v>7724</v>
      </c>
      <c r="J823" s="45">
        <v>7724</v>
      </c>
    </row>
    <row r="824" spans="1:10">
      <c r="A824">
        <v>182</v>
      </c>
      <c r="B824" t="s">
        <v>785</v>
      </c>
      <c r="C824">
        <v>167</v>
      </c>
      <c r="D824" t="s">
        <v>867</v>
      </c>
      <c r="E824" s="44">
        <v>0</v>
      </c>
      <c r="F824" s="44">
        <v>0.11</v>
      </c>
      <c r="G824" s="58">
        <v>0.11</v>
      </c>
      <c r="H824" s="45">
        <v>0</v>
      </c>
      <c r="I824" s="45">
        <v>550</v>
      </c>
      <c r="J824" s="45">
        <v>550</v>
      </c>
    </row>
    <row r="825" spans="1:10">
      <c r="A825">
        <v>182</v>
      </c>
      <c r="B825" t="s">
        <v>785</v>
      </c>
      <c r="C825">
        <v>201</v>
      </c>
      <c r="D825" t="s">
        <v>435</v>
      </c>
      <c r="E825" s="44">
        <v>1.8399999999999999</v>
      </c>
      <c r="F825" s="44">
        <v>1</v>
      </c>
      <c r="G825" s="58">
        <v>-0.83999999999999986</v>
      </c>
      <c r="H825" s="45">
        <v>21636</v>
      </c>
      <c r="I825" s="45">
        <v>5000</v>
      </c>
      <c r="J825" s="45">
        <v>-16636</v>
      </c>
    </row>
    <row r="826" spans="1:10">
      <c r="A826">
        <v>182</v>
      </c>
      <c r="B826" t="s">
        <v>785</v>
      </c>
      <c r="C826">
        <v>239</v>
      </c>
      <c r="D826" t="s">
        <v>390</v>
      </c>
      <c r="E826" s="44">
        <v>1</v>
      </c>
      <c r="F826" s="44">
        <v>0.46</v>
      </c>
      <c r="G826" s="58">
        <v>-0.54</v>
      </c>
      <c r="H826" s="45">
        <v>5000</v>
      </c>
      <c r="I826" s="45">
        <v>2300</v>
      </c>
      <c r="J826" s="45">
        <v>-2700</v>
      </c>
    </row>
    <row r="827" spans="1:10">
      <c r="A827">
        <v>182</v>
      </c>
      <c r="B827" t="s">
        <v>785</v>
      </c>
      <c r="C827">
        <v>240</v>
      </c>
      <c r="D827" t="s">
        <v>712</v>
      </c>
      <c r="E827" s="44">
        <v>0</v>
      </c>
      <c r="F827" s="44">
        <v>1</v>
      </c>
      <c r="G827" s="58">
        <v>1</v>
      </c>
      <c r="H827" s="45">
        <v>0</v>
      </c>
      <c r="I827" s="45">
        <v>6053</v>
      </c>
      <c r="J827" s="45">
        <v>6053</v>
      </c>
    </row>
    <row r="828" spans="1:10">
      <c r="A828">
        <v>182</v>
      </c>
      <c r="B828" t="s">
        <v>785</v>
      </c>
      <c r="C828">
        <v>293</v>
      </c>
      <c r="D828" t="s">
        <v>326</v>
      </c>
      <c r="E828" s="44">
        <v>7.3900000000000006</v>
      </c>
      <c r="F828" s="44">
        <v>12.350000000000001</v>
      </c>
      <c r="G828" s="58">
        <v>4.9600000000000009</v>
      </c>
      <c r="H828" s="45">
        <v>36950</v>
      </c>
      <c r="I828" s="45">
        <v>61750</v>
      </c>
      <c r="J828" s="45">
        <v>24800</v>
      </c>
    </row>
    <row r="829" spans="1:10">
      <c r="A829">
        <v>182</v>
      </c>
      <c r="B829" t="s">
        <v>785</v>
      </c>
      <c r="C829">
        <v>310</v>
      </c>
      <c r="D829" t="s">
        <v>387</v>
      </c>
      <c r="E829" s="44">
        <v>0.66</v>
      </c>
      <c r="F829" s="44">
        <v>2.2000000000000002</v>
      </c>
      <c r="G829" s="58">
        <v>1.54</v>
      </c>
      <c r="H829" s="45">
        <v>3300</v>
      </c>
      <c r="I829" s="45">
        <v>12438</v>
      </c>
      <c r="J829" s="45">
        <v>9138</v>
      </c>
    </row>
    <row r="830" spans="1:10">
      <c r="A830">
        <v>182</v>
      </c>
      <c r="B830" t="s">
        <v>785</v>
      </c>
      <c r="C830">
        <v>625</v>
      </c>
      <c r="D830" t="s">
        <v>328</v>
      </c>
      <c r="E830" s="44">
        <v>0</v>
      </c>
      <c r="F830" s="44">
        <v>0.93</v>
      </c>
      <c r="G830" s="58">
        <v>0.93</v>
      </c>
      <c r="H830" s="45">
        <v>0</v>
      </c>
      <c r="I830" s="45">
        <v>4650</v>
      </c>
      <c r="J830" s="45">
        <v>4650</v>
      </c>
    </row>
    <row r="831" spans="1:10">
      <c r="A831">
        <v>182</v>
      </c>
      <c r="B831" t="s">
        <v>785</v>
      </c>
      <c r="C831">
        <v>650</v>
      </c>
      <c r="D831" t="s">
        <v>382</v>
      </c>
      <c r="E831" s="44">
        <v>0</v>
      </c>
      <c r="F831" s="44">
        <v>0.52</v>
      </c>
      <c r="G831" s="58">
        <v>0.52</v>
      </c>
      <c r="H831" s="45">
        <v>0</v>
      </c>
      <c r="I831" s="45">
        <v>2600</v>
      </c>
      <c r="J831" s="45">
        <v>2600</v>
      </c>
    </row>
    <row r="832" spans="1:10">
      <c r="A832">
        <v>182</v>
      </c>
      <c r="B832" t="s">
        <v>785</v>
      </c>
      <c r="C832">
        <v>665</v>
      </c>
      <c r="D832" t="s">
        <v>352</v>
      </c>
      <c r="E832" s="44">
        <v>5.34</v>
      </c>
      <c r="F832" s="44">
        <v>6.38</v>
      </c>
      <c r="G832" s="58">
        <v>1.04</v>
      </c>
      <c r="H832" s="45">
        <v>26700</v>
      </c>
      <c r="I832" s="45">
        <v>31900</v>
      </c>
      <c r="J832" s="45">
        <v>5200</v>
      </c>
    </row>
    <row r="833" spans="1:10">
      <c r="A833">
        <v>182</v>
      </c>
      <c r="B833" t="s">
        <v>785</v>
      </c>
      <c r="C833">
        <v>760</v>
      </c>
      <c r="D833" t="s">
        <v>38</v>
      </c>
      <c r="E833" s="44">
        <v>0</v>
      </c>
      <c r="F833" s="44">
        <v>1</v>
      </c>
      <c r="G833" s="58">
        <v>1</v>
      </c>
      <c r="H833" s="45">
        <v>0</v>
      </c>
      <c r="I833" s="45">
        <v>5000</v>
      </c>
      <c r="J833" s="45">
        <v>5000</v>
      </c>
    </row>
    <row r="834" spans="1:10">
      <c r="A834">
        <v>185</v>
      </c>
      <c r="B834" t="s">
        <v>315</v>
      </c>
      <c r="C834">
        <v>14</v>
      </c>
      <c r="D834" t="s">
        <v>311</v>
      </c>
      <c r="E834" s="44">
        <v>0</v>
      </c>
      <c r="F834" s="44">
        <v>2.37</v>
      </c>
      <c r="G834" s="58">
        <v>2.37</v>
      </c>
      <c r="H834" s="45">
        <v>0</v>
      </c>
      <c r="I834" s="45">
        <v>13462</v>
      </c>
      <c r="J834" s="45">
        <v>13462</v>
      </c>
    </row>
    <row r="835" spans="1:10">
      <c r="A835">
        <v>185</v>
      </c>
      <c r="B835" t="s">
        <v>315</v>
      </c>
      <c r="C835">
        <v>25</v>
      </c>
      <c r="D835" t="s">
        <v>278</v>
      </c>
      <c r="E835" s="44">
        <v>7.25</v>
      </c>
      <c r="F835" s="44">
        <v>5</v>
      </c>
      <c r="G835" s="58">
        <v>-2.25</v>
      </c>
      <c r="H835" s="45">
        <v>41540</v>
      </c>
      <c r="I835" s="45">
        <v>29076</v>
      </c>
      <c r="J835" s="45">
        <v>-12464</v>
      </c>
    </row>
    <row r="836" spans="1:10">
      <c r="A836">
        <v>185</v>
      </c>
      <c r="B836" t="s">
        <v>315</v>
      </c>
      <c r="C836">
        <v>77</v>
      </c>
      <c r="D836" t="s">
        <v>277</v>
      </c>
      <c r="E836" s="44">
        <v>1</v>
      </c>
      <c r="F836" s="44">
        <v>0</v>
      </c>
      <c r="G836" s="58">
        <v>-1</v>
      </c>
      <c r="H836" s="45">
        <v>5000</v>
      </c>
      <c r="I836" s="45">
        <v>0</v>
      </c>
      <c r="J836" s="45">
        <v>-5000</v>
      </c>
    </row>
    <row r="837" spans="1:10">
      <c r="A837">
        <v>185</v>
      </c>
      <c r="B837" t="s">
        <v>315</v>
      </c>
      <c r="C837">
        <v>100</v>
      </c>
      <c r="D837" t="s">
        <v>312</v>
      </c>
      <c r="E837" s="44">
        <v>2</v>
      </c>
      <c r="F837" s="44">
        <v>1.52</v>
      </c>
      <c r="G837" s="58">
        <v>-0.48</v>
      </c>
      <c r="H837" s="45">
        <v>10000</v>
      </c>
      <c r="I837" s="45">
        <v>7600</v>
      </c>
      <c r="J837" s="45">
        <v>-2400</v>
      </c>
    </row>
    <row r="838" spans="1:10">
      <c r="A838">
        <v>185</v>
      </c>
      <c r="B838" t="s">
        <v>315</v>
      </c>
      <c r="C838">
        <v>101</v>
      </c>
      <c r="D838" t="s">
        <v>754</v>
      </c>
      <c r="E838" s="44">
        <v>2.66</v>
      </c>
      <c r="F838" s="44">
        <v>2.67</v>
      </c>
      <c r="G838" s="58">
        <v>9.9999999999997868E-3</v>
      </c>
      <c r="H838" s="45">
        <v>16700</v>
      </c>
      <c r="I838" s="45">
        <v>14448</v>
      </c>
      <c r="J838" s="45">
        <v>-2252</v>
      </c>
    </row>
    <row r="839" spans="1:10">
      <c r="A839">
        <v>185</v>
      </c>
      <c r="B839" t="s">
        <v>315</v>
      </c>
      <c r="C839">
        <v>110</v>
      </c>
      <c r="D839" t="s">
        <v>279</v>
      </c>
      <c r="E839" s="44">
        <v>0</v>
      </c>
      <c r="F839" s="44">
        <v>1</v>
      </c>
      <c r="G839" s="58">
        <v>1</v>
      </c>
      <c r="H839" s="45">
        <v>0</v>
      </c>
      <c r="I839" s="45">
        <v>5000</v>
      </c>
      <c r="J839" s="45">
        <v>5000</v>
      </c>
    </row>
    <row r="840" spans="1:10">
      <c r="A840">
        <v>185</v>
      </c>
      <c r="B840" t="s">
        <v>315</v>
      </c>
      <c r="C840">
        <v>136</v>
      </c>
      <c r="D840" t="s">
        <v>313</v>
      </c>
      <c r="E840" s="44">
        <v>0</v>
      </c>
      <c r="F840" s="44">
        <v>1.8399999999999999</v>
      </c>
      <c r="G840" s="58">
        <v>1.8399999999999999</v>
      </c>
      <c r="H840" s="45">
        <v>0</v>
      </c>
      <c r="I840" s="45">
        <v>9200</v>
      </c>
      <c r="J840" s="45">
        <v>9200</v>
      </c>
    </row>
    <row r="841" spans="1:10">
      <c r="A841">
        <v>185</v>
      </c>
      <c r="B841" t="s">
        <v>315</v>
      </c>
      <c r="C841">
        <v>138</v>
      </c>
      <c r="D841" t="s">
        <v>280</v>
      </c>
      <c r="E841" s="44">
        <v>25.54</v>
      </c>
      <c r="F841" s="44">
        <v>32.230000000000004</v>
      </c>
      <c r="G841" s="58">
        <v>6.6900000000000048</v>
      </c>
      <c r="H841" s="45">
        <v>140094</v>
      </c>
      <c r="I841" s="45">
        <v>212804</v>
      </c>
      <c r="J841" s="45">
        <v>72710</v>
      </c>
    </row>
    <row r="842" spans="1:10">
      <c r="A842">
        <v>185</v>
      </c>
      <c r="B842" t="s">
        <v>315</v>
      </c>
      <c r="C842">
        <v>139</v>
      </c>
      <c r="D842" t="s">
        <v>314</v>
      </c>
      <c r="E842" s="44">
        <v>0.38</v>
      </c>
      <c r="F842" s="44">
        <v>2.57</v>
      </c>
      <c r="G842" s="58">
        <v>2.19</v>
      </c>
      <c r="H842" s="45">
        <v>1900</v>
      </c>
      <c r="I842" s="45">
        <v>12850</v>
      </c>
      <c r="J842" s="45">
        <v>10950</v>
      </c>
    </row>
    <row r="843" spans="1:10">
      <c r="A843">
        <v>185</v>
      </c>
      <c r="B843" t="s">
        <v>315</v>
      </c>
      <c r="C843">
        <v>141</v>
      </c>
      <c r="D843" t="s">
        <v>64</v>
      </c>
      <c r="E843" s="44">
        <v>0.62</v>
      </c>
      <c r="F843" s="44">
        <v>0</v>
      </c>
      <c r="G843" s="58">
        <v>-0.62</v>
      </c>
      <c r="H843" s="45">
        <v>3100</v>
      </c>
      <c r="I843" s="45">
        <v>0</v>
      </c>
      <c r="J843" s="45">
        <v>-3100</v>
      </c>
    </row>
    <row r="844" spans="1:10">
      <c r="A844">
        <v>185</v>
      </c>
      <c r="B844" t="s">
        <v>315</v>
      </c>
      <c r="C844">
        <v>170</v>
      </c>
      <c r="D844" t="s">
        <v>67</v>
      </c>
      <c r="E844" s="44">
        <v>4.04</v>
      </c>
      <c r="F844" s="44">
        <v>1.8599999999999999</v>
      </c>
      <c r="G844" s="58">
        <v>-2.1800000000000002</v>
      </c>
      <c r="H844" s="45">
        <v>25552</v>
      </c>
      <c r="I844" s="45">
        <v>10622</v>
      </c>
      <c r="J844" s="45">
        <v>-14930</v>
      </c>
    </row>
    <row r="845" spans="1:10">
      <c r="A845">
        <v>185</v>
      </c>
      <c r="B845" t="s">
        <v>315</v>
      </c>
      <c r="C845">
        <v>177</v>
      </c>
      <c r="D845" t="s">
        <v>756</v>
      </c>
      <c r="E845" s="44">
        <v>6.24</v>
      </c>
      <c r="F845" s="44">
        <v>4</v>
      </c>
      <c r="G845" s="58">
        <v>-2.2400000000000002</v>
      </c>
      <c r="H845" s="45">
        <v>37144</v>
      </c>
      <c r="I845" s="45">
        <v>20700</v>
      </c>
      <c r="J845" s="45">
        <v>-16444</v>
      </c>
    </row>
    <row r="846" spans="1:10">
      <c r="A846">
        <v>185</v>
      </c>
      <c r="B846" t="s">
        <v>315</v>
      </c>
      <c r="C846">
        <v>186</v>
      </c>
      <c r="D846" t="s">
        <v>359</v>
      </c>
      <c r="E846" s="44">
        <v>0</v>
      </c>
      <c r="F846" s="44">
        <v>3</v>
      </c>
      <c r="G846" s="58">
        <v>3</v>
      </c>
      <c r="H846" s="45">
        <v>0</v>
      </c>
      <c r="I846" s="45">
        <v>16618</v>
      </c>
      <c r="J846" s="45">
        <v>16618</v>
      </c>
    </row>
    <row r="847" spans="1:10">
      <c r="A847">
        <v>185</v>
      </c>
      <c r="B847" t="s">
        <v>315</v>
      </c>
      <c r="C847">
        <v>187</v>
      </c>
      <c r="D847" t="s">
        <v>757</v>
      </c>
      <c r="E847" s="44">
        <v>1</v>
      </c>
      <c r="F847" s="44">
        <v>0</v>
      </c>
      <c r="G847" s="58">
        <v>-1</v>
      </c>
      <c r="H847" s="45">
        <v>5000</v>
      </c>
      <c r="I847" s="45">
        <v>0</v>
      </c>
      <c r="J847" s="45">
        <v>-5000</v>
      </c>
    </row>
    <row r="848" spans="1:10">
      <c r="A848">
        <v>185</v>
      </c>
      <c r="B848" t="s">
        <v>315</v>
      </c>
      <c r="C848">
        <v>212</v>
      </c>
      <c r="D848" t="s">
        <v>353</v>
      </c>
      <c r="E848" s="44">
        <v>0.31</v>
      </c>
      <c r="F848" s="44">
        <v>0</v>
      </c>
      <c r="G848" s="58">
        <v>-0.31</v>
      </c>
      <c r="H848" s="45">
        <v>1550</v>
      </c>
      <c r="I848" s="45">
        <v>0</v>
      </c>
      <c r="J848" s="45">
        <v>-1550</v>
      </c>
    </row>
    <row r="849" spans="1:10">
      <c r="A849">
        <v>185</v>
      </c>
      <c r="B849" t="s">
        <v>315</v>
      </c>
      <c r="C849">
        <v>214</v>
      </c>
      <c r="D849" t="s">
        <v>282</v>
      </c>
      <c r="E849" s="44">
        <v>7</v>
      </c>
      <c r="F849" s="44">
        <v>8.5499999999999989</v>
      </c>
      <c r="G849" s="58">
        <v>1.5499999999999989</v>
      </c>
      <c r="H849" s="45">
        <v>39644</v>
      </c>
      <c r="I849" s="45">
        <v>45244</v>
      </c>
      <c r="J849" s="45">
        <v>5600</v>
      </c>
    </row>
    <row r="850" spans="1:10">
      <c r="A850">
        <v>185</v>
      </c>
      <c r="B850" t="s">
        <v>315</v>
      </c>
      <c r="C850">
        <v>271</v>
      </c>
      <c r="D850" t="s">
        <v>764</v>
      </c>
      <c r="E850" s="44">
        <v>1</v>
      </c>
      <c r="F850" s="44">
        <v>3</v>
      </c>
      <c r="G850" s="58">
        <v>2</v>
      </c>
      <c r="H850" s="45">
        <v>5000</v>
      </c>
      <c r="I850" s="45">
        <v>15000</v>
      </c>
      <c r="J850" s="45">
        <v>10000</v>
      </c>
    </row>
    <row r="851" spans="1:10">
      <c r="A851">
        <v>185</v>
      </c>
      <c r="B851" t="s">
        <v>315</v>
      </c>
      <c r="C851">
        <v>304</v>
      </c>
      <c r="D851" t="s">
        <v>285</v>
      </c>
      <c r="E851" s="44">
        <v>16.23</v>
      </c>
      <c r="F851" s="44">
        <v>14.559999999999999</v>
      </c>
      <c r="G851" s="58">
        <v>-1.6700000000000017</v>
      </c>
      <c r="H851" s="45">
        <v>102483</v>
      </c>
      <c r="I851" s="45">
        <v>112757</v>
      </c>
      <c r="J851" s="45">
        <v>10274</v>
      </c>
    </row>
    <row r="852" spans="1:10">
      <c r="A852">
        <v>185</v>
      </c>
      <c r="B852" t="s">
        <v>315</v>
      </c>
      <c r="C852">
        <v>622</v>
      </c>
      <c r="D852" t="s">
        <v>286</v>
      </c>
      <c r="E852" s="44">
        <v>14.01</v>
      </c>
      <c r="F852" s="44">
        <v>12.620000000000001</v>
      </c>
      <c r="G852" s="58">
        <v>-1.3899999999999988</v>
      </c>
      <c r="H852" s="45">
        <v>76757</v>
      </c>
      <c r="I852" s="45">
        <v>101070</v>
      </c>
      <c r="J852" s="45">
        <v>24313</v>
      </c>
    </row>
    <row r="853" spans="1:10">
      <c r="A853">
        <v>185</v>
      </c>
      <c r="B853" t="s">
        <v>315</v>
      </c>
      <c r="C853">
        <v>710</v>
      </c>
      <c r="D853" t="s">
        <v>763</v>
      </c>
      <c r="E853" s="44">
        <v>10.98</v>
      </c>
      <c r="F853" s="44">
        <v>10.440000000000001</v>
      </c>
      <c r="G853" s="58">
        <v>-0.53999999999999915</v>
      </c>
      <c r="H853" s="45">
        <v>54900</v>
      </c>
      <c r="I853" s="45">
        <v>54175</v>
      </c>
      <c r="J853" s="45">
        <v>-725</v>
      </c>
    </row>
    <row r="854" spans="1:10">
      <c r="A854">
        <v>185</v>
      </c>
      <c r="B854" t="s">
        <v>315</v>
      </c>
      <c r="C854">
        <v>805</v>
      </c>
      <c r="D854" t="s">
        <v>31</v>
      </c>
      <c r="E854" s="44">
        <v>3</v>
      </c>
      <c r="F854" s="44">
        <v>2</v>
      </c>
      <c r="G854" s="58">
        <v>-1</v>
      </c>
      <c r="H854" s="45">
        <v>18128</v>
      </c>
      <c r="I854" s="45">
        <v>10577</v>
      </c>
      <c r="J854" s="45">
        <v>-7551</v>
      </c>
    </row>
    <row r="855" spans="1:10">
      <c r="A855">
        <v>187</v>
      </c>
      <c r="B855" t="s">
        <v>757</v>
      </c>
      <c r="C855">
        <v>16</v>
      </c>
      <c r="D855" t="s">
        <v>794</v>
      </c>
      <c r="E855" s="44">
        <v>1.5</v>
      </c>
      <c r="F855" s="44">
        <v>2</v>
      </c>
      <c r="G855" s="58">
        <v>0.5</v>
      </c>
      <c r="H855" s="45">
        <v>7500</v>
      </c>
      <c r="I855" s="45">
        <v>10000</v>
      </c>
      <c r="J855" s="45">
        <v>2500</v>
      </c>
    </row>
    <row r="856" spans="1:10">
      <c r="A856">
        <v>187</v>
      </c>
      <c r="B856" t="s">
        <v>757</v>
      </c>
      <c r="C856">
        <v>25</v>
      </c>
      <c r="D856" t="s">
        <v>278</v>
      </c>
      <c r="E856" s="44">
        <v>12.57</v>
      </c>
      <c r="F856" s="44">
        <v>13.73</v>
      </c>
      <c r="G856" s="58">
        <v>1.1600000000000001</v>
      </c>
      <c r="H856" s="45">
        <v>67750</v>
      </c>
      <c r="I856" s="45">
        <v>73223</v>
      </c>
      <c r="J856" s="45">
        <v>5473</v>
      </c>
    </row>
    <row r="857" spans="1:10">
      <c r="A857">
        <v>187</v>
      </c>
      <c r="B857" t="s">
        <v>757</v>
      </c>
      <c r="C857">
        <v>73</v>
      </c>
      <c r="D857" t="s">
        <v>819</v>
      </c>
      <c r="E857" s="44">
        <v>0.67</v>
      </c>
      <c r="F857" s="44">
        <v>0</v>
      </c>
      <c r="G857" s="58">
        <v>-0.67</v>
      </c>
      <c r="H857" s="45">
        <v>3350</v>
      </c>
      <c r="I857" s="45">
        <v>0</v>
      </c>
      <c r="J857" s="45">
        <v>-3350</v>
      </c>
    </row>
    <row r="858" spans="1:10">
      <c r="A858">
        <v>187</v>
      </c>
      <c r="B858" t="s">
        <v>757</v>
      </c>
      <c r="C858">
        <v>99</v>
      </c>
      <c r="D858" t="s">
        <v>836</v>
      </c>
      <c r="E858" s="44">
        <v>0</v>
      </c>
      <c r="F858" s="44">
        <v>0.12</v>
      </c>
      <c r="G858" s="58">
        <v>0.12</v>
      </c>
      <c r="H858" s="45">
        <v>0</v>
      </c>
      <c r="I858" s="45">
        <v>600</v>
      </c>
      <c r="J858" s="45">
        <v>600</v>
      </c>
    </row>
    <row r="859" spans="1:10">
      <c r="A859">
        <v>187</v>
      </c>
      <c r="B859" t="s">
        <v>757</v>
      </c>
      <c r="C859">
        <v>100</v>
      </c>
      <c r="D859" t="s">
        <v>312</v>
      </c>
      <c r="E859" s="44">
        <v>0</v>
      </c>
      <c r="F859" s="44">
        <v>2.57</v>
      </c>
      <c r="G859" s="58">
        <v>2.57</v>
      </c>
      <c r="H859" s="45">
        <v>0</v>
      </c>
      <c r="I859" s="45">
        <v>12850</v>
      </c>
      <c r="J859" s="45">
        <v>12850</v>
      </c>
    </row>
    <row r="860" spans="1:10">
      <c r="A860">
        <v>187</v>
      </c>
      <c r="B860" t="s">
        <v>757</v>
      </c>
      <c r="C860">
        <v>101</v>
      </c>
      <c r="D860" t="s">
        <v>754</v>
      </c>
      <c r="E860" s="44">
        <v>8.879999999999999</v>
      </c>
      <c r="F860" s="44">
        <v>9.5</v>
      </c>
      <c r="G860" s="58">
        <v>0.62000000000000099</v>
      </c>
      <c r="H860" s="45">
        <v>47818</v>
      </c>
      <c r="I860" s="45">
        <v>51268</v>
      </c>
      <c r="J860" s="45">
        <v>3450</v>
      </c>
    </row>
    <row r="861" spans="1:10">
      <c r="A861">
        <v>187</v>
      </c>
      <c r="B861" t="s">
        <v>757</v>
      </c>
      <c r="C861">
        <v>138</v>
      </c>
      <c r="D861" t="s">
        <v>280</v>
      </c>
      <c r="E861" s="44">
        <v>2</v>
      </c>
      <c r="F861" s="44">
        <v>2</v>
      </c>
      <c r="G861" s="58">
        <v>0</v>
      </c>
      <c r="H861" s="45">
        <v>12998</v>
      </c>
      <c r="I861" s="45">
        <v>11666</v>
      </c>
      <c r="J861" s="45">
        <v>-1332</v>
      </c>
    </row>
    <row r="862" spans="1:10">
      <c r="A862">
        <v>187</v>
      </c>
      <c r="B862" t="s">
        <v>757</v>
      </c>
      <c r="C862">
        <v>175</v>
      </c>
      <c r="D862" t="s">
        <v>755</v>
      </c>
      <c r="E862" s="44">
        <v>2.1399999999999997</v>
      </c>
      <c r="F862" s="44">
        <v>6.04</v>
      </c>
      <c r="G862" s="58">
        <v>3.9000000000000004</v>
      </c>
      <c r="H862" s="45">
        <v>10700</v>
      </c>
      <c r="I862" s="45">
        <v>34900</v>
      </c>
      <c r="J862" s="45">
        <v>24200</v>
      </c>
    </row>
    <row r="863" spans="1:10">
      <c r="A863">
        <v>187</v>
      </c>
      <c r="B863" t="s">
        <v>757</v>
      </c>
      <c r="C863">
        <v>177</v>
      </c>
      <c r="D863" t="s">
        <v>756</v>
      </c>
      <c r="E863" s="44">
        <v>17.64</v>
      </c>
      <c r="F863" s="44">
        <v>17.14</v>
      </c>
      <c r="G863" s="58">
        <v>-0.5</v>
      </c>
      <c r="H863" s="45">
        <v>93544</v>
      </c>
      <c r="I863" s="45">
        <v>92343</v>
      </c>
      <c r="J863" s="45">
        <v>-1201</v>
      </c>
    </row>
    <row r="864" spans="1:10">
      <c r="A864">
        <v>187</v>
      </c>
      <c r="B864" t="s">
        <v>757</v>
      </c>
      <c r="C864">
        <v>185</v>
      </c>
      <c r="D864" t="s">
        <v>315</v>
      </c>
      <c r="E864" s="44">
        <v>4</v>
      </c>
      <c r="F864" s="44">
        <v>4.38</v>
      </c>
      <c r="G864" s="58">
        <v>0.37999999999999989</v>
      </c>
      <c r="H864" s="45">
        <v>21703</v>
      </c>
      <c r="I864" s="45">
        <v>27539</v>
      </c>
      <c r="J864" s="45">
        <v>5836</v>
      </c>
    </row>
    <row r="865" spans="1:10">
      <c r="A865">
        <v>187</v>
      </c>
      <c r="B865" t="s">
        <v>757</v>
      </c>
      <c r="C865">
        <v>198</v>
      </c>
      <c r="D865" t="s">
        <v>316</v>
      </c>
      <c r="E865" s="44">
        <v>2.6500000000000004</v>
      </c>
      <c r="F865" s="44">
        <v>0</v>
      </c>
      <c r="G865" s="58">
        <v>-2.6500000000000004</v>
      </c>
      <c r="H865" s="45">
        <v>13457</v>
      </c>
      <c r="I865" s="45">
        <v>0</v>
      </c>
      <c r="J865" s="45">
        <v>-13457</v>
      </c>
    </row>
    <row r="866" spans="1:10">
      <c r="A866">
        <v>187</v>
      </c>
      <c r="B866" t="s">
        <v>757</v>
      </c>
      <c r="C866">
        <v>199</v>
      </c>
      <c r="D866" t="s">
        <v>375</v>
      </c>
      <c r="E866" s="44">
        <v>0.62</v>
      </c>
      <c r="F866" s="44">
        <v>0</v>
      </c>
      <c r="G866" s="58">
        <v>-0.62</v>
      </c>
      <c r="H866" s="45">
        <v>3100</v>
      </c>
      <c r="I866" s="45">
        <v>0</v>
      </c>
      <c r="J866" s="45">
        <v>-3100</v>
      </c>
    </row>
    <row r="867" spans="1:10">
      <c r="A867">
        <v>187</v>
      </c>
      <c r="B867" t="s">
        <v>757</v>
      </c>
      <c r="C867">
        <v>208</v>
      </c>
      <c r="D867" t="s">
        <v>281</v>
      </c>
      <c r="E867" s="44">
        <v>1</v>
      </c>
      <c r="F867" s="44">
        <v>1</v>
      </c>
      <c r="G867" s="58">
        <v>0</v>
      </c>
      <c r="H867" s="45">
        <v>5000</v>
      </c>
      <c r="I867" s="45">
        <v>5000</v>
      </c>
      <c r="J867" s="45">
        <v>0</v>
      </c>
    </row>
    <row r="868" spans="1:10">
      <c r="A868">
        <v>187</v>
      </c>
      <c r="B868" t="s">
        <v>757</v>
      </c>
      <c r="C868">
        <v>212</v>
      </c>
      <c r="D868" t="s">
        <v>353</v>
      </c>
      <c r="E868" s="44">
        <v>2</v>
      </c>
      <c r="F868" s="44">
        <v>2</v>
      </c>
      <c r="G868" s="58">
        <v>0</v>
      </c>
      <c r="H868" s="45">
        <v>10000</v>
      </c>
      <c r="I868" s="45">
        <v>10000</v>
      </c>
      <c r="J868" s="45">
        <v>0</v>
      </c>
    </row>
    <row r="869" spans="1:10">
      <c r="A869">
        <v>187</v>
      </c>
      <c r="B869" t="s">
        <v>757</v>
      </c>
      <c r="C869">
        <v>220</v>
      </c>
      <c r="D869" t="s">
        <v>358</v>
      </c>
      <c r="E869" s="44">
        <v>2</v>
      </c>
      <c r="F869" s="44">
        <v>3</v>
      </c>
      <c r="G869" s="58">
        <v>1</v>
      </c>
      <c r="H869" s="45">
        <v>10000</v>
      </c>
      <c r="I869" s="45">
        <v>15000</v>
      </c>
      <c r="J869" s="45">
        <v>5000</v>
      </c>
    </row>
    <row r="870" spans="1:10">
      <c r="A870">
        <v>187</v>
      </c>
      <c r="B870" t="s">
        <v>757</v>
      </c>
      <c r="C870">
        <v>238</v>
      </c>
      <c r="D870" t="s">
        <v>710</v>
      </c>
      <c r="E870" s="44">
        <v>0</v>
      </c>
      <c r="F870" s="44">
        <v>2</v>
      </c>
      <c r="G870" s="58">
        <v>2</v>
      </c>
      <c r="H870" s="45">
        <v>0</v>
      </c>
      <c r="I870" s="45">
        <v>10000</v>
      </c>
      <c r="J870" s="45">
        <v>10000</v>
      </c>
    </row>
    <row r="871" spans="1:10">
      <c r="A871">
        <v>187</v>
      </c>
      <c r="B871" t="s">
        <v>757</v>
      </c>
      <c r="C871">
        <v>304</v>
      </c>
      <c r="D871" t="s">
        <v>285</v>
      </c>
      <c r="E871" s="44">
        <v>1</v>
      </c>
      <c r="F871" s="44">
        <v>1</v>
      </c>
      <c r="G871" s="58">
        <v>0</v>
      </c>
      <c r="H871" s="45">
        <v>5000</v>
      </c>
      <c r="I871" s="45">
        <v>5000</v>
      </c>
      <c r="J871" s="45">
        <v>0</v>
      </c>
    </row>
    <row r="872" spans="1:10">
      <c r="A872">
        <v>187</v>
      </c>
      <c r="B872" t="s">
        <v>757</v>
      </c>
      <c r="C872">
        <v>307</v>
      </c>
      <c r="D872" t="s">
        <v>4</v>
      </c>
      <c r="E872" s="44">
        <v>6.7099999999999991</v>
      </c>
      <c r="F872" s="44">
        <v>9.5</v>
      </c>
      <c r="G872" s="58">
        <v>2.7900000000000009</v>
      </c>
      <c r="H872" s="45">
        <v>38225</v>
      </c>
      <c r="I872" s="45">
        <v>51841</v>
      </c>
      <c r="J872" s="45">
        <v>13616</v>
      </c>
    </row>
    <row r="873" spans="1:10">
      <c r="A873">
        <v>187</v>
      </c>
      <c r="B873" t="s">
        <v>757</v>
      </c>
      <c r="C873">
        <v>335</v>
      </c>
      <c r="D873" t="s">
        <v>19</v>
      </c>
      <c r="E873" s="44">
        <v>0.32</v>
      </c>
      <c r="F873" s="44">
        <v>0</v>
      </c>
      <c r="G873" s="58">
        <v>-0.32</v>
      </c>
      <c r="H873" s="45">
        <v>1600</v>
      </c>
      <c r="I873" s="45">
        <v>0</v>
      </c>
      <c r="J873" s="45">
        <v>-1600</v>
      </c>
    </row>
    <row r="874" spans="1:10">
      <c r="A874">
        <v>187</v>
      </c>
      <c r="B874" t="s">
        <v>757</v>
      </c>
      <c r="C874">
        <v>348</v>
      </c>
      <c r="D874" t="s">
        <v>343</v>
      </c>
      <c r="E874" s="44">
        <v>1</v>
      </c>
      <c r="F874" s="44">
        <v>0.42</v>
      </c>
      <c r="G874" s="58">
        <v>-0.58000000000000007</v>
      </c>
      <c r="H874" s="45">
        <v>5000</v>
      </c>
      <c r="I874" s="45">
        <v>2100</v>
      </c>
      <c r="J874" s="45">
        <v>-2900</v>
      </c>
    </row>
    <row r="875" spans="1:10">
      <c r="A875">
        <v>187</v>
      </c>
      <c r="B875" t="s">
        <v>757</v>
      </c>
      <c r="C875">
        <v>350</v>
      </c>
      <c r="D875" t="s">
        <v>760</v>
      </c>
      <c r="E875" s="44">
        <v>1.36</v>
      </c>
      <c r="F875" s="44">
        <v>0</v>
      </c>
      <c r="G875" s="58">
        <v>-1.36</v>
      </c>
      <c r="H875" s="45">
        <v>8513</v>
      </c>
      <c r="I875" s="45">
        <v>0</v>
      </c>
      <c r="J875" s="45">
        <v>-8513</v>
      </c>
    </row>
    <row r="876" spans="1:10">
      <c r="A876">
        <v>187</v>
      </c>
      <c r="B876" t="s">
        <v>757</v>
      </c>
      <c r="C876">
        <v>622</v>
      </c>
      <c r="D876" t="s">
        <v>286</v>
      </c>
      <c r="E876" s="44">
        <v>1</v>
      </c>
      <c r="F876" s="44">
        <v>0</v>
      </c>
      <c r="G876" s="58">
        <v>-1</v>
      </c>
      <c r="H876" s="45">
        <v>5000</v>
      </c>
      <c r="I876" s="45">
        <v>0</v>
      </c>
      <c r="J876" s="45">
        <v>-5000</v>
      </c>
    </row>
    <row r="877" spans="1:10">
      <c r="A877">
        <v>187</v>
      </c>
      <c r="B877" t="s">
        <v>757</v>
      </c>
      <c r="C877">
        <v>655</v>
      </c>
      <c r="D877" t="s">
        <v>761</v>
      </c>
      <c r="E877" s="44">
        <v>0</v>
      </c>
      <c r="F877" s="44">
        <v>1.51</v>
      </c>
      <c r="G877" s="58">
        <v>1.51</v>
      </c>
      <c r="H877" s="45">
        <v>0</v>
      </c>
      <c r="I877" s="45">
        <v>7550</v>
      </c>
      <c r="J877" s="45">
        <v>7550</v>
      </c>
    </row>
    <row r="878" spans="1:10">
      <c r="A878">
        <v>187</v>
      </c>
      <c r="B878" t="s">
        <v>757</v>
      </c>
      <c r="C878">
        <v>690</v>
      </c>
      <c r="D878" t="s">
        <v>762</v>
      </c>
      <c r="E878" s="44">
        <v>4</v>
      </c>
      <c r="F878" s="44">
        <v>6</v>
      </c>
      <c r="G878" s="58">
        <v>2</v>
      </c>
      <c r="H878" s="45">
        <v>22803</v>
      </c>
      <c r="I878" s="45">
        <v>32323</v>
      </c>
      <c r="J878" s="45">
        <v>9520</v>
      </c>
    </row>
    <row r="879" spans="1:10">
      <c r="A879">
        <v>187</v>
      </c>
      <c r="B879" t="s">
        <v>757</v>
      </c>
      <c r="C879">
        <v>710</v>
      </c>
      <c r="D879" t="s">
        <v>763</v>
      </c>
      <c r="E879" s="44">
        <v>4</v>
      </c>
      <c r="F879" s="44">
        <v>5</v>
      </c>
      <c r="G879" s="58">
        <v>1</v>
      </c>
      <c r="H879" s="45">
        <v>20000</v>
      </c>
      <c r="I879" s="45">
        <v>25000</v>
      </c>
      <c r="J879" s="45">
        <v>5000</v>
      </c>
    </row>
    <row r="880" spans="1:10">
      <c r="A880">
        <v>191</v>
      </c>
      <c r="B880" t="s">
        <v>385</v>
      </c>
      <c r="C880">
        <v>137</v>
      </c>
      <c r="D880" t="s">
        <v>75</v>
      </c>
      <c r="E880" s="44">
        <v>1</v>
      </c>
      <c r="F880" s="44">
        <v>1</v>
      </c>
      <c r="G880" s="58">
        <v>0</v>
      </c>
      <c r="H880" s="45">
        <v>5000</v>
      </c>
      <c r="I880" s="45">
        <v>5000</v>
      </c>
      <c r="J880" s="45">
        <v>0</v>
      </c>
    </row>
    <row r="881" spans="1:10">
      <c r="A881">
        <v>191</v>
      </c>
      <c r="B881" t="s">
        <v>385</v>
      </c>
      <c r="C881">
        <v>215</v>
      </c>
      <c r="D881" t="s">
        <v>360</v>
      </c>
      <c r="E881" s="44">
        <v>0.56999999999999995</v>
      </c>
      <c r="F881" s="44">
        <v>1</v>
      </c>
      <c r="G881" s="58">
        <v>0.43000000000000005</v>
      </c>
      <c r="H881" s="45">
        <v>2850</v>
      </c>
      <c r="I881" s="45">
        <v>5000</v>
      </c>
      <c r="J881" s="45">
        <v>2150</v>
      </c>
    </row>
    <row r="882" spans="1:10">
      <c r="A882">
        <v>191</v>
      </c>
      <c r="B882" t="s">
        <v>385</v>
      </c>
      <c r="C882">
        <v>227</v>
      </c>
      <c r="D882" t="s">
        <v>386</v>
      </c>
      <c r="E882" s="44">
        <v>16.829999999999998</v>
      </c>
      <c r="F882" s="44">
        <v>19.2</v>
      </c>
      <c r="G882" s="58">
        <v>2.370000000000001</v>
      </c>
      <c r="H882" s="45">
        <v>141357</v>
      </c>
      <c r="I882" s="45">
        <v>146496</v>
      </c>
      <c r="J882" s="45">
        <v>5139</v>
      </c>
    </row>
    <row r="883" spans="1:10">
      <c r="A883">
        <v>191</v>
      </c>
      <c r="B883" t="s">
        <v>385</v>
      </c>
      <c r="C883">
        <v>277</v>
      </c>
      <c r="D883" t="s">
        <v>355</v>
      </c>
      <c r="E883" s="44">
        <v>1</v>
      </c>
      <c r="F883" s="44">
        <v>0</v>
      </c>
      <c r="G883" s="58">
        <v>-1</v>
      </c>
      <c r="H883" s="45">
        <v>6767</v>
      </c>
      <c r="I883" s="45">
        <v>0</v>
      </c>
      <c r="J883" s="45">
        <v>-6767</v>
      </c>
    </row>
    <row r="884" spans="1:10">
      <c r="A884">
        <v>191</v>
      </c>
      <c r="B884" t="s">
        <v>385</v>
      </c>
      <c r="C884">
        <v>281</v>
      </c>
      <c r="D884" t="s">
        <v>76</v>
      </c>
      <c r="E884" s="44">
        <v>21.01</v>
      </c>
      <c r="F884" s="44">
        <v>18.689999999999998</v>
      </c>
      <c r="G884" s="58">
        <v>-2.3200000000000038</v>
      </c>
      <c r="H884" s="45">
        <v>140117</v>
      </c>
      <c r="I884" s="45">
        <v>132232</v>
      </c>
      <c r="J884" s="45">
        <v>-7885</v>
      </c>
    </row>
    <row r="885" spans="1:10">
      <c r="A885">
        <v>191</v>
      </c>
      <c r="B885" t="s">
        <v>385</v>
      </c>
      <c r="C885">
        <v>306</v>
      </c>
      <c r="D885" t="s">
        <v>383</v>
      </c>
      <c r="E885" s="44">
        <v>2.4300000000000002</v>
      </c>
      <c r="F885" s="44">
        <v>2</v>
      </c>
      <c r="G885" s="58">
        <v>-0.43000000000000016</v>
      </c>
      <c r="H885" s="45">
        <v>12150</v>
      </c>
      <c r="I885" s="45">
        <v>10000</v>
      </c>
      <c r="J885" s="45">
        <v>-2150</v>
      </c>
    </row>
    <row r="886" spans="1:10">
      <c r="A886">
        <v>191</v>
      </c>
      <c r="B886" t="s">
        <v>385</v>
      </c>
      <c r="C886">
        <v>309</v>
      </c>
      <c r="D886" t="s">
        <v>304</v>
      </c>
      <c r="E886" s="44">
        <v>3.3000000000000003</v>
      </c>
      <c r="F886" s="44">
        <v>2</v>
      </c>
      <c r="G886" s="58">
        <v>-1.3000000000000003</v>
      </c>
      <c r="H886" s="45">
        <v>16500</v>
      </c>
      <c r="I886" s="45">
        <v>10000</v>
      </c>
      <c r="J886" s="45">
        <v>-6500</v>
      </c>
    </row>
    <row r="887" spans="1:10">
      <c r="A887">
        <v>191</v>
      </c>
      <c r="B887" t="s">
        <v>385</v>
      </c>
      <c r="C887">
        <v>332</v>
      </c>
      <c r="D887" t="s">
        <v>78</v>
      </c>
      <c r="E887" s="44">
        <v>1</v>
      </c>
      <c r="F887" s="44">
        <v>0</v>
      </c>
      <c r="G887" s="58">
        <v>-1</v>
      </c>
      <c r="H887" s="45">
        <v>5000</v>
      </c>
      <c r="I887" s="45">
        <v>0</v>
      </c>
      <c r="J887" s="45">
        <v>-5000</v>
      </c>
    </row>
    <row r="888" spans="1:10">
      <c r="A888">
        <v>191</v>
      </c>
      <c r="B888" t="s">
        <v>385</v>
      </c>
      <c r="C888">
        <v>680</v>
      </c>
      <c r="D888" t="s">
        <v>408</v>
      </c>
      <c r="E888" s="44">
        <v>2</v>
      </c>
      <c r="F888" s="44">
        <v>4.42</v>
      </c>
      <c r="G888" s="58">
        <v>2.42</v>
      </c>
      <c r="H888" s="45">
        <v>10000</v>
      </c>
      <c r="I888" s="45">
        <v>26574</v>
      </c>
      <c r="J888" s="45">
        <v>16574</v>
      </c>
    </row>
    <row r="889" spans="1:10">
      <c r="A889">
        <v>191</v>
      </c>
      <c r="B889" t="s">
        <v>385</v>
      </c>
      <c r="C889">
        <v>753</v>
      </c>
      <c r="D889" t="s">
        <v>275</v>
      </c>
      <c r="E889" s="44">
        <v>1</v>
      </c>
      <c r="F889" s="44">
        <v>0</v>
      </c>
      <c r="G889" s="58">
        <v>-1</v>
      </c>
      <c r="H889" s="45">
        <v>5000</v>
      </c>
      <c r="I889" s="45">
        <v>0</v>
      </c>
      <c r="J889" s="45">
        <v>-5000</v>
      </c>
    </row>
    <row r="890" spans="1:10">
      <c r="A890">
        <v>191</v>
      </c>
      <c r="B890" t="s">
        <v>385</v>
      </c>
      <c r="C890">
        <v>770</v>
      </c>
      <c r="D890" t="s">
        <v>363</v>
      </c>
      <c r="E890" s="44">
        <v>1</v>
      </c>
      <c r="F890" s="44">
        <v>1</v>
      </c>
      <c r="G890" s="58">
        <v>0</v>
      </c>
      <c r="H890" s="45">
        <v>5000</v>
      </c>
      <c r="I890" s="45">
        <v>5000</v>
      </c>
      <c r="J890" s="45">
        <v>0</v>
      </c>
    </row>
    <row r="891" spans="1:10">
      <c r="A891">
        <v>198</v>
      </c>
      <c r="B891" t="s">
        <v>316</v>
      </c>
      <c r="C891">
        <v>14</v>
      </c>
      <c r="D891" t="s">
        <v>311</v>
      </c>
      <c r="E891" s="44">
        <v>3</v>
      </c>
      <c r="F891" s="44">
        <v>3</v>
      </c>
      <c r="G891" s="58">
        <v>0</v>
      </c>
      <c r="H891" s="45">
        <v>30799</v>
      </c>
      <c r="I891" s="45">
        <v>31238</v>
      </c>
      <c r="J891" s="45">
        <v>439</v>
      </c>
    </row>
    <row r="892" spans="1:10">
      <c r="A892">
        <v>198</v>
      </c>
      <c r="B892" t="s">
        <v>316</v>
      </c>
      <c r="C892">
        <v>35</v>
      </c>
      <c r="D892" t="s">
        <v>319</v>
      </c>
      <c r="E892" s="44">
        <v>2</v>
      </c>
      <c r="F892" s="44">
        <v>2</v>
      </c>
      <c r="G892" s="58">
        <v>0</v>
      </c>
      <c r="H892" s="45">
        <v>20044</v>
      </c>
      <c r="I892" s="45">
        <v>18235</v>
      </c>
      <c r="J892" s="45">
        <v>-1809</v>
      </c>
    </row>
    <row r="893" spans="1:10">
      <c r="A893">
        <v>198</v>
      </c>
      <c r="B893" t="s">
        <v>316</v>
      </c>
      <c r="C893">
        <v>100</v>
      </c>
      <c r="D893" t="s">
        <v>312</v>
      </c>
      <c r="E893" s="44">
        <v>20.28</v>
      </c>
      <c r="F893" s="44">
        <v>18</v>
      </c>
      <c r="G893" s="58">
        <v>-2.2800000000000011</v>
      </c>
      <c r="H893" s="45">
        <v>169900</v>
      </c>
      <c r="I893" s="45">
        <v>121233</v>
      </c>
      <c r="J893" s="45">
        <v>-48667</v>
      </c>
    </row>
    <row r="894" spans="1:10">
      <c r="A894">
        <v>198</v>
      </c>
      <c r="B894" t="s">
        <v>316</v>
      </c>
      <c r="C894">
        <v>136</v>
      </c>
      <c r="D894" t="s">
        <v>313</v>
      </c>
      <c r="E894" s="44">
        <v>2</v>
      </c>
      <c r="F894" s="44">
        <v>3.37</v>
      </c>
      <c r="G894" s="58">
        <v>1.37</v>
      </c>
      <c r="H894" s="45">
        <v>20180</v>
      </c>
      <c r="I894" s="45">
        <v>31248</v>
      </c>
      <c r="J894" s="45">
        <v>11068</v>
      </c>
    </row>
    <row r="895" spans="1:10">
      <c r="A895">
        <v>198</v>
      </c>
      <c r="B895" t="s">
        <v>316</v>
      </c>
      <c r="C895">
        <v>141</v>
      </c>
      <c r="D895" t="s">
        <v>64</v>
      </c>
      <c r="E895" s="44">
        <v>0</v>
      </c>
      <c r="F895" s="44">
        <v>1</v>
      </c>
      <c r="G895" s="58">
        <v>1</v>
      </c>
      <c r="H895" s="45">
        <v>0</v>
      </c>
      <c r="I895" s="45">
        <v>5000</v>
      </c>
      <c r="J895" s="45">
        <v>5000</v>
      </c>
    </row>
    <row r="896" spans="1:10">
      <c r="A896">
        <v>198</v>
      </c>
      <c r="B896" t="s">
        <v>316</v>
      </c>
      <c r="C896">
        <v>170</v>
      </c>
      <c r="D896" t="s">
        <v>67</v>
      </c>
      <c r="E896" s="44">
        <v>4</v>
      </c>
      <c r="F896" s="44">
        <v>3</v>
      </c>
      <c r="G896" s="58">
        <v>-1</v>
      </c>
      <c r="H896" s="45">
        <v>34386</v>
      </c>
      <c r="I896" s="45">
        <v>43149</v>
      </c>
      <c r="J896" s="45">
        <v>8763</v>
      </c>
    </row>
    <row r="897" spans="1:10">
      <c r="A897">
        <v>198</v>
      </c>
      <c r="B897" t="s">
        <v>316</v>
      </c>
      <c r="C897">
        <v>175</v>
      </c>
      <c r="D897" t="s">
        <v>755</v>
      </c>
      <c r="E897" s="44">
        <v>1</v>
      </c>
      <c r="F897" s="44">
        <v>2</v>
      </c>
      <c r="G897" s="58">
        <v>1</v>
      </c>
      <c r="H897" s="45">
        <v>5000</v>
      </c>
      <c r="I897" s="45">
        <v>10000</v>
      </c>
      <c r="J897" s="45">
        <v>5000</v>
      </c>
    </row>
    <row r="898" spans="1:10">
      <c r="A898">
        <v>198</v>
      </c>
      <c r="B898" t="s">
        <v>316</v>
      </c>
      <c r="C898">
        <v>177</v>
      </c>
      <c r="D898" t="s">
        <v>756</v>
      </c>
      <c r="E898" s="44">
        <v>0.64</v>
      </c>
      <c r="F898" s="44">
        <v>1</v>
      </c>
      <c r="G898" s="58">
        <v>0.36</v>
      </c>
      <c r="H898" s="45">
        <v>5400</v>
      </c>
      <c r="I898" s="45">
        <v>9788</v>
      </c>
      <c r="J898" s="45">
        <v>4388</v>
      </c>
    </row>
    <row r="899" spans="1:10">
      <c r="A899">
        <v>198</v>
      </c>
      <c r="B899" t="s">
        <v>316</v>
      </c>
      <c r="C899">
        <v>185</v>
      </c>
      <c r="D899" t="s">
        <v>315</v>
      </c>
      <c r="E899" s="44">
        <v>2</v>
      </c>
      <c r="F899" s="44">
        <v>2</v>
      </c>
      <c r="G899" s="58">
        <v>0</v>
      </c>
      <c r="H899" s="45">
        <v>10000</v>
      </c>
      <c r="I899" s="45">
        <v>10000</v>
      </c>
      <c r="J899" s="45">
        <v>0</v>
      </c>
    </row>
    <row r="900" spans="1:10">
      <c r="A900">
        <v>198</v>
      </c>
      <c r="B900" t="s">
        <v>316</v>
      </c>
      <c r="C900">
        <v>187</v>
      </c>
      <c r="D900" t="s">
        <v>757</v>
      </c>
      <c r="E900" s="44">
        <v>3</v>
      </c>
      <c r="F900" s="44">
        <v>4</v>
      </c>
      <c r="G900" s="58">
        <v>1</v>
      </c>
      <c r="H900" s="45">
        <v>15000</v>
      </c>
      <c r="I900" s="45">
        <v>29563</v>
      </c>
      <c r="J900" s="45">
        <v>14563</v>
      </c>
    </row>
    <row r="901" spans="1:10">
      <c r="A901">
        <v>198</v>
      </c>
      <c r="B901" t="s">
        <v>316</v>
      </c>
      <c r="C901">
        <v>199</v>
      </c>
      <c r="D901" t="s">
        <v>375</v>
      </c>
      <c r="E901" s="44">
        <v>0.88</v>
      </c>
      <c r="F901" s="44">
        <v>0</v>
      </c>
      <c r="G901" s="58">
        <v>-0.88</v>
      </c>
      <c r="H901" s="45">
        <v>4400</v>
      </c>
      <c r="I901" s="45">
        <v>0</v>
      </c>
      <c r="J901" s="45">
        <v>-4400</v>
      </c>
    </row>
    <row r="902" spans="1:10">
      <c r="A902">
        <v>198</v>
      </c>
      <c r="B902" t="s">
        <v>316</v>
      </c>
      <c r="C902">
        <v>314</v>
      </c>
      <c r="D902" t="s">
        <v>766</v>
      </c>
      <c r="E902" s="44">
        <v>0</v>
      </c>
      <c r="F902" s="44">
        <v>1</v>
      </c>
      <c r="G902" s="58">
        <v>1</v>
      </c>
      <c r="H902" s="45">
        <v>0</v>
      </c>
      <c r="I902" s="45">
        <v>5000</v>
      </c>
      <c r="J902" s="45">
        <v>5000</v>
      </c>
    </row>
    <row r="903" spans="1:10">
      <c r="A903">
        <v>198</v>
      </c>
      <c r="B903" t="s">
        <v>316</v>
      </c>
      <c r="C903">
        <v>315</v>
      </c>
      <c r="D903" t="s">
        <v>401</v>
      </c>
      <c r="E903" s="44">
        <v>2</v>
      </c>
      <c r="F903" s="44">
        <v>2</v>
      </c>
      <c r="G903" s="58">
        <v>0</v>
      </c>
      <c r="H903" s="45">
        <v>33751</v>
      </c>
      <c r="I903" s="45">
        <v>79609</v>
      </c>
      <c r="J903" s="45">
        <v>45858</v>
      </c>
    </row>
    <row r="904" spans="1:10">
      <c r="A904">
        <v>198</v>
      </c>
      <c r="B904" t="s">
        <v>316</v>
      </c>
      <c r="C904">
        <v>317</v>
      </c>
      <c r="D904" t="s">
        <v>8</v>
      </c>
      <c r="E904" s="44">
        <v>1</v>
      </c>
      <c r="F904" s="44">
        <v>1</v>
      </c>
      <c r="G904" s="58">
        <v>0</v>
      </c>
      <c r="H904" s="45">
        <v>5000</v>
      </c>
      <c r="I904" s="45">
        <v>5000</v>
      </c>
      <c r="J904" s="45">
        <v>0</v>
      </c>
    </row>
    <row r="905" spans="1:10">
      <c r="A905">
        <v>198</v>
      </c>
      <c r="B905" t="s">
        <v>316</v>
      </c>
      <c r="C905">
        <v>330</v>
      </c>
      <c r="D905" t="s">
        <v>17</v>
      </c>
      <c r="E905" s="44">
        <v>2</v>
      </c>
      <c r="F905" s="44">
        <v>2</v>
      </c>
      <c r="G905" s="58">
        <v>0</v>
      </c>
      <c r="H905" s="45">
        <v>10000</v>
      </c>
      <c r="I905" s="45">
        <v>10000</v>
      </c>
      <c r="J905" s="45">
        <v>0</v>
      </c>
    </row>
    <row r="906" spans="1:10">
      <c r="A906">
        <v>198</v>
      </c>
      <c r="B906" t="s">
        <v>316</v>
      </c>
      <c r="C906">
        <v>348</v>
      </c>
      <c r="D906" t="s">
        <v>343</v>
      </c>
      <c r="E906" s="44">
        <v>1</v>
      </c>
      <c r="F906" s="44">
        <v>0</v>
      </c>
      <c r="G906" s="58">
        <v>-1</v>
      </c>
      <c r="H906" s="45">
        <v>5000</v>
      </c>
      <c r="I906" s="45">
        <v>0</v>
      </c>
      <c r="J906" s="45">
        <v>-5000</v>
      </c>
    </row>
    <row r="907" spans="1:10">
      <c r="A907">
        <v>198</v>
      </c>
      <c r="B907" t="s">
        <v>316</v>
      </c>
      <c r="C907">
        <v>655</v>
      </c>
      <c r="D907" t="s">
        <v>761</v>
      </c>
      <c r="E907" s="44">
        <v>1</v>
      </c>
      <c r="F907" s="44">
        <v>0.89</v>
      </c>
      <c r="G907" s="58">
        <v>-0.10999999999999999</v>
      </c>
      <c r="H907" s="45">
        <v>5000</v>
      </c>
      <c r="I907" s="45">
        <v>4450</v>
      </c>
      <c r="J907" s="45">
        <v>-550</v>
      </c>
    </row>
    <row r="908" spans="1:10">
      <c r="A908">
        <v>198</v>
      </c>
      <c r="B908" t="s">
        <v>316</v>
      </c>
      <c r="C908">
        <v>695</v>
      </c>
      <c r="D908" t="s">
        <v>767</v>
      </c>
      <c r="E908" s="44">
        <v>1</v>
      </c>
      <c r="F908" s="44">
        <v>1</v>
      </c>
      <c r="G908" s="58">
        <v>0</v>
      </c>
      <c r="H908" s="45">
        <v>12239</v>
      </c>
      <c r="I908" s="45">
        <v>5000</v>
      </c>
      <c r="J908" s="45">
        <v>-7239</v>
      </c>
    </row>
    <row r="909" spans="1:10">
      <c r="A909">
        <v>198</v>
      </c>
      <c r="B909" t="s">
        <v>316</v>
      </c>
      <c r="C909">
        <v>710</v>
      </c>
      <c r="D909" t="s">
        <v>763</v>
      </c>
      <c r="E909" s="44">
        <v>0</v>
      </c>
      <c r="F909" s="44">
        <v>0.47</v>
      </c>
      <c r="G909" s="58">
        <v>0.47</v>
      </c>
      <c r="H909" s="45">
        <v>0</v>
      </c>
      <c r="I909" s="45">
        <v>2350</v>
      </c>
      <c r="J909" s="45">
        <v>2350</v>
      </c>
    </row>
    <row r="910" spans="1:10">
      <c r="A910">
        <v>204</v>
      </c>
      <c r="B910" t="s">
        <v>307</v>
      </c>
      <c r="C910">
        <v>7</v>
      </c>
      <c r="D910" t="s">
        <v>79</v>
      </c>
      <c r="E910" s="44">
        <v>4</v>
      </c>
      <c r="F910" s="44">
        <v>2</v>
      </c>
      <c r="G910" s="58">
        <v>-2</v>
      </c>
      <c r="H910" s="45">
        <v>56507</v>
      </c>
      <c r="I910" s="45">
        <v>42747</v>
      </c>
      <c r="J910" s="45">
        <v>-13760</v>
      </c>
    </row>
    <row r="911" spans="1:10">
      <c r="A911">
        <v>204</v>
      </c>
      <c r="B911" t="s">
        <v>307</v>
      </c>
      <c r="C911">
        <v>128</v>
      </c>
      <c r="D911" t="s">
        <v>81</v>
      </c>
      <c r="E911" s="44">
        <v>5</v>
      </c>
      <c r="F911" s="44">
        <v>2</v>
      </c>
      <c r="G911" s="58">
        <v>-3</v>
      </c>
      <c r="H911" s="45">
        <v>25000</v>
      </c>
      <c r="I911" s="45">
        <v>10000</v>
      </c>
      <c r="J911" s="45">
        <v>-15000</v>
      </c>
    </row>
    <row r="912" spans="1:10">
      <c r="A912">
        <v>204</v>
      </c>
      <c r="B912" t="s">
        <v>307</v>
      </c>
      <c r="C912">
        <v>149</v>
      </c>
      <c r="D912" t="s">
        <v>82</v>
      </c>
      <c r="E912" s="44">
        <v>1</v>
      </c>
      <c r="F912" s="44">
        <v>0</v>
      </c>
      <c r="G912" s="58">
        <v>-1</v>
      </c>
      <c r="H912" s="45">
        <v>8597</v>
      </c>
      <c r="I912" s="45">
        <v>0</v>
      </c>
      <c r="J912" s="45">
        <v>-8597</v>
      </c>
    </row>
    <row r="913" spans="1:10">
      <c r="A913">
        <v>204</v>
      </c>
      <c r="B913" t="s">
        <v>307</v>
      </c>
      <c r="C913">
        <v>745</v>
      </c>
      <c r="D913" t="s">
        <v>309</v>
      </c>
      <c r="E913" s="44">
        <v>1</v>
      </c>
      <c r="F913" s="44">
        <v>0</v>
      </c>
      <c r="G913" s="58">
        <v>-1</v>
      </c>
      <c r="H913" s="45">
        <v>6347</v>
      </c>
      <c r="I913" s="45">
        <v>0</v>
      </c>
      <c r="J913" s="45">
        <v>-6347</v>
      </c>
    </row>
    <row r="914" spans="1:10">
      <c r="A914">
        <v>204</v>
      </c>
      <c r="B914" t="s">
        <v>307</v>
      </c>
      <c r="C914">
        <v>773</v>
      </c>
      <c r="D914" t="s">
        <v>310</v>
      </c>
      <c r="E914" s="44">
        <v>11.89</v>
      </c>
      <c r="F914" s="44">
        <v>4</v>
      </c>
      <c r="G914" s="58">
        <v>-7.8900000000000006</v>
      </c>
      <c r="H914" s="45">
        <v>99996</v>
      </c>
      <c r="I914" s="45">
        <v>20000</v>
      </c>
      <c r="J914" s="45">
        <v>-79996</v>
      </c>
    </row>
    <row r="915" spans="1:10">
      <c r="A915">
        <v>209</v>
      </c>
      <c r="B915" t="s">
        <v>745</v>
      </c>
      <c r="C915">
        <v>63</v>
      </c>
      <c r="D915" t="s">
        <v>397</v>
      </c>
      <c r="E915" s="44">
        <v>10.51</v>
      </c>
      <c r="F915" s="44">
        <v>14.8</v>
      </c>
      <c r="G915" s="58">
        <v>4.2900000000000009</v>
      </c>
      <c r="H915" s="45">
        <v>84337</v>
      </c>
      <c r="I915" s="45">
        <v>101167</v>
      </c>
      <c r="J915" s="45">
        <v>16830</v>
      </c>
    </row>
    <row r="916" spans="1:10">
      <c r="A916">
        <v>209</v>
      </c>
      <c r="B916" t="s">
        <v>745</v>
      </c>
      <c r="C916">
        <v>98</v>
      </c>
      <c r="D916" t="s">
        <v>835</v>
      </c>
      <c r="E916" s="44">
        <v>2.15</v>
      </c>
      <c r="F916" s="44">
        <v>2.58</v>
      </c>
      <c r="G916" s="58">
        <v>0.43000000000000016</v>
      </c>
      <c r="H916" s="45">
        <v>10782</v>
      </c>
      <c r="I916" s="45">
        <v>12900</v>
      </c>
      <c r="J916" s="45">
        <v>2118</v>
      </c>
    </row>
    <row r="917" spans="1:10">
      <c r="A917">
        <v>209</v>
      </c>
      <c r="B917" t="s">
        <v>745</v>
      </c>
      <c r="C917">
        <v>190</v>
      </c>
      <c r="D917" t="s">
        <v>411</v>
      </c>
      <c r="E917" s="44">
        <v>2</v>
      </c>
      <c r="F917" s="44">
        <v>0.32</v>
      </c>
      <c r="G917" s="58">
        <v>-1.68</v>
      </c>
      <c r="H917" s="45">
        <v>10000</v>
      </c>
      <c r="I917" s="45">
        <v>1600</v>
      </c>
      <c r="J917" s="45">
        <v>-8400</v>
      </c>
    </row>
    <row r="918" spans="1:10">
      <c r="A918">
        <v>209</v>
      </c>
      <c r="B918" t="s">
        <v>745</v>
      </c>
      <c r="C918">
        <v>236</v>
      </c>
      <c r="D918" t="s">
        <v>746</v>
      </c>
      <c r="E918" s="44">
        <v>3</v>
      </c>
      <c r="F918" s="44">
        <v>4.18</v>
      </c>
      <c r="G918" s="58">
        <v>1.1799999999999997</v>
      </c>
      <c r="H918" s="45">
        <v>15000</v>
      </c>
      <c r="I918" s="45">
        <v>22176</v>
      </c>
      <c r="J918" s="45">
        <v>7176</v>
      </c>
    </row>
    <row r="919" spans="1:10">
      <c r="A919">
        <v>209</v>
      </c>
      <c r="B919" t="s">
        <v>745</v>
      </c>
      <c r="C919">
        <v>341</v>
      </c>
      <c r="D919" t="s">
        <v>396</v>
      </c>
      <c r="E919" s="44">
        <v>0.14000000000000001</v>
      </c>
      <c r="F919" s="44">
        <v>1</v>
      </c>
      <c r="G919" s="58">
        <v>0.86</v>
      </c>
      <c r="H919" s="45">
        <v>827</v>
      </c>
      <c r="I919" s="45">
        <v>6045</v>
      </c>
      <c r="J919" s="45">
        <v>5218</v>
      </c>
    </row>
    <row r="920" spans="1:10">
      <c r="A920">
        <v>209</v>
      </c>
      <c r="B920" t="s">
        <v>745</v>
      </c>
      <c r="C920">
        <v>603</v>
      </c>
      <c r="D920" t="s">
        <v>769</v>
      </c>
      <c r="E920" s="44">
        <v>15.280000000000001</v>
      </c>
      <c r="F920" s="44">
        <v>26.050000000000004</v>
      </c>
      <c r="G920" s="58">
        <v>10.770000000000003</v>
      </c>
      <c r="H920" s="45">
        <v>108263</v>
      </c>
      <c r="I920" s="45">
        <v>171814</v>
      </c>
      <c r="J920" s="45">
        <v>63551</v>
      </c>
    </row>
    <row r="921" spans="1:10">
      <c r="A921">
        <v>209</v>
      </c>
      <c r="B921" t="s">
        <v>745</v>
      </c>
      <c r="C921">
        <v>635</v>
      </c>
      <c r="D921" t="s">
        <v>770</v>
      </c>
      <c r="E921" s="44">
        <v>0</v>
      </c>
      <c r="F921" s="44">
        <v>0.55000000000000004</v>
      </c>
      <c r="G921" s="58">
        <v>0.55000000000000004</v>
      </c>
      <c r="H921" s="45">
        <v>0</v>
      </c>
      <c r="I921" s="45">
        <v>5292</v>
      </c>
      <c r="J921" s="45">
        <v>5292</v>
      </c>
    </row>
    <row r="922" spans="1:10">
      <c r="A922">
        <v>209</v>
      </c>
      <c r="B922" t="s">
        <v>745</v>
      </c>
      <c r="C922">
        <v>715</v>
      </c>
      <c r="D922" t="s">
        <v>777</v>
      </c>
      <c r="E922" s="44">
        <v>2</v>
      </c>
      <c r="F922" s="44">
        <v>3.07</v>
      </c>
      <c r="G922" s="58">
        <v>1.0699999999999998</v>
      </c>
      <c r="H922" s="45">
        <v>10000</v>
      </c>
      <c r="I922" s="45">
        <v>15904</v>
      </c>
      <c r="J922" s="45">
        <v>5904</v>
      </c>
    </row>
    <row r="923" spans="1:10">
      <c r="A923">
        <v>210</v>
      </c>
      <c r="B923" t="s">
        <v>374</v>
      </c>
      <c r="C923">
        <v>5</v>
      </c>
      <c r="D923" t="s">
        <v>73</v>
      </c>
      <c r="E923" s="44">
        <v>1</v>
      </c>
      <c r="F923" s="44">
        <v>0</v>
      </c>
      <c r="G923" s="58">
        <v>-1</v>
      </c>
      <c r="H923" s="45">
        <v>5000</v>
      </c>
      <c r="I923" s="45">
        <v>0</v>
      </c>
      <c r="J923" s="45">
        <v>-5000</v>
      </c>
    </row>
    <row r="924" spans="1:10">
      <c r="A924">
        <v>210</v>
      </c>
      <c r="B924" t="s">
        <v>374</v>
      </c>
      <c r="C924">
        <v>8</v>
      </c>
      <c r="D924" t="s">
        <v>373</v>
      </c>
      <c r="E924" s="44">
        <v>0</v>
      </c>
      <c r="F924" s="44">
        <v>0.11</v>
      </c>
      <c r="G924" s="58">
        <v>0.11</v>
      </c>
      <c r="H924" s="45">
        <v>0</v>
      </c>
      <c r="I924" s="45">
        <v>4572</v>
      </c>
      <c r="J924" s="45">
        <v>4572</v>
      </c>
    </row>
    <row r="925" spans="1:10">
      <c r="A925">
        <v>210</v>
      </c>
      <c r="B925" t="s">
        <v>374</v>
      </c>
      <c r="C925">
        <v>24</v>
      </c>
      <c r="D925" t="s">
        <v>299</v>
      </c>
      <c r="E925" s="44">
        <v>1.6800000000000002</v>
      </c>
      <c r="F925" s="44">
        <v>0</v>
      </c>
      <c r="G925" s="58">
        <v>-1.6800000000000002</v>
      </c>
      <c r="H925" s="45">
        <v>8400</v>
      </c>
      <c r="I925" s="45">
        <v>0</v>
      </c>
      <c r="J925" s="45">
        <v>-8400</v>
      </c>
    </row>
    <row r="926" spans="1:10">
      <c r="A926">
        <v>210</v>
      </c>
      <c r="B926" t="s">
        <v>374</v>
      </c>
      <c r="C926">
        <v>61</v>
      </c>
      <c r="D926" t="s">
        <v>74</v>
      </c>
      <c r="E926" s="44">
        <v>7</v>
      </c>
      <c r="F926" s="44">
        <v>5.17</v>
      </c>
      <c r="G926" s="58">
        <v>-1.83</v>
      </c>
      <c r="H926" s="45">
        <v>53325</v>
      </c>
      <c r="I926" s="45">
        <v>29328</v>
      </c>
      <c r="J926" s="45">
        <v>-23997</v>
      </c>
    </row>
    <row r="927" spans="1:10">
      <c r="A927">
        <v>210</v>
      </c>
      <c r="B927" t="s">
        <v>374</v>
      </c>
      <c r="C927">
        <v>68</v>
      </c>
      <c r="D927" t="s">
        <v>815</v>
      </c>
      <c r="E927" s="44">
        <v>2</v>
      </c>
      <c r="F927" s="44">
        <v>1</v>
      </c>
      <c r="G927" s="58">
        <v>-1</v>
      </c>
      <c r="H927" s="45">
        <v>15169</v>
      </c>
      <c r="I927" s="45">
        <v>5000</v>
      </c>
      <c r="J927" s="45">
        <v>-10169</v>
      </c>
    </row>
    <row r="928" spans="1:10">
      <c r="A928">
        <v>210</v>
      </c>
      <c r="B928" t="s">
        <v>374</v>
      </c>
      <c r="C928">
        <v>86</v>
      </c>
      <c r="D928" t="s">
        <v>300</v>
      </c>
      <c r="E928" s="44">
        <v>56.56</v>
      </c>
      <c r="F928" s="44">
        <v>52.59</v>
      </c>
      <c r="G928" s="58">
        <v>-3.9699999999999989</v>
      </c>
      <c r="H928" s="45">
        <v>381785</v>
      </c>
      <c r="I928" s="45">
        <v>336544</v>
      </c>
      <c r="J928" s="45">
        <v>-45241</v>
      </c>
    </row>
    <row r="929" spans="1:10">
      <c r="A929">
        <v>210</v>
      </c>
      <c r="B929" t="s">
        <v>374</v>
      </c>
      <c r="C929">
        <v>111</v>
      </c>
      <c r="D929" t="s">
        <v>298</v>
      </c>
      <c r="E929" s="44">
        <v>1</v>
      </c>
      <c r="F929" s="44">
        <v>1</v>
      </c>
      <c r="G929" s="58">
        <v>0</v>
      </c>
      <c r="H929" s="45">
        <v>10684</v>
      </c>
      <c r="I929" s="45">
        <v>9056</v>
      </c>
      <c r="J929" s="45">
        <v>-1628</v>
      </c>
    </row>
    <row r="930" spans="1:10">
      <c r="A930">
        <v>210</v>
      </c>
      <c r="B930" t="s">
        <v>374</v>
      </c>
      <c r="C930">
        <v>114</v>
      </c>
      <c r="D930" t="s">
        <v>301</v>
      </c>
      <c r="E930" s="44">
        <v>3</v>
      </c>
      <c r="F930" s="44">
        <v>6</v>
      </c>
      <c r="G930" s="58">
        <v>3</v>
      </c>
      <c r="H930" s="45">
        <v>15000</v>
      </c>
      <c r="I930" s="45">
        <v>33631</v>
      </c>
      <c r="J930" s="45">
        <v>18631</v>
      </c>
    </row>
    <row r="931" spans="1:10">
      <c r="A931">
        <v>210</v>
      </c>
      <c r="B931" t="s">
        <v>374</v>
      </c>
      <c r="C931">
        <v>117</v>
      </c>
      <c r="D931" t="s">
        <v>844</v>
      </c>
      <c r="E931" s="44">
        <v>7.8100000000000005</v>
      </c>
      <c r="F931" s="44">
        <v>8.2899999999999991</v>
      </c>
      <c r="G931" s="58">
        <v>0.47999999999999865</v>
      </c>
      <c r="H931" s="45">
        <v>39050</v>
      </c>
      <c r="I931" s="45">
        <v>41450</v>
      </c>
      <c r="J931" s="45">
        <v>2400</v>
      </c>
    </row>
    <row r="932" spans="1:10">
      <c r="A932">
        <v>210</v>
      </c>
      <c r="B932" t="s">
        <v>374</v>
      </c>
      <c r="C932">
        <v>127</v>
      </c>
      <c r="D932" t="s">
        <v>852</v>
      </c>
      <c r="E932" s="44">
        <v>10</v>
      </c>
      <c r="F932" s="44">
        <v>13.52</v>
      </c>
      <c r="G932" s="58">
        <v>3.5199999999999996</v>
      </c>
      <c r="H932" s="45">
        <v>57630</v>
      </c>
      <c r="I932" s="45">
        <v>76826</v>
      </c>
      <c r="J932" s="45">
        <v>19196</v>
      </c>
    </row>
    <row r="933" spans="1:10">
      <c r="A933">
        <v>210</v>
      </c>
      <c r="B933" t="s">
        <v>374</v>
      </c>
      <c r="C933">
        <v>137</v>
      </c>
      <c r="D933" t="s">
        <v>75</v>
      </c>
      <c r="E933" s="44">
        <v>36.929999999999993</v>
      </c>
      <c r="F933" s="44">
        <v>33</v>
      </c>
      <c r="G933" s="58">
        <v>-3.9299999999999926</v>
      </c>
      <c r="H933" s="45">
        <v>223307</v>
      </c>
      <c r="I933" s="45">
        <v>220402</v>
      </c>
      <c r="J933" s="45">
        <v>-2905</v>
      </c>
    </row>
    <row r="934" spans="1:10">
      <c r="A934">
        <v>210</v>
      </c>
      <c r="B934" t="s">
        <v>374</v>
      </c>
      <c r="C934">
        <v>159</v>
      </c>
      <c r="D934" t="s">
        <v>782</v>
      </c>
      <c r="E934" s="44">
        <v>3</v>
      </c>
      <c r="F934" s="44">
        <v>3</v>
      </c>
      <c r="G934" s="58">
        <v>0</v>
      </c>
      <c r="H934" s="45">
        <v>18024</v>
      </c>
      <c r="I934" s="45">
        <v>16228</v>
      </c>
      <c r="J934" s="45">
        <v>-1796</v>
      </c>
    </row>
    <row r="935" spans="1:10">
      <c r="A935">
        <v>210</v>
      </c>
      <c r="B935" t="s">
        <v>374</v>
      </c>
      <c r="C935">
        <v>278</v>
      </c>
      <c r="D935" t="s">
        <v>303</v>
      </c>
      <c r="E935" s="44">
        <v>3</v>
      </c>
      <c r="F935" s="44">
        <v>3</v>
      </c>
      <c r="G935" s="58">
        <v>0</v>
      </c>
      <c r="H935" s="45">
        <v>15000</v>
      </c>
      <c r="I935" s="45">
        <v>17671</v>
      </c>
      <c r="J935" s="45">
        <v>2671</v>
      </c>
    </row>
    <row r="936" spans="1:10">
      <c r="A936">
        <v>210</v>
      </c>
      <c r="B936" t="s">
        <v>374</v>
      </c>
      <c r="C936">
        <v>281</v>
      </c>
      <c r="D936" t="s">
        <v>76</v>
      </c>
      <c r="E936" s="44">
        <v>6</v>
      </c>
      <c r="F936" s="44">
        <v>5.73</v>
      </c>
      <c r="G936" s="58">
        <v>-0.26999999999999957</v>
      </c>
      <c r="H936" s="45">
        <v>35960</v>
      </c>
      <c r="I936" s="45">
        <v>28650</v>
      </c>
      <c r="J936" s="45">
        <v>-7310</v>
      </c>
    </row>
    <row r="937" spans="1:10">
      <c r="A937">
        <v>210</v>
      </c>
      <c r="B937" t="s">
        <v>374</v>
      </c>
      <c r="C937">
        <v>325</v>
      </c>
      <c r="D937" t="s">
        <v>77</v>
      </c>
      <c r="E937" s="44">
        <v>0</v>
      </c>
      <c r="F937" s="44">
        <v>1</v>
      </c>
      <c r="G937" s="58">
        <v>1</v>
      </c>
      <c r="H937" s="45">
        <v>0</v>
      </c>
      <c r="I937" s="45">
        <v>5000</v>
      </c>
      <c r="J937" s="45">
        <v>5000</v>
      </c>
    </row>
    <row r="938" spans="1:10">
      <c r="A938">
        <v>210</v>
      </c>
      <c r="B938" t="s">
        <v>374</v>
      </c>
      <c r="C938">
        <v>327</v>
      </c>
      <c r="D938" t="s">
        <v>406</v>
      </c>
      <c r="E938" s="44">
        <v>3</v>
      </c>
      <c r="F938" s="44">
        <v>2.1100000000000003</v>
      </c>
      <c r="G938" s="58">
        <v>-0.88999999999999968</v>
      </c>
      <c r="H938" s="45">
        <v>15000</v>
      </c>
      <c r="I938" s="45">
        <v>13663</v>
      </c>
      <c r="J938" s="45">
        <v>-1337</v>
      </c>
    </row>
    <row r="939" spans="1:10">
      <c r="A939">
        <v>210</v>
      </c>
      <c r="B939" t="s">
        <v>374</v>
      </c>
      <c r="C939">
        <v>332</v>
      </c>
      <c r="D939" t="s">
        <v>78</v>
      </c>
      <c r="E939" s="44">
        <v>1</v>
      </c>
      <c r="F939" s="44">
        <v>2.2199999999999998</v>
      </c>
      <c r="G939" s="58">
        <v>1.2199999999999998</v>
      </c>
      <c r="H939" s="45">
        <v>5000</v>
      </c>
      <c r="I939" s="45">
        <v>11100</v>
      </c>
      <c r="J939" s="45">
        <v>6100</v>
      </c>
    </row>
    <row r="940" spans="1:10">
      <c r="A940">
        <v>210</v>
      </c>
      <c r="B940" t="s">
        <v>374</v>
      </c>
      <c r="C940">
        <v>337</v>
      </c>
      <c r="D940" t="s">
        <v>20</v>
      </c>
      <c r="E940" s="44">
        <v>1</v>
      </c>
      <c r="F940" s="44">
        <v>1</v>
      </c>
      <c r="G940" s="58">
        <v>0</v>
      </c>
      <c r="H940" s="45">
        <v>68965</v>
      </c>
      <c r="I940" s="45">
        <v>5000</v>
      </c>
      <c r="J940" s="45">
        <v>-63965</v>
      </c>
    </row>
    <row r="941" spans="1:10">
      <c r="A941">
        <v>210</v>
      </c>
      <c r="B941" t="s">
        <v>374</v>
      </c>
      <c r="C941">
        <v>340</v>
      </c>
      <c r="D941" t="s">
        <v>395</v>
      </c>
      <c r="E941" s="44">
        <v>9.33</v>
      </c>
      <c r="F941" s="44">
        <v>9</v>
      </c>
      <c r="G941" s="58">
        <v>-0.33000000000000007</v>
      </c>
      <c r="H941" s="45">
        <v>46650</v>
      </c>
      <c r="I941" s="45">
        <v>50565</v>
      </c>
      <c r="J941" s="45">
        <v>3915</v>
      </c>
    </row>
    <row r="942" spans="1:10">
      <c r="A942">
        <v>210</v>
      </c>
      <c r="B942" t="s">
        <v>374</v>
      </c>
      <c r="C942">
        <v>349</v>
      </c>
      <c r="D942" t="s">
        <v>27</v>
      </c>
      <c r="E942" s="44">
        <v>6</v>
      </c>
      <c r="F942" s="44">
        <v>4</v>
      </c>
      <c r="G942" s="58">
        <v>-2</v>
      </c>
      <c r="H942" s="45">
        <v>113240</v>
      </c>
      <c r="I942" s="45">
        <v>118317</v>
      </c>
      <c r="J942" s="45">
        <v>5077</v>
      </c>
    </row>
    <row r="943" spans="1:10">
      <c r="A943">
        <v>210</v>
      </c>
      <c r="B943" t="s">
        <v>374</v>
      </c>
      <c r="C943">
        <v>632</v>
      </c>
      <c r="D943" t="s">
        <v>305</v>
      </c>
      <c r="E943" s="44">
        <v>7</v>
      </c>
      <c r="F943" s="44">
        <v>5</v>
      </c>
      <c r="G943" s="58">
        <v>-2</v>
      </c>
      <c r="H943" s="45">
        <v>44475</v>
      </c>
      <c r="I943" s="45">
        <v>28207</v>
      </c>
      <c r="J943" s="45">
        <v>-16268</v>
      </c>
    </row>
    <row r="944" spans="1:10">
      <c r="A944">
        <v>210</v>
      </c>
      <c r="B944" t="s">
        <v>374</v>
      </c>
      <c r="C944">
        <v>635</v>
      </c>
      <c r="D944" t="s">
        <v>770</v>
      </c>
      <c r="E944" s="44">
        <v>1</v>
      </c>
      <c r="F944" s="44">
        <v>4</v>
      </c>
      <c r="G944" s="58">
        <v>3</v>
      </c>
      <c r="H944" s="45">
        <v>5000</v>
      </c>
      <c r="I944" s="45">
        <v>20000</v>
      </c>
      <c r="J944" s="45">
        <v>15000</v>
      </c>
    </row>
    <row r="945" spans="1:10">
      <c r="A945">
        <v>210</v>
      </c>
      <c r="B945" t="s">
        <v>374</v>
      </c>
      <c r="C945">
        <v>670</v>
      </c>
      <c r="D945" t="s">
        <v>33</v>
      </c>
      <c r="E945" s="44">
        <v>6</v>
      </c>
      <c r="F945" s="44">
        <v>9</v>
      </c>
      <c r="G945" s="58">
        <v>3</v>
      </c>
      <c r="H945" s="45">
        <v>30000</v>
      </c>
      <c r="I945" s="45">
        <v>117963</v>
      </c>
      <c r="J945" s="45">
        <v>87963</v>
      </c>
    </row>
    <row r="946" spans="1:10">
      <c r="A946">
        <v>210</v>
      </c>
      <c r="B946" t="s">
        <v>374</v>
      </c>
      <c r="C946">
        <v>672</v>
      </c>
      <c r="D946" t="s">
        <v>776</v>
      </c>
      <c r="E946" s="44">
        <v>15</v>
      </c>
      <c r="F946" s="44">
        <v>11.21</v>
      </c>
      <c r="G946" s="58">
        <v>-3.7899999999999991</v>
      </c>
      <c r="H946" s="45">
        <v>90875</v>
      </c>
      <c r="I946" s="45">
        <v>63564</v>
      </c>
      <c r="J946" s="45">
        <v>-27311</v>
      </c>
    </row>
    <row r="947" spans="1:10">
      <c r="A947">
        <v>210</v>
      </c>
      <c r="B947" t="s">
        <v>374</v>
      </c>
      <c r="C947">
        <v>683</v>
      </c>
      <c r="D947" t="s">
        <v>393</v>
      </c>
      <c r="E947" s="44">
        <v>30.49</v>
      </c>
      <c r="F947" s="44">
        <v>28</v>
      </c>
      <c r="G947" s="58">
        <v>-2.4899999999999984</v>
      </c>
      <c r="H947" s="45">
        <v>163553</v>
      </c>
      <c r="I947" s="45">
        <v>157582</v>
      </c>
      <c r="J947" s="45">
        <v>-5971</v>
      </c>
    </row>
    <row r="948" spans="1:10">
      <c r="A948">
        <v>210</v>
      </c>
      <c r="B948" t="s">
        <v>374</v>
      </c>
      <c r="C948">
        <v>717</v>
      </c>
      <c r="D948" t="s">
        <v>372</v>
      </c>
      <c r="E948" s="44">
        <v>4.5</v>
      </c>
      <c r="F948" s="44">
        <v>4</v>
      </c>
      <c r="G948" s="58">
        <v>-0.5</v>
      </c>
      <c r="H948" s="45">
        <v>151189</v>
      </c>
      <c r="I948" s="45">
        <v>21688</v>
      </c>
      <c r="J948" s="45">
        <v>-129501</v>
      </c>
    </row>
    <row r="949" spans="1:10">
      <c r="A949">
        <v>210</v>
      </c>
      <c r="B949" t="s">
        <v>374</v>
      </c>
      <c r="C949">
        <v>750</v>
      </c>
      <c r="D949" t="s">
        <v>37</v>
      </c>
      <c r="E949" s="44">
        <v>1</v>
      </c>
      <c r="F949" s="44">
        <v>1</v>
      </c>
      <c r="G949" s="58">
        <v>0</v>
      </c>
      <c r="H949" s="45">
        <v>5000</v>
      </c>
      <c r="I949" s="45">
        <v>5000</v>
      </c>
      <c r="J949" s="45">
        <v>0</v>
      </c>
    </row>
    <row r="950" spans="1:10">
      <c r="A950">
        <v>214</v>
      </c>
      <c r="B950" t="s">
        <v>282</v>
      </c>
      <c r="C950">
        <v>16</v>
      </c>
      <c r="D950" t="s">
        <v>794</v>
      </c>
      <c r="E950" s="44">
        <v>0</v>
      </c>
      <c r="F950" s="44">
        <v>0.5</v>
      </c>
      <c r="G950" s="58">
        <v>0.5</v>
      </c>
      <c r="H950" s="45">
        <v>0</v>
      </c>
      <c r="I950" s="45">
        <v>2500</v>
      </c>
      <c r="J950" s="45">
        <v>2500</v>
      </c>
    </row>
    <row r="951" spans="1:10">
      <c r="A951">
        <v>214</v>
      </c>
      <c r="B951" t="s">
        <v>282</v>
      </c>
      <c r="C951">
        <v>25</v>
      </c>
      <c r="D951" t="s">
        <v>278</v>
      </c>
      <c r="E951" s="44">
        <v>1</v>
      </c>
      <c r="F951" s="44">
        <v>0</v>
      </c>
      <c r="G951" s="58">
        <v>-1</v>
      </c>
      <c r="H951" s="45">
        <v>5000</v>
      </c>
      <c r="I951" s="45">
        <v>0</v>
      </c>
      <c r="J951" s="45">
        <v>-5000</v>
      </c>
    </row>
    <row r="952" spans="1:10">
      <c r="A952">
        <v>214</v>
      </c>
      <c r="B952" t="s">
        <v>282</v>
      </c>
      <c r="C952">
        <v>64</v>
      </c>
      <c r="D952" t="s">
        <v>330</v>
      </c>
      <c r="E952" s="44">
        <v>1</v>
      </c>
      <c r="F952" s="44">
        <v>1</v>
      </c>
      <c r="G952" s="58">
        <v>0</v>
      </c>
      <c r="H952" s="45">
        <v>5000</v>
      </c>
      <c r="I952" s="45">
        <v>5000</v>
      </c>
      <c r="J952" s="45">
        <v>0</v>
      </c>
    </row>
    <row r="953" spans="1:10">
      <c r="A953">
        <v>214</v>
      </c>
      <c r="B953" t="s">
        <v>282</v>
      </c>
      <c r="C953">
        <v>77</v>
      </c>
      <c r="D953" t="s">
        <v>277</v>
      </c>
      <c r="E953" s="44">
        <v>15.170000000000002</v>
      </c>
      <c r="F953" s="44">
        <v>16.330000000000002</v>
      </c>
      <c r="G953" s="58">
        <v>1.1600000000000001</v>
      </c>
      <c r="H953" s="45">
        <v>114211</v>
      </c>
      <c r="I953" s="45">
        <v>124022</v>
      </c>
      <c r="J953" s="45">
        <v>9811</v>
      </c>
    </row>
    <row r="954" spans="1:10">
      <c r="A954">
        <v>214</v>
      </c>
      <c r="B954" t="s">
        <v>282</v>
      </c>
      <c r="C954">
        <v>103</v>
      </c>
      <c r="D954" t="s">
        <v>290</v>
      </c>
      <c r="E954" s="44">
        <v>0.37</v>
      </c>
      <c r="F954" s="44">
        <v>0</v>
      </c>
      <c r="G954" s="58">
        <v>-0.37</v>
      </c>
      <c r="H954" s="45">
        <v>1850</v>
      </c>
      <c r="I954" s="45">
        <v>0</v>
      </c>
      <c r="J954" s="45">
        <v>-1850</v>
      </c>
    </row>
    <row r="955" spans="1:10">
      <c r="A955">
        <v>214</v>
      </c>
      <c r="B955" t="s">
        <v>282</v>
      </c>
      <c r="C955">
        <v>110</v>
      </c>
      <c r="D955" t="s">
        <v>279</v>
      </c>
      <c r="E955" s="44">
        <v>7.8</v>
      </c>
      <c r="F955" s="44">
        <v>4.9000000000000004</v>
      </c>
      <c r="G955" s="58">
        <v>-2.8999999999999995</v>
      </c>
      <c r="H955" s="45">
        <v>43863</v>
      </c>
      <c r="I955" s="45">
        <v>31135</v>
      </c>
      <c r="J955" s="45">
        <v>-12728</v>
      </c>
    </row>
    <row r="956" spans="1:10">
      <c r="A956">
        <v>214</v>
      </c>
      <c r="B956" t="s">
        <v>282</v>
      </c>
      <c r="C956">
        <v>151</v>
      </c>
      <c r="D956" t="s">
        <v>407</v>
      </c>
      <c r="E956" s="44">
        <v>0</v>
      </c>
      <c r="F956" s="44">
        <v>3.31</v>
      </c>
      <c r="G956" s="58">
        <v>3.31</v>
      </c>
      <c r="H956" s="45">
        <v>0</v>
      </c>
      <c r="I956" s="45">
        <v>16550</v>
      </c>
      <c r="J956" s="45">
        <v>16550</v>
      </c>
    </row>
    <row r="957" spans="1:10">
      <c r="A957">
        <v>214</v>
      </c>
      <c r="B957" t="s">
        <v>282</v>
      </c>
      <c r="C957">
        <v>185</v>
      </c>
      <c r="D957" t="s">
        <v>315</v>
      </c>
      <c r="E957" s="44">
        <v>2.31</v>
      </c>
      <c r="F957" s="44">
        <v>3.6500000000000004</v>
      </c>
      <c r="G957" s="58">
        <v>1.3400000000000003</v>
      </c>
      <c r="H957" s="45">
        <v>53992</v>
      </c>
      <c r="I957" s="45">
        <v>65116</v>
      </c>
      <c r="J957" s="45">
        <v>11124</v>
      </c>
    </row>
    <row r="958" spans="1:10">
      <c r="A958">
        <v>214</v>
      </c>
      <c r="B958" t="s">
        <v>282</v>
      </c>
      <c r="C958">
        <v>186</v>
      </c>
      <c r="D958" t="s">
        <v>359</v>
      </c>
      <c r="E958" s="44">
        <v>1.6400000000000001</v>
      </c>
      <c r="F958" s="44">
        <v>3</v>
      </c>
      <c r="G958" s="58">
        <v>1.3599999999999999</v>
      </c>
      <c r="H958" s="45">
        <v>8200</v>
      </c>
      <c r="I958" s="45">
        <v>23239</v>
      </c>
      <c r="J958" s="45">
        <v>15039</v>
      </c>
    </row>
    <row r="959" spans="1:10">
      <c r="A959">
        <v>214</v>
      </c>
      <c r="B959" t="s">
        <v>282</v>
      </c>
      <c r="C959">
        <v>226</v>
      </c>
      <c r="D959" t="s">
        <v>283</v>
      </c>
      <c r="E959" s="44">
        <v>2.3200000000000003</v>
      </c>
      <c r="F959" s="44">
        <v>3.52</v>
      </c>
      <c r="G959" s="58">
        <v>1.1999999999999997</v>
      </c>
      <c r="H959" s="45">
        <v>11600</v>
      </c>
      <c r="I959" s="45">
        <v>17600</v>
      </c>
      <c r="J959" s="45">
        <v>6000</v>
      </c>
    </row>
    <row r="960" spans="1:10">
      <c r="A960">
        <v>214</v>
      </c>
      <c r="B960" t="s">
        <v>282</v>
      </c>
      <c r="C960">
        <v>271</v>
      </c>
      <c r="D960" t="s">
        <v>764</v>
      </c>
      <c r="E960" s="44">
        <v>1</v>
      </c>
      <c r="F960" s="44">
        <v>1</v>
      </c>
      <c r="G960" s="58">
        <v>0</v>
      </c>
      <c r="H960" s="45">
        <v>5000</v>
      </c>
      <c r="I960" s="45">
        <v>5000</v>
      </c>
      <c r="J960" s="45">
        <v>0</v>
      </c>
    </row>
    <row r="961" spans="1:10">
      <c r="A961">
        <v>214</v>
      </c>
      <c r="B961" t="s">
        <v>282</v>
      </c>
      <c r="C961">
        <v>277</v>
      </c>
      <c r="D961" t="s">
        <v>355</v>
      </c>
      <c r="E961" s="44">
        <v>1.1399999999999999</v>
      </c>
      <c r="F961" s="44">
        <v>2.5</v>
      </c>
      <c r="G961" s="58">
        <v>1.36</v>
      </c>
      <c r="H961" s="45">
        <v>16055</v>
      </c>
      <c r="I961" s="45">
        <v>27023</v>
      </c>
      <c r="J961" s="45">
        <v>10968</v>
      </c>
    </row>
    <row r="962" spans="1:10">
      <c r="A962">
        <v>214</v>
      </c>
      <c r="B962" t="s">
        <v>282</v>
      </c>
      <c r="C962">
        <v>290</v>
      </c>
      <c r="D962" t="s">
        <v>284</v>
      </c>
      <c r="E962" s="44">
        <v>3.5</v>
      </c>
      <c r="F962" s="44">
        <v>3.58</v>
      </c>
      <c r="G962" s="58">
        <v>8.0000000000000071E-2</v>
      </c>
      <c r="H962" s="45">
        <v>17500</v>
      </c>
      <c r="I962" s="45">
        <v>25154</v>
      </c>
      <c r="J962" s="45">
        <v>7654</v>
      </c>
    </row>
    <row r="963" spans="1:10">
      <c r="A963">
        <v>214</v>
      </c>
      <c r="B963" t="s">
        <v>282</v>
      </c>
      <c r="C963">
        <v>304</v>
      </c>
      <c r="D963" t="s">
        <v>285</v>
      </c>
      <c r="E963" s="44">
        <v>49.3</v>
      </c>
      <c r="F963" s="44">
        <v>47.190000000000005</v>
      </c>
      <c r="G963" s="58">
        <v>-2.1099999999999923</v>
      </c>
      <c r="H963" s="45">
        <v>304281</v>
      </c>
      <c r="I963" s="45">
        <v>248884</v>
      </c>
      <c r="J963" s="45">
        <v>-55397</v>
      </c>
    </row>
    <row r="964" spans="1:10">
      <c r="A964">
        <v>214</v>
      </c>
      <c r="B964" t="s">
        <v>282</v>
      </c>
      <c r="C964">
        <v>316</v>
      </c>
      <c r="D964" t="s">
        <v>356</v>
      </c>
      <c r="E964" s="44">
        <v>0.86</v>
      </c>
      <c r="F964" s="44">
        <v>3.7800000000000002</v>
      </c>
      <c r="G964" s="58">
        <v>2.9200000000000004</v>
      </c>
      <c r="H964" s="45">
        <v>4300</v>
      </c>
      <c r="I964" s="45">
        <v>18900</v>
      </c>
      <c r="J964" s="45">
        <v>14600</v>
      </c>
    </row>
    <row r="965" spans="1:10">
      <c r="A965">
        <v>214</v>
      </c>
      <c r="B965" t="s">
        <v>282</v>
      </c>
      <c r="C965">
        <v>348</v>
      </c>
      <c r="D965" t="s">
        <v>343</v>
      </c>
      <c r="E965" s="44">
        <v>6.93</v>
      </c>
      <c r="F965" s="44">
        <v>4.42</v>
      </c>
      <c r="G965" s="58">
        <v>-2.5099999999999998</v>
      </c>
      <c r="H965" s="45">
        <v>34650</v>
      </c>
      <c r="I965" s="45">
        <v>22100</v>
      </c>
      <c r="J965" s="45">
        <v>-12550</v>
      </c>
    </row>
    <row r="966" spans="1:10">
      <c r="A966">
        <v>214</v>
      </c>
      <c r="B966" t="s">
        <v>282</v>
      </c>
      <c r="C966">
        <v>622</v>
      </c>
      <c r="D966" t="s">
        <v>286</v>
      </c>
      <c r="E966" s="44">
        <v>5</v>
      </c>
      <c r="F966" s="44">
        <v>5.5</v>
      </c>
      <c r="G966" s="58">
        <v>0.5</v>
      </c>
      <c r="H966" s="45">
        <v>25000</v>
      </c>
      <c r="I966" s="45">
        <v>27500</v>
      </c>
      <c r="J966" s="45">
        <v>2500</v>
      </c>
    </row>
    <row r="967" spans="1:10">
      <c r="A967">
        <v>214</v>
      </c>
      <c r="B967" t="s">
        <v>282</v>
      </c>
      <c r="C967">
        <v>658</v>
      </c>
      <c r="D967" t="s">
        <v>361</v>
      </c>
      <c r="E967" s="44">
        <v>1</v>
      </c>
      <c r="F967" s="44">
        <v>2.1</v>
      </c>
      <c r="G967" s="58">
        <v>1.1000000000000001</v>
      </c>
      <c r="H967" s="45">
        <v>5000</v>
      </c>
      <c r="I967" s="45">
        <v>10500</v>
      </c>
      <c r="J967" s="45">
        <v>5500</v>
      </c>
    </row>
    <row r="968" spans="1:10">
      <c r="A968">
        <v>214</v>
      </c>
      <c r="B968" t="s">
        <v>282</v>
      </c>
      <c r="C968">
        <v>690</v>
      </c>
      <c r="D968" t="s">
        <v>762</v>
      </c>
      <c r="E968" s="44">
        <v>0.52</v>
      </c>
      <c r="F968" s="44">
        <v>0</v>
      </c>
      <c r="G968" s="58">
        <v>-0.52</v>
      </c>
      <c r="H968" s="45">
        <v>5923</v>
      </c>
      <c r="I968" s="45">
        <v>0</v>
      </c>
      <c r="J968" s="45">
        <v>-5923</v>
      </c>
    </row>
    <row r="969" spans="1:10">
      <c r="A969">
        <v>214</v>
      </c>
      <c r="B969" t="s">
        <v>282</v>
      </c>
      <c r="C969">
        <v>710</v>
      </c>
      <c r="D969" t="s">
        <v>763</v>
      </c>
      <c r="E969" s="44">
        <v>3.29</v>
      </c>
      <c r="F969" s="44">
        <v>2.5</v>
      </c>
      <c r="G969" s="58">
        <v>-0.79</v>
      </c>
      <c r="H969" s="45">
        <v>16450</v>
      </c>
      <c r="I969" s="45">
        <v>12500</v>
      </c>
      <c r="J969" s="45">
        <v>-3950</v>
      </c>
    </row>
    <row r="970" spans="1:10">
      <c r="A970">
        <v>214</v>
      </c>
      <c r="B970" t="s">
        <v>282</v>
      </c>
      <c r="C970">
        <v>767</v>
      </c>
      <c r="D970" t="s">
        <v>362</v>
      </c>
      <c r="E970" s="44">
        <v>1</v>
      </c>
      <c r="F970" s="44">
        <v>1</v>
      </c>
      <c r="G970" s="58">
        <v>0</v>
      </c>
      <c r="H970" s="45">
        <v>5000</v>
      </c>
      <c r="I970" s="45">
        <v>5000</v>
      </c>
      <c r="J970" s="45">
        <v>0</v>
      </c>
    </row>
    <row r="971" spans="1:10">
      <c r="A971">
        <v>215</v>
      </c>
      <c r="B971" t="s">
        <v>360</v>
      </c>
      <c r="C971">
        <v>43</v>
      </c>
      <c r="D971" t="s">
        <v>802</v>
      </c>
      <c r="E971" s="44">
        <v>0</v>
      </c>
      <c r="F971" s="44">
        <v>1</v>
      </c>
      <c r="G971" s="58">
        <v>1</v>
      </c>
      <c r="H971" s="45">
        <v>0</v>
      </c>
      <c r="I971" s="45">
        <v>33507</v>
      </c>
      <c r="J971" s="45">
        <v>33507</v>
      </c>
    </row>
    <row r="972" spans="1:10">
      <c r="A972">
        <v>215</v>
      </c>
      <c r="B972" t="s">
        <v>360</v>
      </c>
      <c r="C972">
        <v>45</v>
      </c>
      <c r="D972" t="s">
        <v>384</v>
      </c>
      <c r="E972" s="44">
        <v>0.77</v>
      </c>
      <c r="F972" s="44">
        <v>0</v>
      </c>
      <c r="G972" s="58">
        <v>-0.77</v>
      </c>
      <c r="H972" s="45">
        <v>4895</v>
      </c>
      <c r="I972" s="45">
        <v>0</v>
      </c>
      <c r="J972" s="45">
        <v>-4895</v>
      </c>
    </row>
    <row r="973" spans="1:10">
      <c r="A973">
        <v>215</v>
      </c>
      <c r="B973" t="s">
        <v>360</v>
      </c>
      <c r="C973">
        <v>151</v>
      </c>
      <c r="D973" t="s">
        <v>407</v>
      </c>
      <c r="E973" s="44">
        <v>5</v>
      </c>
      <c r="F973" s="44">
        <v>3</v>
      </c>
      <c r="G973" s="58">
        <v>-2</v>
      </c>
      <c r="H973" s="45">
        <v>25000</v>
      </c>
      <c r="I973" s="45">
        <v>15000</v>
      </c>
      <c r="J973" s="45">
        <v>-10000</v>
      </c>
    </row>
    <row r="974" spans="1:10">
      <c r="A974">
        <v>215</v>
      </c>
      <c r="B974" t="s">
        <v>360</v>
      </c>
      <c r="C974">
        <v>214</v>
      </c>
      <c r="D974" t="s">
        <v>282</v>
      </c>
      <c r="E974" s="44">
        <v>0</v>
      </c>
      <c r="F974" s="44">
        <v>1</v>
      </c>
      <c r="G974" s="58">
        <v>1</v>
      </c>
      <c r="H974" s="45">
        <v>0</v>
      </c>
      <c r="I974" s="45">
        <v>5000</v>
      </c>
      <c r="J974" s="45">
        <v>5000</v>
      </c>
    </row>
    <row r="975" spans="1:10">
      <c r="A975">
        <v>215</v>
      </c>
      <c r="B975" t="s">
        <v>360</v>
      </c>
      <c r="C975">
        <v>277</v>
      </c>
      <c r="D975" t="s">
        <v>355</v>
      </c>
      <c r="E975" s="44">
        <v>2.4699999999999998</v>
      </c>
      <c r="F975" s="44">
        <v>4</v>
      </c>
      <c r="G975" s="58">
        <v>1.5300000000000002</v>
      </c>
      <c r="H975" s="45">
        <v>49896</v>
      </c>
      <c r="I975" s="45">
        <v>24360</v>
      </c>
      <c r="J975" s="45">
        <v>-25536</v>
      </c>
    </row>
    <row r="976" spans="1:10">
      <c r="A976">
        <v>215</v>
      </c>
      <c r="B976" t="s">
        <v>360</v>
      </c>
      <c r="C976">
        <v>281</v>
      </c>
      <c r="D976" t="s">
        <v>76</v>
      </c>
      <c r="E976" s="44">
        <v>0</v>
      </c>
      <c r="F976" s="44">
        <v>1</v>
      </c>
      <c r="G976" s="58">
        <v>1</v>
      </c>
      <c r="H976" s="45">
        <v>0</v>
      </c>
      <c r="I976" s="45">
        <v>5000</v>
      </c>
      <c r="J976" s="45">
        <v>5000</v>
      </c>
    </row>
    <row r="977" spans="1:10">
      <c r="A977">
        <v>215</v>
      </c>
      <c r="B977" t="s">
        <v>360</v>
      </c>
      <c r="C977">
        <v>309</v>
      </c>
      <c r="D977" t="s">
        <v>304</v>
      </c>
      <c r="E977" s="44">
        <v>0</v>
      </c>
      <c r="F977" s="44">
        <v>3.19</v>
      </c>
      <c r="G977" s="58">
        <v>3.19</v>
      </c>
      <c r="H977" s="45">
        <v>0</v>
      </c>
      <c r="I977" s="45">
        <v>18858</v>
      </c>
      <c r="J977" s="45">
        <v>18858</v>
      </c>
    </row>
    <row r="978" spans="1:10">
      <c r="A978">
        <v>215</v>
      </c>
      <c r="B978" t="s">
        <v>360</v>
      </c>
      <c r="C978">
        <v>348</v>
      </c>
      <c r="D978" t="s">
        <v>343</v>
      </c>
      <c r="E978" s="44">
        <v>1</v>
      </c>
      <c r="F978" s="44">
        <v>2.3099999999999996</v>
      </c>
      <c r="G978" s="58">
        <v>1.3099999999999996</v>
      </c>
      <c r="H978" s="45">
        <v>5000</v>
      </c>
      <c r="I978" s="45">
        <v>11550</v>
      </c>
      <c r="J978" s="45">
        <v>6550</v>
      </c>
    </row>
    <row r="979" spans="1:10">
      <c r="A979">
        <v>215</v>
      </c>
      <c r="B979" t="s">
        <v>360</v>
      </c>
      <c r="C979">
        <v>658</v>
      </c>
      <c r="D979" t="s">
        <v>361</v>
      </c>
      <c r="E979" s="44">
        <v>2</v>
      </c>
      <c r="F979" s="44">
        <v>0</v>
      </c>
      <c r="G979" s="58">
        <v>-2</v>
      </c>
      <c r="H979" s="45">
        <v>11123</v>
      </c>
      <c r="I979" s="45">
        <v>0</v>
      </c>
      <c r="J979" s="45">
        <v>-11123</v>
      </c>
    </row>
    <row r="980" spans="1:10">
      <c r="A980">
        <v>215</v>
      </c>
      <c r="B980" t="s">
        <v>360</v>
      </c>
      <c r="C980">
        <v>750</v>
      </c>
      <c r="D980" t="s">
        <v>37</v>
      </c>
      <c r="E980" s="44">
        <v>1</v>
      </c>
      <c r="F980" s="44">
        <v>0</v>
      </c>
      <c r="G980" s="58">
        <v>-1</v>
      </c>
      <c r="H980" s="45">
        <v>5000</v>
      </c>
      <c r="I980" s="45">
        <v>0</v>
      </c>
      <c r="J980" s="45">
        <v>-5000</v>
      </c>
    </row>
    <row r="981" spans="1:10">
      <c r="A981">
        <v>215</v>
      </c>
      <c r="B981" t="s">
        <v>360</v>
      </c>
      <c r="C981">
        <v>753</v>
      </c>
      <c r="D981" t="s">
        <v>275</v>
      </c>
      <c r="E981" s="44">
        <v>5.5600000000000005</v>
      </c>
      <c r="F981" s="44">
        <v>9</v>
      </c>
      <c r="G981" s="58">
        <v>3.4399999999999995</v>
      </c>
      <c r="H981" s="45">
        <v>29772</v>
      </c>
      <c r="I981" s="45">
        <v>50681</v>
      </c>
      <c r="J981" s="45">
        <v>20909</v>
      </c>
    </row>
    <row r="982" spans="1:10">
      <c r="A982">
        <v>215</v>
      </c>
      <c r="B982" t="s">
        <v>360</v>
      </c>
      <c r="C982">
        <v>767</v>
      </c>
      <c r="D982" t="s">
        <v>362</v>
      </c>
      <c r="E982" s="44">
        <v>37.949999999999996</v>
      </c>
      <c r="F982" s="44">
        <v>31.430000000000003</v>
      </c>
      <c r="G982" s="58">
        <v>-6.5199999999999925</v>
      </c>
      <c r="H982" s="45">
        <v>199785</v>
      </c>
      <c r="I982" s="45">
        <v>181460</v>
      </c>
      <c r="J982" s="45">
        <v>-18325</v>
      </c>
    </row>
    <row r="983" spans="1:10">
      <c r="A983">
        <v>215</v>
      </c>
      <c r="B983" t="s">
        <v>360</v>
      </c>
      <c r="C983">
        <v>770</v>
      </c>
      <c r="D983" t="s">
        <v>363</v>
      </c>
      <c r="E983" s="44">
        <v>2</v>
      </c>
      <c r="F983" s="44">
        <v>2.5300000000000002</v>
      </c>
      <c r="G983" s="58">
        <v>0.53000000000000025</v>
      </c>
      <c r="H983" s="45">
        <v>10000</v>
      </c>
      <c r="I983" s="45">
        <v>12650</v>
      </c>
      <c r="J983" s="45">
        <v>2650</v>
      </c>
    </row>
    <row r="984" spans="1:10">
      <c r="A984">
        <v>215</v>
      </c>
      <c r="B984" t="s">
        <v>360</v>
      </c>
      <c r="C984">
        <v>778</v>
      </c>
      <c r="D984" t="s">
        <v>765</v>
      </c>
      <c r="E984" s="44">
        <v>7.34</v>
      </c>
      <c r="F984" s="44">
        <v>5.46</v>
      </c>
      <c r="G984" s="58">
        <v>-1.88</v>
      </c>
      <c r="H984" s="45">
        <v>38916</v>
      </c>
      <c r="I984" s="45">
        <v>33176</v>
      </c>
      <c r="J984" s="45">
        <v>-5740</v>
      </c>
    </row>
    <row r="985" spans="1:10">
      <c r="A985">
        <v>218</v>
      </c>
      <c r="B985" t="s">
        <v>697</v>
      </c>
      <c r="C985">
        <v>16</v>
      </c>
      <c r="D985" t="s">
        <v>794</v>
      </c>
      <c r="E985" s="44">
        <v>9</v>
      </c>
      <c r="F985" s="44">
        <v>18.899999999999999</v>
      </c>
      <c r="G985" s="58">
        <v>9.8999999999999986</v>
      </c>
      <c r="H985" s="45">
        <v>45000</v>
      </c>
      <c r="I985" s="45">
        <v>104217</v>
      </c>
      <c r="J985" s="45">
        <v>59217</v>
      </c>
    </row>
    <row r="986" spans="1:10">
      <c r="A986">
        <v>218</v>
      </c>
      <c r="B986" t="s">
        <v>697</v>
      </c>
      <c r="C986">
        <v>44</v>
      </c>
      <c r="D986" t="s">
        <v>321</v>
      </c>
      <c r="E986" s="44">
        <v>2.37</v>
      </c>
      <c r="F986" s="44">
        <v>4</v>
      </c>
      <c r="G986" s="58">
        <v>1.63</v>
      </c>
      <c r="H986" s="45">
        <v>11850</v>
      </c>
      <c r="I986" s="45">
        <v>20000</v>
      </c>
      <c r="J986" s="45">
        <v>8150</v>
      </c>
    </row>
    <row r="987" spans="1:10">
      <c r="A987">
        <v>218</v>
      </c>
      <c r="B987" t="s">
        <v>697</v>
      </c>
      <c r="C987">
        <v>99</v>
      </c>
      <c r="D987" t="s">
        <v>836</v>
      </c>
      <c r="E987" s="44">
        <v>0</v>
      </c>
      <c r="F987" s="44">
        <v>2.48</v>
      </c>
      <c r="G987" s="58">
        <v>2.48</v>
      </c>
      <c r="H987" s="45">
        <v>0</v>
      </c>
      <c r="I987" s="45">
        <v>16489</v>
      </c>
      <c r="J987" s="45">
        <v>16489</v>
      </c>
    </row>
    <row r="988" spans="1:10">
      <c r="A988">
        <v>218</v>
      </c>
      <c r="B988" t="s">
        <v>697</v>
      </c>
      <c r="C988">
        <v>167</v>
      </c>
      <c r="D988" t="s">
        <v>867</v>
      </c>
      <c r="E988" s="44">
        <v>2</v>
      </c>
      <c r="F988" s="44">
        <v>5</v>
      </c>
      <c r="G988" s="58">
        <v>3</v>
      </c>
      <c r="H988" s="45">
        <v>20121</v>
      </c>
      <c r="I988" s="45">
        <v>65173</v>
      </c>
      <c r="J988" s="45">
        <v>45052</v>
      </c>
    </row>
    <row r="989" spans="1:10">
      <c r="A989">
        <v>218</v>
      </c>
      <c r="B989" t="s">
        <v>697</v>
      </c>
      <c r="C989">
        <v>182</v>
      </c>
      <c r="D989" t="s">
        <v>785</v>
      </c>
      <c r="E989" s="44">
        <v>0</v>
      </c>
      <c r="F989" s="44">
        <v>4</v>
      </c>
      <c r="G989" s="58">
        <v>4</v>
      </c>
      <c r="H989" s="45">
        <v>0</v>
      </c>
      <c r="I989" s="45">
        <v>31973</v>
      </c>
      <c r="J989" s="45">
        <v>31973</v>
      </c>
    </row>
    <row r="990" spans="1:10">
      <c r="A990">
        <v>218</v>
      </c>
      <c r="B990" t="s">
        <v>697</v>
      </c>
      <c r="C990">
        <v>212</v>
      </c>
      <c r="D990" t="s">
        <v>353</v>
      </c>
      <c r="E990" s="44">
        <v>0</v>
      </c>
      <c r="F990" s="44">
        <v>6</v>
      </c>
      <c r="G990" s="58">
        <v>6</v>
      </c>
      <c r="H990" s="45">
        <v>0</v>
      </c>
      <c r="I990" s="45">
        <v>30000</v>
      </c>
      <c r="J990" s="45">
        <v>30000</v>
      </c>
    </row>
    <row r="991" spans="1:10">
      <c r="A991">
        <v>218</v>
      </c>
      <c r="B991" t="s">
        <v>697</v>
      </c>
      <c r="C991">
        <v>285</v>
      </c>
      <c r="D991" t="s">
        <v>325</v>
      </c>
      <c r="E991" s="44">
        <v>0</v>
      </c>
      <c r="F991" s="44">
        <v>1</v>
      </c>
      <c r="G991" s="58">
        <v>1</v>
      </c>
      <c r="H991" s="45">
        <v>0</v>
      </c>
      <c r="I991" s="45">
        <v>5000</v>
      </c>
      <c r="J991" s="45">
        <v>5000</v>
      </c>
    </row>
    <row r="992" spans="1:10">
      <c r="A992">
        <v>218</v>
      </c>
      <c r="B992" t="s">
        <v>697</v>
      </c>
      <c r="C992">
        <v>293</v>
      </c>
      <c r="D992" t="s">
        <v>326</v>
      </c>
      <c r="E992" s="44">
        <v>31</v>
      </c>
      <c r="F992" s="44">
        <v>36.879999999999995</v>
      </c>
      <c r="G992" s="58">
        <v>5.8799999999999955</v>
      </c>
      <c r="H992" s="45">
        <v>195783</v>
      </c>
      <c r="I992" s="45">
        <v>227526</v>
      </c>
      <c r="J992" s="45">
        <v>31743</v>
      </c>
    </row>
    <row r="993" spans="1:10">
      <c r="A993">
        <v>218</v>
      </c>
      <c r="B993" t="s">
        <v>697</v>
      </c>
      <c r="C993">
        <v>307</v>
      </c>
      <c r="D993" t="s">
        <v>4</v>
      </c>
      <c r="E993" s="44">
        <v>0</v>
      </c>
      <c r="F993" s="44">
        <v>0.69</v>
      </c>
      <c r="G993" s="58">
        <v>0.69</v>
      </c>
      <c r="H993" s="45">
        <v>0</v>
      </c>
      <c r="I993" s="45">
        <v>3450</v>
      </c>
      <c r="J993" s="45">
        <v>3450</v>
      </c>
    </row>
    <row r="994" spans="1:10">
      <c r="A994">
        <v>218</v>
      </c>
      <c r="B994" t="s">
        <v>697</v>
      </c>
      <c r="C994">
        <v>336</v>
      </c>
      <c r="D994" t="s">
        <v>327</v>
      </c>
      <c r="E994" s="44">
        <v>0</v>
      </c>
      <c r="F994" s="44">
        <v>1</v>
      </c>
      <c r="G994" s="58">
        <v>1</v>
      </c>
      <c r="H994" s="45">
        <v>0</v>
      </c>
      <c r="I994" s="45">
        <v>5822</v>
      </c>
      <c r="J994" s="45">
        <v>5822</v>
      </c>
    </row>
    <row r="995" spans="1:10">
      <c r="A995">
        <v>218</v>
      </c>
      <c r="B995" t="s">
        <v>697</v>
      </c>
      <c r="C995">
        <v>650</v>
      </c>
      <c r="D995" t="s">
        <v>382</v>
      </c>
      <c r="E995" s="44">
        <v>2</v>
      </c>
      <c r="F995" s="44">
        <v>5.67</v>
      </c>
      <c r="G995" s="58">
        <v>3.67</v>
      </c>
      <c r="H995" s="45">
        <v>10000</v>
      </c>
      <c r="I995" s="45">
        <v>29807</v>
      </c>
      <c r="J995" s="45">
        <v>19807</v>
      </c>
    </row>
    <row r="996" spans="1:10">
      <c r="A996">
        <v>218</v>
      </c>
      <c r="B996" t="s">
        <v>697</v>
      </c>
      <c r="C996">
        <v>665</v>
      </c>
      <c r="D996" t="s">
        <v>352</v>
      </c>
      <c r="E996" s="44">
        <v>2</v>
      </c>
      <c r="F996" s="44">
        <v>1.52</v>
      </c>
      <c r="G996" s="58">
        <v>-0.48</v>
      </c>
      <c r="H996" s="45">
        <v>10000</v>
      </c>
      <c r="I996" s="45">
        <v>8635</v>
      </c>
      <c r="J996" s="45">
        <v>-1365</v>
      </c>
    </row>
    <row r="997" spans="1:10">
      <c r="A997">
        <v>221</v>
      </c>
      <c r="B997" t="s">
        <v>699</v>
      </c>
      <c r="C997">
        <v>89</v>
      </c>
      <c r="D997" t="s">
        <v>830</v>
      </c>
      <c r="E997" s="44">
        <v>15.4</v>
      </c>
      <c r="F997" s="44">
        <v>18</v>
      </c>
      <c r="G997" s="58">
        <v>2.5999999999999996</v>
      </c>
      <c r="H997" s="45">
        <v>77000</v>
      </c>
      <c r="I997" s="45">
        <v>90000</v>
      </c>
      <c r="J997" s="45">
        <v>13000</v>
      </c>
    </row>
    <row r="998" spans="1:10">
      <c r="A998">
        <v>221</v>
      </c>
      <c r="B998" t="s">
        <v>699</v>
      </c>
      <c r="C998">
        <v>296</v>
      </c>
      <c r="D998" t="s">
        <v>741</v>
      </c>
      <c r="E998" s="44">
        <v>16</v>
      </c>
      <c r="F998" s="44">
        <v>14.59</v>
      </c>
      <c r="G998" s="58">
        <v>-1.4100000000000001</v>
      </c>
      <c r="H998" s="45">
        <v>89246</v>
      </c>
      <c r="I998" s="45">
        <v>85238</v>
      </c>
      <c r="J998" s="45">
        <v>-4008</v>
      </c>
    </row>
    <row r="999" spans="1:10">
      <c r="A999">
        <v>221</v>
      </c>
      <c r="B999" t="s">
        <v>699</v>
      </c>
      <c r="C999">
        <v>774</v>
      </c>
      <c r="D999" t="s">
        <v>48</v>
      </c>
      <c r="E999" s="44">
        <v>11</v>
      </c>
      <c r="F999" s="44">
        <v>8</v>
      </c>
      <c r="G999" s="58">
        <v>-3</v>
      </c>
      <c r="H999" s="45">
        <v>56781</v>
      </c>
      <c r="I999" s="45">
        <v>40000</v>
      </c>
      <c r="J999" s="45">
        <v>-16781</v>
      </c>
    </row>
    <row r="1000" spans="1:10">
      <c r="A1000">
        <v>223</v>
      </c>
      <c r="B1000" t="s">
        <v>701</v>
      </c>
      <c r="C1000">
        <v>91</v>
      </c>
      <c r="D1000" t="s">
        <v>833</v>
      </c>
      <c r="E1000" s="44">
        <v>1</v>
      </c>
      <c r="F1000" s="44">
        <v>0</v>
      </c>
      <c r="G1000" s="58">
        <v>-1</v>
      </c>
      <c r="H1000" s="45">
        <v>5000</v>
      </c>
      <c r="I1000" s="45">
        <v>0</v>
      </c>
      <c r="J1000" s="45">
        <v>-5000</v>
      </c>
    </row>
    <row r="1001" spans="1:10">
      <c r="A1001">
        <v>223</v>
      </c>
      <c r="B1001" t="s">
        <v>701</v>
      </c>
      <c r="C1001">
        <v>114</v>
      </c>
      <c r="D1001" t="s">
        <v>301</v>
      </c>
      <c r="E1001" s="44">
        <v>0</v>
      </c>
      <c r="F1001" s="44">
        <v>0.78</v>
      </c>
      <c r="G1001" s="58">
        <v>0.78</v>
      </c>
      <c r="H1001" s="45">
        <v>0</v>
      </c>
      <c r="I1001" s="45">
        <v>3900</v>
      </c>
      <c r="J1001" s="45">
        <v>3900</v>
      </c>
    </row>
    <row r="1002" spans="1:10">
      <c r="A1002">
        <v>223</v>
      </c>
      <c r="B1002" t="s">
        <v>701</v>
      </c>
      <c r="C1002">
        <v>615</v>
      </c>
      <c r="D1002" t="s">
        <v>291</v>
      </c>
      <c r="E1002" s="44">
        <v>53.139999999999993</v>
      </c>
      <c r="F1002" s="44">
        <v>37.72</v>
      </c>
      <c r="G1002" s="58">
        <v>-15.419999999999995</v>
      </c>
      <c r="H1002" s="45">
        <v>358678</v>
      </c>
      <c r="I1002" s="45">
        <v>228176</v>
      </c>
      <c r="J1002" s="45">
        <v>-130502</v>
      </c>
    </row>
    <row r="1003" spans="1:10">
      <c r="A1003">
        <v>223</v>
      </c>
      <c r="B1003" t="s">
        <v>701</v>
      </c>
      <c r="C1003">
        <v>674</v>
      </c>
      <c r="D1003" t="s">
        <v>292</v>
      </c>
      <c r="E1003" s="44">
        <v>1</v>
      </c>
      <c r="F1003" s="44">
        <v>0</v>
      </c>
      <c r="G1003" s="58">
        <v>-1</v>
      </c>
      <c r="H1003" s="45">
        <v>8444</v>
      </c>
      <c r="I1003" s="45">
        <v>0</v>
      </c>
      <c r="J1003" s="45">
        <v>-8444</v>
      </c>
    </row>
    <row r="1004" spans="1:10">
      <c r="A1004">
        <v>223</v>
      </c>
      <c r="B1004" t="s">
        <v>701</v>
      </c>
      <c r="C1004">
        <v>720</v>
      </c>
      <c r="D1004" t="s">
        <v>340</v>
      </c>
      <c r="E1004" s="44">
        <v>0.75</v>
      </c>
      <c r="F1004" s="44">
        <v>1.28</v>
      </c>
      <c r="G1004" s="58">
        <v>0.53</v>
      </c>
      <c r="H1004" s="45">
        <v>3750</v>
      </c>
      <c r="I1004" s="45">
        <v>6400</v>
      </c>
      <c r="J1004" s="45">
        <v>2650</v>
      </c>
    </row>
    <row r="1005" spans="1:10">
      <c r="A1005">
        <v>223</v>
      </c>
      <c r="B1005" t="s">
        <v>701</v>
      </c>
      <c r="C1005">
        <v>750</v>
      </c>
      <c r="D1005" t="s">
        <v>37</v>
      </c>
      <c r="E1005" s="44">
        <v>4</v>
      </c>
      <c r="F1005" s="44">
        <v>4</v>
      </c>
      <c r="G1005" s="58">
        <v>0</v>
      </c>
      <c r="H1005" s="45">
        <v>26764</v>
      </c>
      <c r="I1005" s="45">
        <v>26252</v>
      </c>
      <c r="J1005" s="45">
        <v>-512</v>
      </c>
    </row>
    <row r="1006" spans="1:10">
      <c r="A1006">
        <v>224</v>
      </c>
      <c r="B1006" t="s">
        <v>702</v>
      </c>
      <c r="C1006">
        <v>41</v>
      </c>
      <c r="D1006" t="s">
        <v>263</v>
      </c>
      <c r="E1006" s="44">
        <v>1</v>
      </c>
      <c r="F1006" s="44">
        <v>0</v>
      </c>
      <c r="G1006" s="58">
        <v>-1</v>
      </c>
      <c r="H1006" s="45">
        <v>5000</v>
      </c>
      <c r="I1006" s="45">
        <v>0</v>
      </c>
      <c r="J1006" s="45">
        <v>-5000</v>
      </c>
    </row>
    <row r="1007" spans="1:10">
      <c r="A1007">
        <v>226</v>
      </c>
      <c r="B1007" t="s">
        <v>283</v>
      </c>
      <c r="C1007">
        <v>77</v>
      </c>
      <c r="D1007" t="s">
        <v>277</v>
      </c>
      <c r="E1007" s="44">
        <v>2</v>
      </c>
      <c r="F1007" s="44">
        <v>2</v>
      </c>
      <c r="G1007" s="58">
        <v>0</v>
      </c>
      <c r="H1007" s="45">
        <v>10000</v>
      </c>
      <c r="I1007" s="45">
        <v>10000</v>
      </c>
      <c r="J1007" s="45">
        <v>0</v>
      </c>
    </row>
    <row r="1008" spans="1:10">
      <c r="A1008">
        <v>226</v>
      </c>
      <c r="B1008" t="s">
        <v>283</v>
      </c>
      <c r="C1008">
        <v>151</v>
      </c>
      <c r="D1008" t="s">
        <v>407</v>
      </c>
      <c r="E1008" s="44">
        <v>2</v>
      </c>
      <c r="F1008" s="44">
        <v>2</v>
      </c>
      <c r="G1008" s="58">
        <v>0</v>
      </c>
      <c r="H1008" s="45">
        <v>10000</v>
      </c>
      <c r="I1008" s="45">
        <v>10000</v>
      </c>
      <c r="J1008" s="45">
        <v>0</v>
      </c>
    </row>
    <row r="1009" spans="1:10">
      <c r="A1009">
        <v>226</v>
      </c>
      <c r="B1009" t="s">
        <v>283</v>
      </c>
      <c r="C1009">
        <v>162</v>
      </c>
      <c r="D1009" t="s">
        <v>334</v>
      </c>
      <c r="E1009" s="44">
        <v>1</v>
      </c>
      <c r="F1009" s="44">
        <v>1</v>
      </c>
      <c r="G1009" s="58">
        <v>0</v>
      </c>
      <c r="H1009" s="45">
        <v>5000</v>
      </c>
      <c r="I1009" s="45">
        <v>5000</v>
      </c>
      <c r="J1009" s="45">
        <v>0</v>
      </c>
    </row>
    <row r="1010" spans="1:10">
      <c r="A1010">
        <v>226</v>
      </c>
      <c r="B1010" t="s">
        <v>283</v>
      </c>
      <c r="C1010">
        <v>277</v>
      </c>
      <c r="D1010" t="s">
        <v>355</v>
      </c>
      <c r="E1010" s="44">
        <v>2</v>
      </c>
      <c r="F1010" s="44">
        <v>2</v>
      </c>
      <c r="G1010" s="58">
        <v>0</v>
      </c>
      <c r="H1010" s="45">
        <v>10000</v>
      </c>
      <c r="I1010" s="45">
        <v>10000</v>
      </c>
      <c r="J1010" s="45">
        <v>0</v>
      </c>
    </row>
    <row r="1011" spans="1:10">
      <c r="A1011">
        <v>226</v>
      </c>
      <c r="B1011" t="s">
        <v>283</v>
      </c>
      <c r="C1011">
        <v>290</v>
      </c>
      <c r="D1011" t="s">
        <v>284</v>
      </c>
      <c r="E1011" s="44">
        <v>0.09</v>
      </c>
      <c r="F1011" s="44">
        <v>0</v>
      </c>
      <c r="G1011" s="58">
        <v>-0.09</v>
      </c>
      <c r="H1011" s="45">
        <v>450</v>
      </c>
      <c r="I1011" s="45">
        <v>0</v>
      </c>
      <c r="J1011" s="45">
        <v>-450</v>
      </c>
    </row>
    <row r="1012" spans="1:10">
      <c r="A1012">
        <v>226</v>
      </c>
      <c r="B1012" t="s">
        <v>283</v>
      </c>
      <c r="C1012">
        <v>316</v>
      </c>
      <c r="D1012" t="s">
        <v>356</v>
      </c>
      <c r="E1012" s="44">
        <v>7.94</v>
      </c>
      <c r="F1012" s="44">
        <v>3.7</v>
      </c>
      <c r="G1012" s="58">
        <v>-4.24</v>
      </c>
      <c r="H1012" s="45">
        <v>39700</v>
      </c>
      <c r="I1012" s="45">
        <v>18500</v>
      </c>
      <c r="J1012" s="45">
        <v>-21200</v>
      </c>
    </row>
    <row r="1013" spans="1:10">
      <c r="A1013">
        <v>226</v>
      </c>
      <c r="B1013" t="s">
        <v>283</v>
      </c>
      <c r="C1013">
        <v>348</v>
      </c>
      <c r="D1013" t="s">
        <v>343</v>
      </c>
      <c r="E1013" s="44">
        <v>1.5</v>
      </c>
      <c r="F1013" s="44">
        <v>1</v>
      </c>
      <c r="G1013" s="58">
        <v>-0.5</v>
      </c>
      <c r="H1013" s="45">
        <v>7500</v>
      </c>
      <c r="I1013" s="45">
        <v>5000</v>
      </c>
      <c r="J1013" s="45">
        <v>-2500</v>
      </c>
    </row>
    <row r="1014" spans="1:10">
      <c r="A1014">
        <v>226</v>
      </c>
      <c r="B1014" t="s">
        <v>283</v>
      </c>
      <c r="C1014">
        <v>658</v>
      </c>
      <c r="D1014" t="s">
        <v>361</v>
      </c>
      <c r="E1014" s="44">
        <v>0</v>
      </c>
      <c r="F1014" s="44">
        <v>3</v>
      </c>
      <c r="G1014" s="58">
        <v>3</v>
      </c>
      <c r="H1014" s="45">
        <v>0</v>
      </c>
      <c r="I1014" s="45">
        <v>15000</v>
      </c>
      <c r="J1014" s="45">
        <v>15000</v>
      </c>
    </row>
    <row r="1015" spans="1:10">
      <c r="A1015">
        <v>227</v>
      </c>
      <c r="B1015" t="s">
        <v>386</v>
      </c>
      <c r="C1015">
        <v>17</v>
      </c>
      <c r="D1015" t="s">
        <v>753</v>
      </c>
      <c r="E1015" s="44">
        <v>0</v>
      </c>
      <c r="F1015" s="44">
        <v>1</v>
      </c>
      <c r="G1015" s="58">
        <v>1</v>
      </c>
      <c r="H1015" s="45">
        <v>0</v>
      </c>
      <c r="I1015" s="45">
        <v>5000</v>
      </c>
      <c r="J1015" s="45">
        <v>5000</v>
      </c>
    </row>
    <row r="1016" spans="1:10">
      <c r="A1016">
        <v>227</v>
      </c>
      <c r="B1016" t="s">
        <v>386</v>
      </c>
      <c r="C1016">
        <v>61</v>
      </c>
      <c r="D1016" t="s">
        <v>74</v>
      </c>
      <c r="E1016" s="44">
        <v>0</v>
      </c>
      <c r="F1016" s="44">
        <v>0.89</v>
      </c>
      <c r="G1016" s="58">
        <v>0.89</v>
      </c>
      <c r="H1016" s="45">
        <v>0</v>
      </c>
      <c r="I1016" s="45">
        <v>4450</v>
      </c>
      <c r="J1016" s="45">
        <v>4450</v>
      </c>
    </row>
    <row r="1017" spans="1:10">
      <c r="A1017">
        <v>227</v>
      </c>
      <c r="B1017" t="s">
        <v>386</v>
      </c>
      <c r="C1017">
        <v>137</v>
      </c>
      <c r="D1017" t="s">
        <v>75</v>
      </c>
      <c r="E1017" s="44">
        <v>1</v>
      </c>
      <c r="F1017" s="44">
        <v>1</v>
      </c>
      <c r="G1017" s="58">
        <v>0</v>
      </c>
      <c r="H1017" s="45">
        <v>5000</v>
      </c>
      <c r="I1017" s="45">
        <v>5000</v>
      </c>
      <c r="J1017" s="45">
        <v>0</v>
      </c>
    </row>
    <row r="1018" spans="1:10">
      <c r="A1018">
        <v>227</v>
      </c>
      <c r="B1018" t="s">
        <v>386</v>
      </c>
      <c r="C1018">
        <v>161</v>
      </c>
      <c r="D1018" t="s">
        <v>302</v>
      </c>
      <c r="E1018" s="44">
        <v>0.35</v>
      </c>
      <c r="F1018" s="44">
        <v>1</v>
      </c>
      <c r="G1018" s="58">
        <v>0.65</v>
      </c>
      <c r="H1018" s="45">
        <v>1750</v>
      </c>
      <c r="I1018" s="45">
        <v>6067</v>
      </c>
      <c r="J1018" s="45">
        <v>4317</v>
      </c>
    </row>
    <row r="1019" spans="1:10">
      <c r="A1019">
        <v>227</v>
      </c>
      <c r="B1019" t="s">
        <v>386</v>
      </c>
      <c r="C1019">
        <v>191</v>
      </c>
      <c r="D1019" t="s">
        <v>385</v>
      </c>
      <c r="E1019" s="44">
        <v>3.5</v>
      </c>
      <c r="F1019" s="44">
        <v>2.6799999999999997</v>
      </c>
      <c r="G1019" s="58">
        <v>-0.82000000000000028</v>
      </c>
      <c r="H1019" s="45">
        <v>17500</v>
      </c>
      <c r="I1019" s="45">
        <v>13400</v>
      </c>
      <c r="J1019" s="45">
        <v>-4100</v>
      </c>
    </row>
    <row r="1020" spans="1:10">
      <c r="A1020">
        <v>227</v>
      </c>
      <c r="B1020" t="s">
        <v>386</v>
      </c>
      <c r="C1020">
        <v>281</v>
      </c>
      <c r="D1020" t="s">
        <v>76</v>
      </c>
      <c r="E1020" s="44">
        <v>12</v>
      </c>
      <c r="F1020" s="44">
        <v>9</v>
      </c>
      <c r="G1020" s="58">
        <v>-3</v>
      </c>
      <c r="H1020" s="45">
        <v>66617</v>
      </c>
      <c r="I1020" s="45">
        <v>49099</v>
      </c>
      <c r="J1020" s="45">
        <v>-17518</v>
      </c>
    </row>
    <row r="1021" spans="1:10">
      <c r="A1021">
        <v>227</v>
      </c>
      <c r="B1021" t="s">
        <v>386</v>
      </c>
      <c r="C1021">
        <v>306</v>
      </c>
      <c r="D1021" t="s">
        <v>383</v>
      </c>
      <c r="E1021" s="44">
        <v>0.57999999999999996</v>
      </c>
      <c r="F1021" s="44">
        <v>0</v>
      </c>
      <c r="G1021" s="58">
        <v>-0.57999999999999996</v>
      </c>
      <c r="H1021" s="45">
        <v>2900</v>
      </c>
      <c r="I1021" s="45">
        <v>0</v>
      </c>
      <c r="J1021" s="45">
        <v>-2900</v>
      </c>
    </row>
    <row r="1022" spans="1:10">
      <c r="A1022">
        <v>227</v>
      </c>
      <c r="B1022" t="s">
        <v>386</v>
      </c>
      <c r="C1022">
        <v>309</v>
      </c>
      <c r="D1022" t="s">
        <v>304</v>
      </c>
      <c r="E1022" s="44">
        <v>5.85</v>
      </c>
      <c r="F1022" s="44">
        <v>2</v>
      </c>
      <c r="G1022" s="58">
        <v>-3.8499999999999996</v>
      </c>
      <c r="H1022" s="45">
        <v>33325</v>
      </c>
      <c r="I1022" s="45">
        <v>10000</v>
      </c>
      <c r="J1022" s="45">
        <v>-23325</v>
      </c>
    </row>
    <row r="1023" spans="1:10">
      <c r="A1023">
        <v>227</v>
      </c>
      <c r="B1023" t="s">
        <v>386</v>
      </c>
      <c r="C1023">
        <v>753</v>
      </c>
      <c r="D1023" t="s">
        <v>275</v>
      </c>
      <c r="E1023" s="44">
        <v>0.96</v>
      </c>
      <c r="F1023" s="44">
        <v>0</v>
      </c>
      <c r="G1023" s="58">
        <v>-0.96</v>
      </c>
      <c r="H1023" s="45">
        <v>4800</v>
      </c>
      <c r="I1023" s="45">
        <v>0</v>
      </c>
      <c r="J1023" s="45">
        <v>-4800</v>
      </c>
    </row>
    <row r="1024" spans="1:10">
      <c r="A1024">
        <v>227</v>
      </c>
      <c r="B1024" t="s">
        <v>386</v>
      </c>
      <c r="C1024">
        <v>778</v>
      </c>
      <c r="D1024" t="s">
        <v>765</v>
      </c>
      <c r="E1024" s="44">
        <v>1</v>
      </c>
      <c r="F1024" s="44">
        <v>0.71</v>
      </c>
      <c r="G1024" s="58">
        <v>-0.29000000000000004</v>
      </c>
      <c r="H1024" s="45">
        <v>5000</v>
      </c>
      <c r="I1024" s="45">
        <v>3550</v>
      </c>
      <c r="J1024" s="45">
        <v>-1450</v>
      </c>
    </row>
    <row r="1025" spans="1:10">
      <c r="A1025">
        <v>229</v>
      </c>
      <c r="B1025" t="s">
        <v>256</v>
      </c>
      <c r="C1025">
        <v>7</v>
      </c>
      <c r="D1025" t="s">
        <v>79</v>
      </c>
      <c r="E1025" s="44">
        <v>2.1100000000000003</v>
      </c>
      <c r="F1025" s="44">
        <v>2</v>
      </c>
      <c r="G1025" s="58">
        <v>-0.11000000000000032</v>
      </c>
      <c r="H1025" s="45">
        <v>16510</v>
      </c>
      <c r="I1025" s="45">
        <v>14599</v>
      </c>
      <c r="J1025" s="45">
        <v>-1911</v>
      </c>
    </row>
    <row r="1026" spans="1:10">
      <c r="A1026">
        <v>229</v>
      </c>
      <c r="B1026" t="s">
        <v>256</v>
      </c>
      <c r="C1026">
        <v>30</v>
      </c>
      <c r="D1026" t="s">
        <v>344</v>
      </c>
      <c r="E1026" s="44">
        <v>6</v>
      </c>
      <c r="F1026" s="44">
        <v>3.7199999999999998</v>
      </c>
      <c r="G1026" s="58">
        <v>-2.2800000000000002</v>
      </c>
      <c r="H1026" s="45">
        <v>30000</v>
      </c>
      <c r="I1026" s="45">
        <v>18600</v>
      </c>
      <c r="J1026" s="45">
        <v>-11400</v>
      </c>
    </row>
    <row r="1027" spans="1:10">
      <c r="A1027">
        <v>229</v>
      </c>
      <c r="B1027" t="s">
        <v>256</v>
      </c>
      <c r="C1027">
        <v>31</v>
      </c>
      <c r="D1027" t="s">
        <v>398</v>
      </c>
      <c r="E1027" s="44">
        <v>1</v>
      </c>
      <c r="F1027" s="44">
        <v>1</v>
      </c>
      <c r="G1027" s="58">
        <v>0</v>
      </c>
      <c r="H1027" s="45">
        <v>5000</v>
      </c>
      <c r="I1027" s="45">
        <v>5000</v>
      </c>
      <c r="J1027" s="45">
        <v>0</v>
      </c>
    </row>
    <row r="1028" spans="1:10">
      <c r="A1028">
        <v>229</v>
      </c>
      <c r="B1028" t="s">
        <v>256</v>
      </c>
      <c r="C1028">
        <v>71</v>
      </c>
      <c r="D1028" t="s">
        <v>345</v>
      </c>
      <c r="E1028" s="44">
        <v>2.92</v>
      </c>
      <c r="F1028" s="44">
        <v>4</v>
      </c>
      <c r="G1028" s="58">
        <v>1.08</v>
      </c>
      <c r="H1028" s="45">
        <v>14600</v>
      </c>
      <c r="I1028" s="45">
        <v>22456</v>
      </c>
      <c r="J1028" s="45">
        <v>7856</v>
      </c>
    </row>
    <row r="1029" spans="1:10">
      <c r="A1029">
        <v>229</v>
      </c>
      <c r="B1029" t="s">
        <v>256</v>
      </c>
      <c r="C1029">
        <v>107</v>
      </c>
      <c r="D1029" t="s">
        <v>346</v>
      </c>
      <c r="E1029" s="44">
        <v>5</v>
      </c>
      <c r="F1029" s="44">
        <v>6.65</v>
      </c>
      <c r="G1029" s="58">
        <v>1.6500000000000004</v>
      </c>
      <c r="H1029" s="45">
        <v>25000</v>
      </c>
      <c r="I1029" s="45">
        <v>33250</v>
      </c>
      <c r="J1029" s="45">
        <v>8250</v>
      </c>
    </row>
    <row r="1030" spans="1:10">
      <c r="A1030">
        <v>229</v>
      </c>
      <c r="B1030" t="s">
        <v>256</v>
      </c>
      <c r="C1030">
        <v>128</v>
      </c>
      <c r="D1030" t="s">
        <v>81</v>
      </c>
      <c r="E1030" s="44">
        <v>0</v>
      </c>
      <c r="F1030" s="44">
        <v>0.6</v>
      </c>
      <c r="G1030" s="58">
        <v>0.6</v>
      </c>
      <c r="H1030" s="45">
        <v>0</v>
      </c>
      <c r="I1030" s="45">
        <v>3000</v>
      </c>
      <c r="J1030" s="45">
        <v>3000</v>
      </c>
    </row>
    <row r="1031" spans="1:10">
      <c r="A1031">
        <v>229</v>
      </c>
      <c r="B1031" t="s">
        <v>256</v>
      </c>
      <c r="C1031">
        <v>149</v>
      </c>
      <c r="D1031" t="s">
        <v>82</v>
      </c>
      <c r="E1031" s="44">
        <v>1</v>
      </c>
      <c r="F1031" s="44">
        <v>2</v>
      </c>
      <c r="G1031" s="58">
        <v>1</v>
      </c>
      <c r="H1031" s="45">
        <v>5000</v>
      </c>
      <c r="I1031" s="45">
        <v>13263</v>
      </c>
      <c r="J1031" s="45">
        <v>8263</v>
      </c>
    </row>
    <row r="1032" spans="1:10">
      <c r="A1032">
        <v>229</v>
      </c>
      <c r="B1032" t="s">
        <v>256</v>
      </c>
      <c r="C1032">
        <v>163</v>
      </c>
      <c r="D1032" t="s">
        <v>348</v>
      </c>
      <c r="E1032" s="44">
        <v>35.22</v>
      </c>
      <c r="F1032" s="44">
        <v>37.61999999999999</v>
      </c>
      <c r="G1032" s="58">
        <v>2.3999999999999915</v>
      </c>
      <c r="H1032" s="45">
        <v>192956</v>
      </c>
      <c r="I1032" s="45">
        <v>220739</v>
      </c>
      <c r="J1032" s="45">
        <v>27783</v>
      </c>
    </row>
    <row r="1033" spans="1:10">
      <c r="A1033">
        <v>229</v>
      </c>
      <c r="B1033" t="s">
        <v>256</v>
      </c>
      <c r="C1033">
        <v>164</v>
      </c>
      <c r="D1033" t="s">
        <v>866</v>
      </c>
      <c r="E1033" s="44">
        <v>0.48</v>
      </c>
      <c r="F1033" s="44">
        <v>2.95</v>
      </c>
      <c r="G1033" s="58">
        <v>2.4700000000000002</v>
      </c>
      <c r="H1033" s="45">
        <v>2400</v>
      </c>
      <c r="I1033" s="45">
        <v>14750</v>
      </c>
      <c r="J1033" s="45">
        <v>12350</v>
      </c>
    </row>
    <row r="1034" spans="1:10">
      <c r="A1034">
        <v>229</v>
      </c>
      <c r="B1034" t="s">
        <v>256</v>
      </c>
      <c r="C1034">
        <v>165</v>
      </c>
      <c r="D1034" t="s">
        <v>66</v>
      </c>
      <c r="E1034" s="44">
        <v>1</v>
      </c>
      <c r="F1034" s="44">
        <v>1</v>
      </c>
      <c r="G1034" s="58">
        <v>0</v>
      </c>
      <c r="H1034" s="45">
        <v>5000</v>
      </c>
      <c r="I1034" s="45">
        <v>5000</v>
      </c>
      <c r="J1034" s="45">
        <v>0</v>
      </c>
    </row>
    <row r="1035" spans="1:10">
      <c r="A1035">
        <v>229</v>
      </c>
      <c r="B1035" t="s">
        <v>256</v>
      </c>
      <c r="C1035">
        <v>246</v>
      </c>
      <c r="D1035" t="s">
        <v>752</v>
      </c>
      <c r="E1035" s="44">
        <v>4</v>
      </c>
      <c r="F1035" s="44">
        <v>0</v>
      </c>
      <c r="G1035" s="58">
        <v>-4</v>
      </c>
      <c r="H1035" s="45">
        <v>20000</v>
      </c>
      <c r="I1035" s="45">
        <v>0</v>
      </c>
      <c r="J1035" s="45">
        <v>-20000</v>
      </c>
    </row>
    <row r="1036" spans="1:10">
      <c r="A1036">
        <v>229</v>
      </c>
      <c r="B1036" t="s">
        <v>256</v>
      </c>
      <c r="C1036">
        <v>258</v>
      </c>
      <c r="D1036" t="s">
        <v>257</v>
      </c>
      <c r="E1036" s="44">
        <v>24.61</v>
      </c>
      <c r="F1036" s="44">
        <v>32.599999999999994</v>
      </c>
      <c r="G1036" s="58">
        <v>7.9899999999999949</v>
      </c>
      <c r="H1036" s="45">
        <v>145090</v>
      </c>
      <c r="I1036" s="45">
        <v>185994</v>
      </c>
      <c r="J1036" s="45">
        <v>40904</v>
      </c>
    </row>
    <row r="1037" spans="1:10">
      <c r="A1037">
        <v>229</v>
      </c>
      <c r="B1037" t="s">
        <v>256</v>
      </c>
      <c r="C1037">
        <v>262</v>
      </c>
      <c r="D1037" t="s">
        <v>308</v>
      </c>
      <c r="E1037" s="44">
        <v>3</v>
      </c>
      <c r="F1037" s="44">
        <v>4</v>
      </c>
      <c r="G1037" s="58">
        <v>1</v>
      </c>
      <c r="H1037" s="45">
        <v>15000</v>
      </c>
      <c r="I1037" s="45">
        <v>20000</v>
      </c>
      <c r="J1037" s="45">
        <v>5000</v>
      </c>
    </row>
    <row r="1038" spans="1:10">
      <c r="A1038">
        <v>229</v>
      </c>
      <c r="B1038" t="s">
        <v>256</v>
      </c>
      <c r="C1038">
        <v>326</v>
      </c>
      <c r="D1038" t="s">
        <v>71</v>
      </c>
      <c r="E1038" s="44">
        <v>0</v>
      </c>
      <c r="F1038" s="44">
        <v>0.1</v>
      </c>
      <c r="G1038" s="58">
        <v>0.1</v>
      </c>
      <c r="H1038" s="45">
        <v>0</v>
      </c>
      <c r="I1038" s="45">
        <v>500</v>
      </c>
      <c r="J1038" s="45">
        <v>500</v>
      </c>
    </row>
    <row r="1039" spans="1:10">
      <c r="A1039">
        <v>229</v>
      </c>
      <c r="B1039" t="s">
        <v>256</v>
      </c>
      <c r="C1039">
        <v>705</v>
      </c>
      <c r="D1039" t="s">
        <v>296</v>
      </c>
      <c r="E1039" s="44">
        <v>1</v>
      </c>
      <c r="F1039" s="44">
        <v>0</v>
      </c>
      <c r="G1039" s="58">
        <v>-1</v>
      </c>
      <c r="H1039" s="45">
        <v>5000</v>
      </c>
      <c r="I1039" s="45">
        <v>0</v>
      </c>
      <c r="J1039" s="45">
        <v>-5000</v>
      </c>
    </row>
    <row r="1040" spans="1:10">
      <c r="A1040">
        <v>229</v>
      </c>
      <c r="B1040" t="s">
        <v>256</v>
      </c>
      <c r="C1040">
        <v>773</v>
      </c>
      <c r="D1040" t="s">
        <v>310</v>
      </c>
      <c r="E1040" s="44">
        <v>0</v>
      </c>
      <c r="F1040" s="44">
        <v>0.85</v>
      </c>
      <c r="G1040" s="58">
        <v>0.85</v>
      </c>
      <c r="H1040" s="45">
        <v>0</v>
      </c>
      <c r="I1040" s="45">
        <v>5864</v>
      </c>
      <c r="J1040" s="45">
        <v>5864</v>
      </c>
    </row>
    <row r="1041" spans="1:10">
      <c r="A1041">
        <v>229</v>
      </c>
      <c r="B1041" t="s">
        <v>256</v>
      </c>
      <c r="C1041">
        <v>817</v>
      </c>
      <c r="D1041" t="s">
        <v>890</v>
      </c>
      <c r="E1041" s="44">
        <v>8.69</v>
      </c>
      <c r="F1041" s="44">
        <v>2</v>
      </c>
      <c r="G1041" s="58">
        <v>-6.6899999999999995</v>
      </c>
      <c r="H1041" s="45">
        <v>55371</v>
      </c>
      <c r="I1041" s="45">
        <v>10000</v>
      </c>
      <c r="J1041" s="45">
        <v>-45371</v>
      </c>
    </row>
    <row r="1042" spans="1:10">
      <c r="A1042">
        <v>230</v>
      </c>
      <c r="B1042" t="s">
        <v>704</v>
      </c>
      <c r="C1042">
        <v>8</v>
      </c>
      <c r="D1042" t="s">
        <v>373</v>
      </c>
      <c r="E1042" s="44">
        <v>9.32</v>
      </c>
      <c r="F1042" s="44">
        <v>12</v>
      </c>
      <c r="G1042" s="58">
        <v>2.6799999999999997</v>
      </c>
      <c r="H1042" s="45">
        <v>60231</v>
      </c>
      <c r="I1042" s="45">
        <v>103088</v>
      </c>
      <c r="J1042" s="45">
        <v>42857</v>
      </c>
    </row>
    <row r="1043" spans="1:10">
      <c r="A1043">
        <v>230</v>
      </c>
      <c r="B1043" t="s">
        <v>704</v>
      </c>
      <c r="C1043">
        <v>24</v>
      </c>
      <c r="D1043" t="s">
        <v>299</v>
      </c>
      <c r="E1043" s="44">
        <v>30.17</v>
      </c>
      <c r="F1043" s="44">
        <v>20</v>
      </c>
      <c r="G1043" s="58">
        <v>-10.170000000000002</v>
      </c>
      <c r="H1043" s="45">
        <v>222133</v>
      </c>
      <c r="I1043" s="45">
        <v>139760</v>
      </c>
      <c r="J1043" s="45">
        <v>-82373</v>
      </c>
    </row>
    <row r="1044" spans="1:10">
      <c r="A1044">
        <v>230</v>
      </c>
      <c r="B1044" t="s">
        <v>704</v>
      </c>
      <c r="C1044">
        <v>61</v>
      </c>
      <c r="D1044" t="s">
        <v>74</v>
      </c>
      <c r="E1044" s="44">
        <v>1</v>
      </c>
      <c r="F1044" s="44">
        <v>0</v>
      </c>
      <c r="G1044" s="58">
        <v>-1</v>
      </c>
      <c r="H1044" s="45">
        <v>5000</v>
      </c>
      <c r="I1044" s="45">
        <v>0</v>
      </c>
      <c r="J1044" s="45">
        <v>-5000</v>
      </c>
    </row>
    <row r="1045" spans="1:10">
      <c r="A1045">
        <v>230</v>
      </c>
      <c r="B1045" t="s">
        <v>704</v>
      </c>
      <c r="C1045">
        <v>86</v>
      </c>
      <c r="D1045" t="s">
        <v>300</v>
      </c>
      <c r="E1045" s="44">
        <v>1</v>
      </c>
      <c r="F1045" s="44">
        <v>0</v>
      </c>
      <c r="G1045" s="58">
        <v>-1</v>
      </c>
      <c r="H1045" s="45">
        <v>9272</v>
      </c>
      <c r="I1045" s="45">
        <v>0</v>
      </c>
      <c r="J1045" s="45">
        <v>-9272</v>
      </c>
    </row>
    <row r="1046" spans="1:10">
      <c r="A1046">
        <v>230</v>
      </c>
      <c r="B1046" t="s">
        <v>704</v>
      </c>
      <c r="C1046">
        <v>137</v>
      </c>
      <c r="D1046" t="s">
        <v>75</v>
      </c>
      <c r="E1046" s="44">
        <v>1</v>
      </c>
      <c r="F1046" s="44">
        <v>0</v>
      </c>
      <c r="G1046" s="58">
        <v>-1</v>
      </c>
      <c r="H1046" s="45">
        <v>5000</v>
      </c>
      <c r="I1046" s="45">
        <v>0</v>
      </c>
      <c r="J1046" s="45">
        <v>-5000</v>
      </c>
    </row>
    <row r="1047" spans="1:10">
      <c r="A1047">
        <v>230</v>
      </c>
      <c r="B1047" t="s">
        <v>704</v>
      </c>
      <c r="C1047">
        <v>154</v>
      </c>
      <c r="D1047" t="s">
        <v>864</v>
      </c>
      <c r="E1047" s="44">
        <v>0</v>
      </c>
      <c r="F1047" s="44">
        <v>1</v>
      </c>
      <c r="G1047" s="58">
        <v>1</v>
      </c>
      <c r="H1047" s="45">
        <v>0</v>
      </c>
      <c r="I1047" s="45">
        <v>12585</v>
      </c>
      <c r="J1047" s="45">
        <v>12585</v>
      </c>
    </row>
    <row r="1048" spans="1:10">
      <c r="A1048">
        <v>230</v>
      </c>
      <c r="B1048" t="s">
        <v>704</v>
      </c>
      <c r="C1048">
        <v>272</v>
      </c>
      <c r="D1048" t="s">
        <v>729</v>
      </c>
      <c r="E1048" s="44">
        <v>3</v>
      </c>
      <c r="F1048" s="44">
        <v>6</v>
      </c>
      <c r="G1048" s="58">
        <v>3</v>
      </c>
      <c r="H1048" s="45">
        <v>19323</v>
      </c>
      <c r="I1048" s="45">
        <v>36283</v>
      </c>
      <c r="J1048" s="45">
        <v>16960</v>
      </c>
    </row>
    <row r="1049" spans="1:10">
      <c r="A1049">
        <v>230</v>
      </c>
      <c r="B1049" t="s">
        <v>704</v>
      </c>
      <c r="C1049">
        <v>278</v>
      </c>
      <c r="D1049" t="s">
        <v>303</v>
      </c>
      <c r="E1049" s="44">
        <v>3</v>
      </c>
      <c r="F1049" s="44">
        <v>6</v>
      </c>
      <c r="G1049" s="58">
        <v>3</v>
      </c>
      <c r="H1049" s="45">
        <v>15000</v>
      </c>
      <c r="I1049" s="45">
        <v>30587</v>
      </c>
      <c r="J1049" s="45">
        <v>15587</v>
      </c>
    </row>
    <row r="1050" spans="1:10">
      <c r="A1050">
        <v>230</v>
      </c>
      <c r="B1050" t="s">
        <v>704</v>
      </c>
      <c r="C1050">
        <v>309</v>
      </c>
      <c r="D1050" t="s">
        <v>304</v>
      </c>
      <c r="E1050" s="44">
        <v>0</v>
      </c>
      <c r="F1050" s="44">
        <v>2</v>
      </c>
      <c r="G1050" s="58">
        <v>2</v>
      </c>
      <c r="H1050" s="45">
        <v>0</v>
      </c>
      <c r="I1050" s="45">
        <v>10000</v>
      </c>
      <c r="J1050" s="45">
        <v>10000</v>
      </c>
    </row>
    <row r="1051" spans="1:10">
      <c r="A1051">
        <v>230</v>
      </c>
      <c r="B1051" t="s">
        <v>704</v>
      </c>
      <c r="C1051">
        <v>332</v>
      </c>
      <c r="D1051" t="s">
        <v>78</v>
      </c>
      <c r="E1051" s="44">
        <v>1</v>
      </c>
      <c r="F1051" s="44">
        <v>1</v>
      </c>
      <c r="G1051" s="58">
        <v>0</v>
      </c>
      <c r="H1051" s="45">
        <v>11962</v>
      </c>
      <c r="I1051" s="45">
        <v>13594</v>
      </c>
      <c r="J1051" s="45">
        <v>1632</v>
      </c>
    </row>
    <row r="1052" spans="1:10">
      <c r="A1052">
        <v>230</v>
      </c>
      <c r="B1052" t="s">
        <v>704</v>
      </c>
      <c r="C1052">
        <v>615</v>
      </c>
      <c r="D1052" t="s">
        <v>291</v>
      </c>
      <c r="E1052" s="44">
        <v>0</v>
      </c>
      <c r="F1052" s="44">
        <v>1</v>
      </c>
      <c r="G1052" s="58">
        <v>1</v>
      </c>
      <c r="H1052" s="45">
        <v>0</v>
      </c>
      <c r="I1052" s="45">
        <v>5000</v>
      </c>
      <c r="J1052" s="45">
        <v>5000</v>
      </c>
    </row>
    <row r="1053" spans="1:10">
      <c r="A1053">
        <v>230</v>
      </c>
      <c r="B1053" t="s">
        <v>704</v>
      </c>
      <c r="C1053">
        <v>674</v>
      </c>
      <c r="D1053" t="s">
        <v>292</v>
      </c>
      <c r="E1053" s="44">
        <v>5</v>
      </c>
      <c r="F1053" s="44">
        <v>4</v>
      </c>
      <c r="G1053" s="58">
        <v>-1</v>
      </c>
      <c r="H1053" s="45">
        <v>32047</v>
      </c>
      <c r="I1053" s="45">
        <v>30949</v>
      </c>
      <c r="J1053" s="45">
        <v>-1098</v>
      </c>
    </row>
    <row r="1054" spans="1:10">
      <c r="A1054">
        <v>234</v>
      </c>
      <c r="B1054" t="s">
        <v>364</v>
      </c>
      <c r="C1054">
        <v>8</v>
      </c>
      <c r="D1054" t="s">
        <v>373</v>
      </c>
      <c r="E1054" s="44">
        <v>1</v>
      </c>
      <c r="F1054" s="44">
        <v>1</v>
      </c>
      <c r="G1054" s="58">
        <v>0</v>
      </c>
      <c r="H1054" s="45">
        <v>6167</v>
      </c>
      <c r="I1054" s="45">
        <v>6708</v>
      </c>
      <c r="J1054" s="45">
        <v>541</v>
      </c>
    </row>
    <row r="1055" spans="1:10">
      <c r="A1055">
        <v>234</v>
      </c>
      <c r="B1055" t="s">
        <v>364</v>
      </c>
      <c r="C1055">
        <v>103</v>
      </c>
      <c r="D1055" t="s">
        <v>290</v>
      </c>
      <c r="E1055" s="44">
        <v>1</v>
      </c>
      <c r="F1055" s="44">
        <v>1</v>
      </c>
      <c r="G1055" s="58">
        <v>0</v>
      </c>
      <c r="H1055" s="45">
        <v>5000</v>
      </c>
      <c r="I1055" s="45">
        <v>5000</v>
      </c>
      <c r="J1055" s="45">
        <v>0</v>
      </c>
    </row>
    <row r="1056" spans="1:10">
      <c r="A1056">
        <v>234</v>
      </c>
      <c r="B1056" t="s">
        <v>364</v>
      </c>
      <c r="C1056">
        <v>215</v>
      </c>
      <c r="D1056" t="s">
        <v>360</v>
      </c>
      <c r="E1056" s="44">
        <v>2</v>
      </c>
      <c r="F1056" s="44">
        <v>2</v>
      </c>
      <c r="G1056" s="58">
        <v>0</v>
      </c>
      <c r="H1056" s="45">
        <v>10000</v>
      </c>
      <c r="I1056" s="45">
        <v>10000</v>
      </c>
      <c r="J1056" s="45">
        <v>0</v>
      </c>
    </row>
    <row r="1057" spans="1:10">
      <c r="A1057">
        <v>234</v>
      </c>
      <c r="B1057" t="s">
        <v>364</v>
      </c>
      <c r="C1057">
        <v>223</v>
      </c>
      <c r="D1057" t="s">
        <v>701</v>
      </c>
      <c r="E1057" s="44">
        <v>6.3599999999999994</v>
      </c>
      <c r="F1057" s="44">
        <v>8</v>
      </c>
      <c r="G1057" s="58">
        <v>1.6400000000000006</v>
      </c>
      <c r="H1057" s="45">
        <v>32405</v>
      </c>
      <c r="I1057" s="45">
        <v>42207</v>
      </c>
      <c r="J1057" s="45">
        <v>9802</v>
      </c>
    </row>
    <row r="1058" spans="1:10">
      <c r="A1058">
        <v>234</v>
      </c>
      <c r="B1058" t="s">
        <v>364</v>
      </c>
      <c r="C1058">
        <v>343</v>
      </c>
      <c r="D1058" t="s">
        <v>274</v>
      </c>
      <c r="E1058" s="44">
        <v>2.1</v>
      </c>
      <c r="F1058" s="44">
        <v>1</v>
      </c>
      <c r="G1058" s="58">
        <v>-1.1000000000000001</v>
      </c>
      <c r="H1058" s="45">
        <v>10500</v>
      </c>
      <c r="I1058" s="45">
        <v>5000</v>
      </c>
      <c r="J1058" s="45">
        <v>-5500</v>
      </c>
    </row>
    <row r="1059" spans="1:10">
      <c r="A1059">
        <v>234</v>
      </c>
      <c r="B1059" t="s">
        <v>364</v>
      </c>
      <c r="C1059">
        <v>615</v>
      </c>
      <c r="D1059" t="s">
        <v>291</v>
      </c>
      <c r="E1059" s="44">
        <v>39.86</v>
      </c>
      <c r="F1059" s="44">
        <v>38</v>
      </c>
      <c r="G1059" s="58">
        <v>-1.8599999999999994</v>
      </c>
      <c r="H1059" s="45">
        <v>223779</v>
      </c>
      <c r="I1059" s="45">
        <v>239033</v>
      </c>
      <c r="J1059" s="45">
        <v>15254</v>
      </c>
    </row>
    <row r="1060" spans="1:10">
      <c r="A1060">
        <v>234</v>
      </c>
      <c r="B1060" t="s">
        <v>364</v>
      </c>
      <c r="C1060">
        <v>720</v>
      </c>
      <c r="D1060" t="s">
        <v>340</v>
      </c>
      <c r="E1060" s="44">
        <v>5</v>
      </c>
      <c r="F1060" s="44">
        <v>3</v>
      </c>
      <c r="G1060" s="58">
        <v>-2</v>
      </c>
      <c r="H1060" s="45">
        <v>25000</v>
      </c>
      <c r="I1060" s="45">
        <v>15000</v>
      </c>
      <c r="J1060" s="45">
        <v>-10000</v>
      </c>
    </row>
    <row r="1061" spans="1:10">
      <c r="A1061">
        <v>234</v>
      </c>
      <c r="B1061" t="s">
        <v>364</v>
      </c>
      <c r="C1061">
        <v>728</v>
      </c>
      <c r="D1061" t="s">
        <v>365</v>
      </c>
      <c r="E1061" s="44">
        <v>1</v>
      </c>
      <c r="F1061" s="44">
        <v>1</v>
      </c>
      <c r="G1061" s="58">
        <v>0</v>
      </c>
      <c r="H1061" s="45">
        <v>5000</v>
      </c>
      <c r="I1061" s="45">
        <v>5000</v>
      </c>
      <c r="J1061" s="45">
        <v>0</v>
      </c>
    </row>
    <row r="1062" spans="1:10">
      <c r="A1062">
        <v>234</v>
      </c>
      <c r="B1062" t="s">
        <v>364</v>
      </c>
      <c r="C1062">
        <v>753</v>
      </c>
      <c r="D1062" t="s">
        <v>275</v>
      </c>
      <c r="E1062" s="44">
        <v>7</v>
      </c>
      <c r="F1062" s="44">
        <v>5</v>
      </c>
      <c r="G1062" s="58">
        <v>-2</v>
      </c>
      <c r="H1062" s="45">
        <v>39087</v>
      </c>
      <c r="I1062" s="45">
        <v>30350</v>
      </c>
      <c r="J1062" s="45">
        <v>-8737</v>
      </c>
    </row>
    <row r="1063" spans="1:10">
      <c r="A1063">
        <v>236</v>
      </c>
      <c r="B1063" t="s">
        <v>746</v>
      </c>
      <c r="C1063">
        <v>22</v>
      </c>
      <c r="D1063" t="s">
        <v>772</v>
      </c>
      <c r="E1063" s="44">
        <v>0</v>
      </c>
      <c r="F1063" s="44">
        <v>0.86</v>
      </c>
      <c r="G1063" s="58">
        <v>0.86</v>
      </c>
      <c r="H1063" s="45">
        <v>0</v>
      </c>
      <c r="I1063" s="45">
        <v>6494</v>
      </c>
      <c r="J1063" s="45">
        <v>6494</v>
      </c>
    </row>
    <row r="1064" spans="1:10">
      <c r="A1064">
        <v>236</v>
      </c>
      <c r="B1064" t="s">
        <v>746</v>
      </c>
      <c r="C1064">
        <v>121</v>
      </c>
      <c r="D1064" t="s">
        <v>306</v>
      </c>
      <c r="E1064" s="44">
        <v>4</v>
      </c>
      <c r="F1064" s="44">
        <v>5</v>
      </c>
      <c r="G1064" s="58">
        <v>1</v>
      </c>
      <c r="H1064" s="45">
        <v>20000</v>
      </c>
      <c r="I1064" s="45">
        <v>25000</v>
      </c>
      <c r="J1064" s="45">
        <v>5000</v>
      </c>
    </row>
    <row r="1065" spans="1:10">
      <c r="A1065">
        <v>236</v>
      </c>
      <c r="B1065" t="s">
        <v>746</v>
      </c>
      <c r="C1065">
        <v>148</v>
      </c>
      <c r="D1065" t="s">
        <v>744</v>
      </c>
      <c r="E1065" s="44">
        <v>11.740000000000002</v>
      </c>
      <c r="F1065" s="44">
        <v>9.0399999999999991</v>
      </c>
      <c r="G1065" s="58">
        <v>-2.7000000000000028</v>
      </c>
      <c r="H1065" s="45">
        <v>59002</v>
      </c>
      <c r="I1065" s="45">
        <v>50100</v>
      </c>
      <c r="J1065" s="45">
        <v>-8902</v>
      </c>
    </row>
    <row r="1066" spans="1:10">
      <c r="A1066">
        <v>236</v>
      </c>
      <c r="B1066" t="s">
        <v>746</v>
      </c>
      <c r="C1066">
        <v>150</v>
      </c>
      <c r="D1066" t="s">
        <v>771</v>
      </c>
      <c r="E1066" s="44">
        <v>1</v>
      </c>
      <c r="F1066" s="44">
        <v>2</v>
      </c>
      <c r="G1066" s="58">
        <v>1</v>
      </c>
      <c r="H1066" s="45">
        <v>5000</v>
      </c>
      <c r="I1066" s="45">
        <v>10000</v>
      </c>
      <c r="J1066" s="45">
        <v>5000</v>
      </c>
    </row>
    <row r="1067" spans="1:10">
      <c r="A1067">
        <v>236</v>
      </c>
      <c r="B1067" t="s">
        <v>746</v>
      </c>
      <c r="C1067">
        <v>152</v>
      </c>
      <c r="D1067" t="s">
        <v>773</v>
      </c>
      <c r="E1067" s="44">
        <v>3.4000000000000004</v>
      </c>
      <c r="F1067" s="44">
        <v>3.7300000000000004</v>
      </c>
      <c r="G1067" s="58">
        <v>0.33000000000000007</v>
      </c>
      <c r="H1067" s="45">
        <v>17000</v>
      </c>
      <c r="I1067" s="45">
        <v>18650</v>
      </c>
      <c r="J1067" s="45">
        <v>1650</v>
      </c>
    </row>
    <row r="1068" spans="1:10">
      <c r="A1068">
        <v>236</v>
      </c>
      <c r="B1068" t="s">
        <v>746</v>
      </c>
      <c r="C1068">
        <v>209</v>
      </c>
      <c r="D1068" t="s">
        <v>745</v>
      </c>
      <c r="E1068" s="44">
        <v>1.9000000000000001</v>
      </c>
      <c r="F1068" s="44">
        <v>3.38</v>
      </c>
      <c r="G1068" s="58">
        <v>1.4799999999999998</v>
      </c>
      <c r="H1068" s="45">
        <v>9500</v>
      </c>
      <c r="I1068" s="45">
        <v>17330</v>
      </c>
      <c r="J1068" s="45">
        <v>7830</v>
      </c>
    </row>
    <row r="1069" spans="1:10">
      <c r="A1069">
        <v>236</v>
      </c>
      <c r="B1069" t="s">
        <v>746</v>
      </c>
      <c r="C1069">
        <v>249</v>
      </c>
      <c r="D1069" t="s">
        <v>367</v>
      </c>
      <c r="E1069" s="44">
        <v>0</v>
      </c>
      <c r="F1069" s="44">
        <v>4.3</v>
      </c>
      <c r="G1069" s="58">
        <v>4.3</v>
      </c>
      <c r="H1069" s="45">
        <v>0</v>
      </c>
      <c r="I1069" s="45">
        <v>31239</v>
      </c>
      <c r="J1069" s="45">
        <v>31239</v>
      </c>
    </row>
    <row r="1070" spans="1:10">
      <c r="A1070">
        <v>236</v>
      </c>
      <c r="B1070" t="s">
        <v>746</v>
      </c>
      <c r="C1070">
        <v>302</v>
      </c>
      <c r="D1070" t="s">
        <v>779</v>
      </c>
      <c r="E1070" s="44">
        <v>0</v>
      </c>
      <c r="F1070" s="44">
        <v>1</v>
      </c>
      <c r="G1070" s="58">
        <v>1</v>
      </c>
      <c r="H1070" s="45">
        <v>0</v>
      </c>
      <c r="I1070" s="45">
        <v>5000</v>
      </c>
      <c r="J1070" s="45">
        <v>5000</v>
      </c>
    </row>
    <row r="1071" spans="1:10">
      <c r="A1071">
        <v>236</v>
      </c>
      <c r="B1071" t="s">
        <v>746</v>
      </c>
      <c r="C1071">
        <v>603</v>
      </c>
      <c r="D1071" t="s">
        <v>769</v>
      </c>
      <c r="E1071" s="44">
        <v>12.649999999999999</v>
      </c>
      <c r="F1071" s="44">
        <v>13.51</v>
      </c>
      <c r="G1071" s="58">
        <v>0.86000000000000121</v>
      </c>
      <c r="H1071" s="45">
        <v>85823</v>
      </c>
      <c r="I1071" s="45">
        <v>81769</v>
      </c>
      <c r="J1071" s="45">
        <v>-4054</v>
      </c>
    </row>
    <row r="1072" spans="1:10">
      <c r="A1072">
        <v>236</v>
      </c>
      <c r="B1072" t="s">
        <v>746</v>
      </c>
      <c r="C1072">
        <v>618</v>
      </c>
      <c r="D1072" t="s">
        <v>774</v>
      </c>
      <c r="E1072" s="44">
        <v>2.59</v>
      </c>
      <c r="F1072" s="44">
        <v>2</v>
      </c>
      <c r="G1072" s="58">
        <v>-0.58999999999999986</v>
      </c>
      <c r="H1072" s="45">
        <v>12950</v>
      </c>
      <c r="I1072" s="45">
        <v>10000</v>
      </c>
      <c r="J1072" s="45">
        <v>-2950</v>
      </c>
    </row>
    <row r="1073" spans="1:10">
      <c r="A1073">
        <v>236</v>
      </c>
      <c r="B1073" t="s">
        <v>746</v>
      </c>
      <c r="C1073">
        <v>635</v>
      </c>
      <c r="D1073" t="s">
        <v>770</v>
      </c>
      <c r="E1073" s="44">
        <v>47.489999999999995</v>
      </c>
      <c r="F1073" s="44">
        <v>46.14</v>
      </c>
      <c r="G1073" s="58">
        <v>-1.3499999999999943</v>
      </c>
      <c r="H1073" s="45">
        <v>285534</v>
      </c>
      <c r="I1073" s="45">
        <v>265180</v>
      </c>
      <c r="J1073" s="45">
        <v>-20354</v>
      </c>
    </row>
    <row r="1074" spans="1:10">
      <c r="A1074">
        <v>236</v>
      </c>
      <c r="B1074" t="s">
        <v>746</v>
      </c>
      <c r="C1074">
        <v>662</v>
      </c>
      <c r="D1074" t="s">
        <v>775</v>
      </c>
      <c r="E1074" s="44">
        <v>0.64</v>
      </c>
      <c r="F1074" s="44">
        <v>0</v>
      </c>
      <c r="G1074" s="58">
        <v>-0.64</v>
      </c>
      <c r="H1074" s="45">
        <v>3200</v>
      </c>
      <c r="I1074" s="45">
        <v>0</v>
      </c>
      <c r="J1074" s="45">
        <v>-3200</v>
      </c>
    </row>
    <row r="1075" spans="1:10">
      <c r="A1075">
        <v>236</v>
      </c>
      <c r="B1075" t="s">
        <v>746</v>
      </c>
      <c r="C1075">
        <v>715</v>
      </c>
      <c r="D1075" t="s">
        <v>777</v>
      </c>
      <c r="E1075" s="44">
        <v>19.860000000000003</v>
      </c>
      <c r="F1075" s="44">
        <v>16.98</v>
      </c>
      <c r="G1075" s="58">
        <v>-2.8800000000000026</v>
      </c>
      <c r="H1075" s="45">
        <v>134432</v>
      </c>
      <c r="I1075" s="45">
        <v>125052</v>
      </c>
      <c r="J1075" s="45">
        <v>-9380</v>
      </c>
    </row>
    <row r="1076" spans="1:10">
      <c r="A1076">
        <v>236</v>
      </c>
      <c r="B1076" t="s">
        <v>746</v>
      </c>
      <c r="C1076">
        <v>765</v>
      </c>
      <c r="D1076" t="s">
        <v>778</v>
      </c>
      <c r="E1076" s="44">
        <v>0.79</v>
      </c>
      <c r="F1076" s="44">
        <v>0</v>
      </c>
      <c r="G1076" s="58">
        <v>-0.79</v>
      </c>
      <c r="H1076" s="45">
        <v>3950</v>
      </c>
      <c r="I1076" s="45">
        <v>0</v>
      </c>
      <c r="J1076" s="45">
        <v>-3950</v>
      </c>
    </row>
    <row r="1077" spans="1:10">
      <c r="A1077">
        <v>236</v>
      </c>
      <c r="B1077" t="s">
        <v>746</v>
      </c>
      <c r="C1077">
        <v>851</v>
      </c>
      <c r="D1077" t="s">
        <v>36</v>
      </c>
      <c r="E1077" s="44">
        <v>0</v>
      </c>
      <c r="F1077" s="44">
        <v>2</v>
      </c>
      <c r="G1077" s="58">
        <v>2</v>
      </c>
      <c r="H1077" s="45">
        <v>0</v>
      </c>
      <c r="I1077" s="45">
        <v>12194</v>
      </c>
      <c r="J1077" s="45">
        <v>12194</v>
      </c>
    </row>
    <row r="1078" spans="1:10">
      <c r="A1078">
        <v>240</v>
      </c>
      <c r="B1078" t="s">
        <v>712</v>
      </c>
      <c r="C1078">
        <v>118</v>
      </c>
      <c r="D1078" t="s">
        <v>845</v>
      </c>
      <c r="E1078" s="44">
        <v>0</v>
      </c>
      <c r="F1078" s="44">
        <v>3</v>
      </c>
      <c r="G1078" s="58">
        <v>3</v>
      </c>
      <c r="H1078" s="45">
        <v>0</v>
      </c>
      <c r="I1078" s="45">
        <v>17726</v>
      </c>
      <c r="J1078" s="45">
        <v>17726</v>
      </c>
    </row>
    <row r="1079" spans="1:10">
      <c r="A1079">
        <v>240</v>
      </c>
      <c r="B1079" t="s">
        <v>712</v>
      </c>
      <c r="C1079">
        <v>145</v>
      </c>
      <c r="D1079" t="s">
        <v>862</v>
      </c>
      <c r="E1079" s="44">
        <v>1</v>
      </c>
      <c r="F1079" s="44">
        <v>2</v>
      </c>
      <c r="G1079" s="58">
        <v>1</v>
      </c>
      <c r="H1079" s="45">
        <v>5000</v>
      </c>
      <c r="I1079" s="45">
        <v>10000</v>
      </c>
      <c r="J1079" s="45">
        <v>5000</v>
      </c>
    </row>
    <row r="1080" spans="1:10">
      <c r="A1080">
        <v>240</v>
      </c>
      <c r="B1080" t="s">
        <v>712</v>
      </c>
      <c r="C1080">
        <v>239</v>
      </c>
      <c r="D1080" t="s">
        <v>390</v>
      </c>
      <c r="E1080" s="44">
        <v>5</v>
      </c>
      <c r="F1080" s="44">
        <v>3</v>
      </c>
      <c r="G1080" s="58">
        <v>-2</v>
      </c>
      <c r="H1080" s="45">
        <v>26250</v>
      </c>
      <c r="I1080" s="45">
        <v>15000</v>
      </c>
      <c r="J1080" s="45">
        <v>-11250</v>
      </c>
    </row>
    <row r="1081" spans="1:10">
      <c r="A1081">
        <v>240</v>
      </c>
      <c r="B1081" t="s">
        <v>712</v>
      </c>
      <c r="C1081">
        <v>336</v>
      </c>
      <c r="D1081" t="s">
        <v>327</v>
      </c>
      <c r="E1081" s="44">
        <v>1</v>
      </c>
      <c r="F1081" s="44">
        <v>0</v>
      </c>
      <c r="G1081" s="58">
        <v>-1</v>
      </c>
      <c r="H1081" s="45">
        <v>5000</v>
      </c>
      <c r="I1081" s="45">
        <v>0</v>
      </c>
      <c r="J1081" s="45">
        <v>-5000</v>
      </c>
    </row>
    <row r="1082" spans="1:10">
      <c r="A1082">
        <v>242</v>
      </c>
      <c r="B1082" t="s">
        <v>368</v>
      </c>
      <c r="C1082">
        <v>41</v>
      </c>
      <c r="D1082" t="s">
        <v>263</v>
      </c>
      <c r="E1082" s="44">
        <v>1</v>
      </c>
      <c r="F1082" s="44">
        <v>2.73</v>
      </c>
      <c r="G1082" s="58">
        <v>1.73</v>
      </c>
      <c r="H1082" s="45">
        <v>29675</v>
      </c>
      <c r="I1082" s="45">
        <v>36239</v>
      </c>
      <c r="J1082" s="45">
        <v>6564</v>
      </c>
    </row>
    <row r="1083" spans="1:10">
      <c r="A1083">
        <v>242</v>
      </c>
      <c r="B1083" t="s">
        <v>368</v>
      </c>
      <c r="C1083">
        <v>85</v>
      </c>
      <c r="D1083" t="s">
        <v>264</v>
      </c>
      <c r="E1083" s="44">
        <v>10</v>
      </c>
      <c r="F1083" s="44">
        <v>6</v>
      </c>
      <c r="G1083" s="58">
        <v>-4</v>
      </c>
      <c r="H1083" s="45">
        <v>77031</v>
      </c>
      <c r="I1083" s="45">
        <v>30000</v>
      </c>
      <c r="J1083" s="45">
        <v>-47031</v>
      </c>
    </row>
    <row r="1084" spans="1:10">
      <c r="A1084">
        <v>242</v>
      </c>
      <c r="B1084" t="s">
        <v>368</v>
      </c>
      <c r="C1084">
        <v>224</v>
      </c>
      <c r="D1084" t="s">
        <v>702</v>
      </c>
      <c r="E1084" s="44">
        <v>2</v>
      </c>
      <c r="F1084" s="44">
        <v>2</v>
      </c>
      <c r="G1084" s="58">
        <v>0</v>
      </c>
      <c r="H1084" s="45">
        <v>10000</v>
      </c>
      <c r="I1084" s="45">
        <v>10000</v>
      </c>
      <c r="J1084" s="45">
        <v>0</v>
      </c>
    </row>
    <row r="1085" spans="1:10">
      <c r="A1085">
        <v>242</v>
      </c>
      <c r="B1085" t="s">
        <v>368</v>
      </c>
      <c r="C1085">
        <v>300</v>
      </c>
      <c r="D1085" t="s">
        <v>267</v>
      </c>
      <c r="E1085" s="44">
        <v>23.62</v>
      </c>
      <c r="F1085" s="44">
        <v>20.400000000000002</v>
      </c>
      <c r="G1085" s="58">
        <v>-3.2199999999999989</v>
      </c>
      <c r="H1085" s="45">
        <v>212129</v>
      </c>
      <c r="I1085" s="45">
        <v>159470</v>
      </c>
      <c r="J1085" s="45">
        <v>-52659</v>
      </c>
    </row>
    <row r="1086" spans="1:10">
      <c r="A1086">
        <v>242</v>
      </c>
      <c r="B1086" t="s">
        <v>368</v>
      </c>
      <c r="C1086">
        <v>318</v>
      </c>
      <c r="D1086" t="s">
        <v>369</v>
      </c>
      <c r="E1086" s="44">
        <v>2</v>
      </c>
      <c r="F1086" s="44">
        <v>5</v>
      </c>
      <c r="G1086" s="58">
        <v>3</v>
      </c>
      <c r="H1086" s="45">
        <v>32374</v>
      </c>
      <c r="I1086" s="45">
        <v>50830</v>
      </c>
      <c r="J1086" s="45">
        <v>18456</v>
      </c>
    </row>
    <row r="1087" spans="1:10">
      <c r="A1087">
        <v>242</v>
      </c>
      <c r="B1087" t="s">
        <v>368</v>
      </c>
      <c r="C1087">
        <v>660</v>
      </c>
      <c r="D1087" t="s">
        <v>269</v>
      </c>
      <c r="E1087" s="44">
        <v>12</v>
      </c>
      <c r="F1087" s="44">
        <v>7</v>
      </c>
      <c r="G1087" s="58">
        <v>-5</v>
      </c>
      <c r="H1087" s="45">
        <v>95435</v>
      </c>
      <c r="I1087" s="45">
        <v>63571</v>
      </c>
      <c r="J1087" s="45">
        <v>-31864</v>
      </c>
    </row>
    <row r="1088" spans="1:10">
      <c r="A1088">
        <v>242</v>
      </c>
      <c r="B1088" t="s">
        <v>368</v>
      </c>
      <c r="C1088">
        <v>712</v>
      </c>
      <c r="D1088" t="s">
        <v>883</v>
      </c>
      <c r="E1088" s="44">
        <v>3.5</v>
      </c>
      <c r="F1088" s="44">
        <v>3.5</v>
      </c>
      <c r="G1088" s="58">
        <v>0</v>
      </c>
      <c r="H1088" s="45">
        <v>73625</v>
      </c>
      <c r="I1088" s="45">
        <v>73214</v>
      </c>
      <c r="J1088" s="45">
        <v>-411</v>
      </c>
    </row>
    <row r="1089" spans="1:10">
      <c r="A1089">
        <v>244</v>
      </c>
      <c r="B1089" t="s">
        <v>324</v>
      </c>
      <c r="C1089">
        <v>35</v>
      </c>
      <c r="D1089" t="s">
        <v>319</v>
      </c>
      <c r="E1089" s="44">
        <v>3</v>
      </c>
      <c r="F1089" s="44">
        <v>1</v>
      </c>
      <c r="G1089" s="58">
        <v>-2</v>
      </c>
      <c r="H1089" s="45">
        <v>16960</v>
      </c>
      <c r="I1089" s="45">
        <v>5000</v>
      </c>
      <c r="J1089" s="45">
        <v>-11960</v>
      </c>
    </row>
    <row r="1090" spans="1:10">
      <c r="A1090">
        <v>244</v>
      </c>
      <c r="B1090" t="s">
        <v>324</v>
      </c>
      <c r="C1090">
        <v>44</v>
      </c>
      <c r="D1090" t="s">
        <v>321</v>
      </c>
      <c r="E1090" s="44">
        <v>1</v>
      </c>
      <c r="F1090" s="44">
        <v>2</v>
      </c>
      <c r="G1090" s="58">
        <v>1</v>
      </c>
      <c r="H1090" s="45">
        <v>5000</v>
      </c>
      <c r="I1090" s="45">
        <v>11569</v>
      </c>
      <c r="J1090" s="45">
        <v>6569</v>
      </c>
    </row>
    <row r="1091" spans="1:10">
      <c r="A1091">
        <v>249</v>
      </c>
      <c r="B1091" t="s">
        <v>367</v>
      </c>
      <c r="C1091">
        <v>121</v>
      </c>
      <c r="D1091" t="s">
        <v>306</v>
      </c>
      <c r="E1091" s="44">
        <v>0</v>
      </c>
      <c r="F1091" s="44">
        <v>2</v>
      </c>
      <c r="G1091" s="58">
        <v>2</v>
      </c>
      <c r="H1091" s="45">
        <v>0</v>
      </c>
      <c r="I1091" s="45">
        <v>10000</v>
      </c>
      <c r="J1091" s="45">
        <v>10000</v>
      </c>
    </row>
    <row r="1092" spans="1:10">
      <c r="A1092">
        <v>249</v>
      </c>
      <c r="B1092" t="s">
        <v>367</v>
      </c>
      <c r="C1092">
        <v>150</v>
      </c>
      <c r="D1092" t="s">
        <v>771</v>
      </c>
      <c r="E1092" s="44">
        <v>6</v>
      </c>
      <c r="F1092" s="44">
        <v>5</v>
      </c>
      <c r="G1092" s="58">
        <v>-1</v>
      </c>
      <c r="H1092" s="45">
        <v>30000</v>
      </c>
      <c r="I1092" s="45">
        <v>25000</v>
      </c>
      <c r="J1092" s="45">
        <v>-5000</v>
      </c>
    </row>
    <row r="1093" spans="1:10">
      <c r="A1093">
        <v>249</v>
      </c>
      <c r="B1093" t="s">
        <v>367</v>
      </c>
      <c r="C1093">
        <v>152</v>
      </c>
      <c r="D1093" t="s">
        <v>773</v>
      </c>
      <c r="E1093" s="44">
        <v>3</v>
      </c>
      <c r="F1093" s="44">
        <v>3</v>
      </c>
      <c r="G1093" s="58">
        <v>0</v>
      </c>
      <c r="H1093" s="45">
        <v>15000</v>
      </c>
      <c r="I1093" s="45">
        <v>15000</v>
      </c>
      <c r="J1093" s="45">
        <v>0</v>
      </c>
    </row>
    <row r="1094" spans="1:10">
      <c r="A1094">
        <v>249</v>
      </c>
      <c r="B1094" t="s">
        <v>367</v>
      </c>
      <c r="C1094">
        <v>236</v>
      </c>
      <c r="D1094" t="s">
        <v>746</v>
      </c>
      <c r="E1094" s="44">
        <v>55.19</v>
      </c>
      <c r="F1094" s="44">
        <v>53</v>
      </c>
      <c r="G1094" s="58">
        <v>-2.1899999999999977</v>
      </c>
      <c r="H1094" s="45">
        <v>275950</v>
      </c>
      <c r="I1094" s="45">
        <v>268684</v>
      </c>
      <c r="J1094" s="45">
        <v>-7266</v>
      </c>
    </row>
    <row r="1095" spans="1:10">
      <c r="A1095">
        <v>249</v>
      </c>
      <c r="B1095" t="s">
        <v>367</v>
      </c>
      <c r="C1095">
        <v>341</v>
      </c>
      <c r="D1095" t="s">
        <v>396</v>
      </c>
      <c r="E1095" s="44">
        <v>1</v>
      </c>
      <c r="F1095" s="44">
        <v>1</v>
      </c>
      <c r="G1095" s="58">
        <v>0</v>
      </c>
      <c r="H1095" s="45">
        <v>5000</v>
      </c>
      <c r="I1095" s="45">
        <v>5000</v>
      </c>
      <c r="J1095" s="45">
        <v>0</v>
      </c>
    </row>
    <row r="1096" spans="1:10">
      <c r="A1096">
        <v>249</v>
      </c>
      <c r="B1096" t="s">
        <v>367</v>
      </c>
      <c r="C1096">
        <v>618</v>
      </c>
      <c r="D1096" t="s">
        <v>774</v>
      </c>
      <c r="E1096" s="44">
        <v>17</v>
      </c>
      <c r="F1096" s="44">
        <v>17</v>
      </c>
      <c r="G1096" s="58">
        <v>0</v>
      </c>
      <c r="H1096" s="45">
        <v>87419</v>
      </c>
      <c r="I1096" s="45">
        <v>85000</v>
      </c>
      <c r="J1096" s="45">
        <v>-2419</v>
      </c>
    </row>
    <row r="1097" spans="1:10">
      <c r="A1097">
        <v>249</v>
      </c>
      <c r="B1097" t="s">
        <v>367</v>
      </c>
      <c r="C1097">
        <v>635</v>
      </c>
      <c r="D1097" t="s">
        <v>770</v>
      </c>
      <c r="E1097" s="44">
        <v>2</v>
      </c>
      <c r="F1097" s="44">
        <v>1</v>
      </c>
      <c r="G1097" s="58">
        <v>-1</v>
      </c>
      <c r="H1097" s="45">
        <v>10000</v>
      </c>
      <c r="I1097" s="45">
        <v>5000</v>
      </c>
      <c r="J1097" s="45">
        <v>-5000</v>
      </c>
    </row>
    <row r="1098" spans="1:10">
      <c r="A1098">
        <v>251</v>
      </c>
      <c r="B1098" t="s">
        <v>717</v>
      </c>
      <c r="C1098">
        <v>1</v>
      </c>
      <c r="D1098" t="s">
        <v>376</v>
      </c>
      <c r="E1098" s="44">
        <v>20.92</v>
      </c>
      <c r="F1098" s="44">
        <v>17.980000000000004</v>
      </c>
      <c r="G1098" s="58">
        <v>-2.9399999999999977</v>
      </c>
      <c r="H1098" s="45">
        <v>123249</v>
      </c>
      <c r="I1098" s="45">
        <v>89900</v>
      </c>
      <c r="J1098" s="45">
        <v>-33349</v>
      </c>
    </row>
    <row r="1099" spans="1:10">
      <c r="A1099">
        <v>251</v>
      </c>
      <c r="B1099" t="s">
        <v>717</v>
      </c>
      <c r="C1099">
        <v>44</v>
      </c>
      <c r="D1099" t="s">
        <v>321</v>
      </c>
      <c r="E1099" s="44">
        <v>9.86</v>
      </c>
      <c r="F1099" s="44">
        <v>10.99</v>
      </c>
      <c r="G1099" s="58">
        <v>1.1300000000000008</v>
      </c>
      <c r="H1099" s="45">
        <v>54157</v>
      </c>
      <c r="I1099" s="45">
        <v>66667</v>
      </c>
      <c r="J1099" s="45">
        <v>12510</v>
      </c>
    </row>
    <row r="1100" spans="1:10">
      <c r="A1100">
        <v>251</v>
      </c>
      <c r="B1100" t="s">
        <v>717</v>
      </c>
      <c r="C1100">
        <v>82</v>
      </c>
      <c r="D1100" t="s">
        <v>826</v>
      </c>
      <c r="E1100" s="44">
        <v>0</v>
      </c>
      <c r="F1100" s="44">
        <v>0.3</v>
      </c>
      <c r="G1100" s="58">
        <v>0.3</v>
      </c>
      <c r="H1100" s="45">
        <v>0</v>
      </c>
      <c r="I1100" s="45">
        <v>1500</v>
      </c>
      <c r="J1100" s="45">
        <v>1500</v>
      </c>
    </row>
    <row r="1101" spans="1:10">
      <c r="A1101">
        <v>251</v>
      </c>
      <c r="B1101" t="s">
        <v>717</v>
      </c>
      <c r="C1101">
        <v>83</v>
      </c>
      <c r="D1101" t="s">
        <v>827</v>
      </c>
      <c r="E1101" s="44">
        <v>2</v>
      </c>
      <c r="F1101" s="44">
        <v>0</v>
      </c>
      <c r="G1101" s="58">
        <v>-2</v>
      </c>
      <c r="H1101" s="45">
        <v>10000</v>
      </c>
      <c r="I1101" s="45">
        <v>0</v>
      </c>
      <c r="J1101" s="45">
        <v>-10000</v>
      </c>
    </row>
    <row r="1102" spans="1:10">
      <c r="A1102">
        <v>251</v>
      </c>
      <c r="B1102" t="s">
        <v>717</v>
      </c>
      <c r="C1102">
        <v>122</v>
      </c>
      <c r="D1102" t="s">
        <v>849</v>
      </c>
      <c r="E1102" s="44">
        <v>2</v>
      </c>
      <c r="F1102" s="44">
        <v>3</v>
      </c>
      <c r="G1102" s="58">
        <v>1</v>
      </c>
      <c r="H1102" s="45">
        <v>10000</v>
      </c>
      <c r="I1102" s="45">
        <v>15000</v>
      </c>
      <c r="J1102" s="45">
        <v>5000</v>
      </c>
    </row>
    <row r="1103" spans="1:10">
      <c r="A1103">
        <v>251</v>
      </c>
      <c r="B1103" t="s">
        <v>717</v>
      </c>
      <c r="C1103">
        <v>133</v>
      </c>
      <c r="D1103" t="s">
        <v>322</v>
      </c>
      <c r="E1103" s="44">
        <v>3</v>
      </c>
      <c r="F1103" s="44">
        <v>1</v>
      </c>
      <c r="G1103" s="58">
        <v>-2</v>
      </c>
      <c r="H1103" s="45">
        <v>15000</v>
      </c>
      <c r="I1103" s="45">
        <v>5000</v>
      </c>
      <c r="J1103" s="45">
        <v>-10000</v>
      </c>
    </row>
    <row r="1104" spans="1:10">
      <c r="A1104">
        <v>251</v>
      </c>
      <c r="B1104" t="s">
        <v>717</v>
      </c>
      <c r="C1104">
        <v>171</v>
      </c>
      <c r="D1104" t="s">
        <v>869</v>
      </c>
      <c r="E1104" s="44">
        <v>1</v>
      </c>
      <c r="F1104" s="44">
        <v>1.5</v>
      </c>
      <c r="G1104" s="58">
        <v>0.5</v>
      </c>
      <c r="H1104" s="45">
        <v>5000</v>
      </c>
      <c r="I1104" s="45">
        <v>9805</v>
      </c>
      <c r="J1104" s="45">
        <v>4805</v>
      </c>
    </row>
    <row r="1105" spans="1:10">
      <c r="A1105">
        <v>251</v>
      </c>
      <c r="B1105" t="s">
        <v>717</v>
      </c>
      <c r="C1105">
        <v>182</v>
      </c>
      <c r="D1105" t="s">
        <v>785</v>
      </c>
      <c r="E1105" s="44">
        <v>1</v>
      </c>
      <c r="F1105" s="44">
        <v>1</v>
      </c>
      <c r="G1105" s="58">
        <v>0</v>
      </c>
      <c r="H1105" s="45">
        <v>5000</v>
      </c>
      <c r="I1105" s="45">
        <v>5000</v>
      </c>
      <c r="J1105" s="45">
        <v>0</v>
      </c>
    </row>
    <row r="1106" spans="1:10">
      <c r="A1106">
        <v>251</v>
      </c>
      <c r="B1106" t="s">
        <v>717</v>
      </c>
      <c r="C1106">
        <v>231</v>
      </c>
      <c r="D1106" t="s">
        <v>705</v>
      </c>
      <c r="E1106" s="44">
        <v>1</v>
      </c>
      <c r="F1106" s="44">
        <v>1</v>
      </c>
      <c r="G1106" s="58">
        <v>0</v>
      </c>
      <c r="H1106" s="45">
        <v>5000</v>
      </c>
      <c r="I1106" s="45">
        <v>5000</v>
      </c>
      <c r="J1106" s="45">
        <v>0</v>
      </c>
    </row>
    <row r="1107" spans="1:10">
      <c r="A1107">
        <v>251</v>
      </c>
      <c r="B1107" t="s">
        <v>717</v>
      </c>
      <c r="C1107">
        <v>239</v>
      </c>
      <c r="D1107" t="s">
        <v>390</v>
      </c>
      <c r="E1107" s="44">
        <v>2</v>
      </c>
      <c r="F1107" s="44">
        <v>0</v>
      </c>
      <c r="G1107" s="58">
        <v>-2</v>
      </c>
      <c r="H1107" s="45">
        <v>10000</v>
      </c>
      <c r="I1107" s="45">
        <v>0</v>
      </c>
      <c r="J1107" s="45">
        <v>-10000</v>
      </c>
    </row>
    <row r="1108" spans="1:10">
      <c r="A1108">
        <v>251</v>
      </c>
      <c r="B1108" t="s">
        <v>717</v>
      </c>
      <c r="C1108">
        <v>243</v>
      </c>
      <c r="D1108" t="s">
        <v>714</v>
      </c>
      <c r="E1108" s="44">
        <v>0.98</v>
      </c>
      <c r="F1108" s="44">
        <v>1</v>
      </c>
      <c r="G1108" s="58">
        <v>2.0000000000000018E-2</v>
      </c>
      <c r="H1108" s="45">
        <v>4900</v>
      </c>
      <c r="I1108" s="45">
        <v>10109</v>
      </c>
      <c r="J1108" s="45">
        <v>5209</v>
      </c>
    </row>
    <row r="1109" spans="1:10">
      <c r="A1109">
        <v>251</v>
      </c>
      <c r="B1109" t="s">
        <v>717</v>
      </c>
      <c r="C1109">
        <v>244</v>
      </c>
      <c r="D1109" t="s">
        <v>324</v>
      </c>
      <c r="E1109" s="44">
        <v>4.9800000000000004</v>
      </c>
      <c r="F1109" s="44">
        <v>3</v>
      </c>
      <c r="G1109" s="58">
        <v>-1.9800000000000004</v>
      </c>
      <c r="H1109" s="45">
        <v>24900</v>
      </c>
      <c r="I1109" s="45">
        <v>15000</v>
      </c>
      <c r="J1109" s="45">
        <v>-9900</v>
      </c>
    </row>
    <row r="1110" spans="1:10">
      <c r="A1110">
        <v>251</v>
      </c>
      <c r="B1110" t="s">
        <v>717</v>
      </c>
      <c r="C1110">
        <v>285</v>
      </c>
      <c r="D1110" t="s">
        <v>325</v>
      </c>
      <c r="E1110" s="44">
        <v>1</v>
      </c>
      <c r="F1110" s="44">
        <v>1.3599999999999999</v>
      </c>
      <c r="G1110" s="58">
        <v>0.35999999999999988</v>
      </c>
      <c r="H1110" s="45">
        <v>5000</v>
      </c>
      <c r="I1110" s="45">
        <v>6800</v>
      </c>
      <c r="J1110" s="45">
        <v>1800</v>
      </c>
    </row>
    <row r="1111" spans="1:10">
      <c r="A1111">
        <v>251</v>
      </c>
      <c r="B1111" t="s">
        <v>717</v>
      </c>
      <c r="C1111">
        <v>293</v>
      </c>
      <c r="D1111" t="s">
        <v>326</v>
      </c>
      <c r="E1111" s="44">
        <v>0</v>
      </c>
      <c r="F1111" s="44">
        <v>1</v>
      </c>
      <c r="G1111" s="58">
        <v>1</v>
      </c>
      <c r="H1111" s="45">
        <v>0</v>
      </c>
      <c r="I1111" s="45">
        <v>5000</v>
      </c>
      <c r="J1111" s="45">
        <v>5000</v>
      </c>
    </row>
    <row r="1112" spans="1:10">
      <c r="A1112">
        <v>251</v>
      </c>
      <c r="B1112" t="s">
        <v>717</v>
      </c>
      <c r="C1112">
        <v>336</v>
      </c>
      <c r="D1112" t="s">
        <v>327</v>
      </c>
      <c r="E1112" s="44">
        <v>3</v>
      </c>
      <c r="F1112" s="44">
        <v>13.77</v>
      </c>
      <c r="G1112" s="58">
        <v>10.77</v>
      </c>
      <c r="H1112" s="45">
        <v>15000</v>
      </c>
      <c r="I1112" s="45">
        <v>82296</v>
      </c>
      <c r="J1112" s="45">
        <v>67296</v>
      </c>
    </row>
    <row r="1113" spans="1:10">
      <c r="A1113">
        <v>251</v>
      </c>
      <c r="B1113" t="s">
        <v>717</v>
      </c>
      <c r="C1113">
        <v>625</v>
      </c>
      <c r="D1113" t="s">
        <v>328</v>
      </c>
      <c r="E1113" s="44">
        <v>0</v>
      </c>
      <c r="F1113" s="44">
        <v>1.75</v>
      </c>
      <c r="G1113" s="58">
        <v>1.75</v>
      </c>
      <c r="H1113" s="45">
        <v>0</v>
      </c>
      <c r="I1113" s="45">
        <v>21437</v>
      </c>
      <c r="J1113" s="45">
        <v>21437</v>
      </c>
    </row>
    <row r="1114" spans="1:10">
      <c r="A1114">
        <v>251</v>
      </c>
      <c r="B1114" t="s">
        <v>717</v>
      </c>
      <c r="C1114">
        <v>760</v>
      </c>
      <c r="D1114" t="s">
        <v>38</v>
      </c>
      <c r="E1114" s="44">
        <v>2</v>
      </c>
      <c r="F1114" s="44">
        <v>1</v>
      </c>
      <c r="G1114" s="58">
        <v>-1</v>
      </c>
      <c r="H1114" s="45">
        <v>14163</v>
      </c>
      <c r="I1114" s="45">
        <v>11585</v>
      </c>
      <c r="J1114" s="45">
        <v>-2578</v>
      </c>
    </row>
    <row r="1115" spans="1:10">
      <c r="A1115">
        <v>251</v>
      </c>
      <c r="B1115" t="s">
        <v>717</v>
      </c>
      <c r="C1115">
        <v>780</v>
      </c>
      <c r="D1115" t="s">
        <v>42</v>
      </c>
      <c r="E1115" s="44">
        <v>3</v>
      </c>
      <c r="F1115" s="44">
        <v>0.92999999999999994</v>
      </c>
      <c r="G1115" s="58">
        <v>-2.0700000000000003</v>
      </c>
      <c r="H1115" s="45">
        <v>19857</v>
      </c>
      <c r="I1115" s="45">
        <v>22197</v>
      </c>
      <c r="J1115" s="45">
        <v>2340</v>
      </c>
    </row>
    <row r="1116" spans="1:10">
      <c r="A1116">
        <v>252</v>
      </c>
      <c r="B1116" t="s">
        <v>297</v>
      </c>
      <c r="C1116">
        <v>30</v>
      </c>
      <c r="D1116" t="s">
        <v>344</v>
      </c>
      <c r="E1116" s="44">
        <v>6</v>
      </c>
      <c r="F1116" s="44">
        <v>4</v>
      </c>
      <c r="G1116" s="58">
        <v>-2</v>
      </c>
      <c r="H1116" s="45">
        <v>38974</v>
      </c>
      <c r="I1116" s="45">
        <v>24540</v>
      </c>
      <c r="J1116" s="45">
        <v>-14434</v>
      </c>
    </row>
    <row r="1117" spans="1:10">
      <c r="A1117">
        <v>252</v>
      </c>
      <c r="B1117" t="s">
        <v>297</v>
      </c>
      <c r="C1117">
        <v>107</v>
      </c>
      <c r="D1117" t="s">
        <v>346</v>
      </c>
      <c r="E1117" s="44">
        <v>227.60999999999999</v>
      </c>
      <c r="F1117" s="44">
        <v>241.48000000000002</v>
      </c>
      <c r="G1117" s="58">
        <v>13.870000000000033</v>
      </c>
      <c r="H1117" s="45">
        <v>1431529</v>
      </c>
      <c r="I1117" s="45">
        <v>1751024</v>
      </c>
      <c r="J1117" s="45">
        <v>319495</v>
      </c>
    </row>
    <row r="1118" spans="1:10">
      <c r="A1118">
        <v>252</v>
      </c>
      <c r="B1118" t="s">
        <v>297</v>
      </c>
      <c r="C1118">
        <v>698</v>
      </c>
      <c r="D1118" t="s">
        <v>55</v>
      </c>
      <c r="E1118" s="44">
        <v>1.54</v>
      </c>
      <c r="F1118" s="44">
        <v>2.58</v>
      </c>
      <c r="G1118" s="58">
        <v>1.04</v>
      </c>
      <c r="H1118" s="45">
        <v>9303</v>
      </c>
      <c r="I1118" s="45">
        <v>17799</v>
      </c>
      <c r="J1118" s="45">
        <v>8496</v>
      </c>
    </row>
    <row r="1119" spans="1:10">
      <c r="A1119">
        <v>252</v>
      </c>
      <c r="B1119" t="s">
        <v>297</v>
      </c>
      <c r="C1119">
        <v>773</v>
      </c>
      <c r="D1119" t="s">
        <v>310</v>
      </c>
      <c r="E1119" s="44">
        <v>0.63</v>
      </c>
      <c r="F1119" s="44">
        <v>0</v>
      </c>
      <c r="G1119" s="58">
        <v>-0.63</v>
      </c>
      <c r="H1119" s="45">
        <v>11158</v>
      </c>
      <c r="I1119" s="45">
        <v>0</v>
      </c>
      <c r="J1119" s="45">
        <v>-11158</v>
      </c>
    </row>
    <row r="1120" spans="1:10">
      <c r="A1120">
        <v>253</v>
      </c>
      <c r="B1120" t="s">
        <v>370</v>
      </c>
      <c r="C1120">
        <v>98</v>
      </c>
      <c r="D1120" t="s">
        <v>835</v>
      </c>
      <c r="E1120" s="44">
        <v>0.84</v>
      </c>
      <c r="F1120" s="44">
        <v>1</v>
      </c>
      <c r="G1120" s="58">
        <v>0.16000000000000003</v>
      </c>
      <c r="H1120" s="45">
        <v>4200</v>
      </c>
      <c r="I1120" s="45">
        <v>5000</v>
      </c>
      <c r="J1120" s="45">
        <v>800</v>
      </c>
    </row>
    <row r="1121" spans="1:10">
      <c r="A1121">
        <v>253</v>
      </c>
      <c r="B1121" t="s">
        <v>370</v>
      </c>
      <c r="C1121">
        <v>190</v>
      </c>
      <c r="D1121" t="s">
        <v>411</v>
      </c>
      <c r="E1121" s="44">
        <v>0.5</v>
      </c>
      <c r="F1121" s="44">
        <v>1</v>
      </c>
      <c r="G1121" s="58">
        <v>0.5</v>
      </c>
      <c r="H1121" s="45">
        <v>3189</v>
      </c>
      <c r="I1121" s="45">
        <v>5626</v>
      </c>
      <c r="J1121" s="45">
        <v>2437</v>
      </c>
    </row>
    <row r="1122" spans="1:10">
      <c r="A1122">
        <v>253</v>
      </c>
      <c r="B1122" t="s">
        <v>370</v>
      </c>
      <c r="C1122">
        <v>209</v>
      </c>
      <c r="D1122" t="s">
        <v>745</v>
      </c>
      <c r="E1122" s="44">
        <v>1</v>
      </c>
      <c r="F1122" s="44">
        <v>1</v>
      </c>
      <c r="G1122" s="58">
        <v>0</v>
      </c>
      <c r="H1122" s="45">
        <v>6508</v>
      </c>
      <c r="I1122" s="45">
        <v>6383</v>
      </c>
      <c r="J1122" s="45">
        <v>-125</v>
      </c>
    </row>
    <row r="1123" spans="1:10">
      <c r="A1123">
        <v>253</v>
      </c>
      <c r="B1123" t="s">
        <v>370</v>
      </c>
      <c r="C1123">
        <v>309</v>
      </c>
      <c r="D1123" t="s">
        <v>304</v>
      </c>
      <c r="E1123" s="44">
        <v>1</v>
      </c>
      <c r="F1123" s="44">
        <v>1</v>
      </c>
      <c r="G1123" s="58">
        <v>0</v>
      </c>
      <c r="H1123" s="45">
        <v>5000</v>
      </c>
      <c r="I1123" s="45">
        <v>5000</v>
      </c>
      <c r="J1123" s="45">
        <v>0</v>
      </c>
    </row>
    <row r="1124" spans="1:10">
      <c r="A1124">
        <v>253</v>
      </c>
      <c r="B1124" t="s">
        <v>370</v>
      </c>
      <c r="C1124">
        <v>603</v>
      </c>
      <c r="D1124" t="s">
        <v>769</v>
      </c>
      <c r="E1124" s="44">
        <v>1</v>
      </c>
      <c r="F1124" s="44">
        <v>1</v>
      </c>
      <c r="G1124" s="58">
        <v>0</v>
      </c>
      <c r="H1124" s="45">
        <v>6319</v>
      </c>
      <c r="I1124" s="45">
        <v>5724</v>
      </c>
      <c r="J1124" s="45">
        <v>-595</v>
      </c>
    </row>
    <row r="1125" spans="1:10">
      <c r="A1125">
        <v>253</v>
      </c>
      <c r="B1125" t="s">
        <v>370</v>
      </c>
      <c r="C1125">
        <v>685</v>
      </c>
      <c r="D1125" t="s">
        <v>371</v>
      </c>
      <c r="E1125" s="44">
        <v>11</v>
      </c>
      <c r="F1125" s="44">
        <v>9.120000000000001</v>
      </c>
      <c r="G1125" s="58">
        <v>-1.879999999999999</v>
      </c>
      <c r="H1125" s="45">
        <v>55000</v>
      </c>
      <c r="I1125" s="45">
        <v>48893</v>
      </c>
      <c r="J1125" s="45">
        <v>-6107</v>
      </c>
    </row>
    <row r="1126" spans="1:10">
      <c r="A1126">
        <v>253</v>
      </c>
      <c r="B1126" t="s">
        <v>370</v>
      </c>
      <c r="C1126">
        <v>717</v>
      </c>
      <c r="D1126" t="s">
        <v>372</v>
      </c>
      <c r="E1126" s="44">
        <v>11.3</v>
      </c>
      <c r="F1126" s="44">
        <v>16.16</v>
      </c>
      <c r="G1126" s="58">
        <v>4.8599999999999994</v>
      </c>
      <c r="H1126" s="45">
        <v>59016</v>
      </c>
      <c r="I1126" s="45">
        <v>94797</v>
      </c>
      <c r="J1126" s="45">
        <v>35781</v>
      </c>
    </row>
    <row r="1127" spans="1:10">
      <c r="A1127">
        <v>258</v>
      </c>
      <c r="B1127" t="s">
        <v>257</v>
      </c>
      <c r="C1127">
        <v>163</v>
      </c>
      <c r="D1127" t="s">
        <v>348</v>
      </c>
      <c r="E1127" s="44">
        <v>0</v>
      </c>
      <c r="F1127" s="44">
        <v>2</v>
      </c>
      <c r="G1127" s="58">
        <v>2</v>
      </c>
      <c r="H1127" s="45">
        <v>0</v>
      </c>
      <c r="I1127" s="45">
        <v>10000</v>
      </c>
      <c r="J1127" s="45">
        <v>10000</v>
      </c>
    </row>
    <row r="1128" spans="1:10">
      <c r="A1128">
        <v>258</v>
      </c>
      <c r="B1128" t="s">
        <v>257</v>
      </c>
      <c r="C1128">
        <v>229</v>
      </c>
      <c r="D1128" t="s">
        <v>256</v>
      </c>
      <c r="E1128" s="44">
        <v>0</v>
      </c>
      <c r="F1128" s="44">
        <v>1</v>
      </c>
      <c r="G1128" s="58">
        <v>1</v>
      </c>
      <c r="H1128" s="45">
        <v>0</v>
      </c>
      <c r="I1128" s="45">
        <v>5000</v>
      </c>
      <c r="J1128" s="45">
        <v>5000</v>
      </c>
    </row>
    <row r="1129" spans="1:10">
      <c r="A1129">
        <v>258</v>
      </c>
      <c r="B1129" t="s">
        <v>257</v>
      </c>
      <c r="C1129">
        <v>284</v>
      </c>
      <c r="D1129" t="s">
        <v>258</v>
      </c>
      <c r="E1129" s="44">
        <v>0</v>
      </c>
      <c r="F1129" s="44">
        <v>1</v>
      </c>
      <c r="G1129" s="58">
        <v>1</v>
      </c>
      <c r="H1129" s="45">
        <v>0</v>
      </c>
      <c r="I1129" s="45">
        <v>5000</v>
      </c>
      <c r="J1129" s="45">
        <v>5000</v>
      </c>
    </row>
    <row r="1130" spans="1:10">
      <c r="A1130">
        <v>258</v>
      </c>
      <c r="B1130" t="s">
        <v>257</v>
      </c>
      <c r="C1130">
        <v>291</v>
      </c>
      <c r="D1130" t="s">
        <v>259</v>
      </c>
      <c r="E1130" s="44">
        <v>0</v>
      </c>
      <c r="F1130" s="44">
        <v>1</v>
      </c>
      <c r="G1130" s="58">
        <v>1</v>
      </c>
      <c r="H1130" s="45">
        <v>0</v>
      </c>
      <c r="I1130" s="45">
        <v>5000</v>
      </c>
      <c r="J1130" s="45">
        <v>5000</v>
      </c>
    </row>
    <row r="1131" spans="1:10">
      <c r="A1131">
        <v>258</v>
      </c>
      <c r="B1131" t="s">
        <v>257</v>
      </c>
      <c r="C1131">
        <v>817</v>
      </c>
      <c r="D1131" t="s">
        <v>890</v>
      </c>
      <c r="E1131" s="44">
        <v>0</v>
      </c>
      <c r="F1131" s="44">
        <v>3</v>
      </c>
      <c r="G1131" s="58">
        <v>3</v>
      </c>
      <c r="H1131" s="45">
        <v>0</v>
      </c>
      <c r="I1131" s="45">
        <v>40250</v>
      </c>
      <c r="J1131" s="45">
        <v>40250</v>
      </c>
    </row>
    <row r="1132" spans="1:10">
      <c r="A1132">
        <v>261</v>
      </c>
      <c r="B1132" t="s">
        <v>266</v>
      </c>
      <c r="C1132">
        <v>20</v>
      </c>
      <c r="D1132" t="s">
        <v>262</v>
      </c>
      <c r="E1132" s="44">
        <v>22.490000000000002</v>
      </c>
      <c r="F1132" s="44">
        <v>28.3</v>
      </c>
      <c r="G1132" s="58">
        <v>5.8099999999999987</v>
      </c>
      <c r="H1132" s="45">
        <v>125523</v>
      </c>
      <c r="I1132" s="45">
        <v>153218</v>
      </c>
      <c r="J1132" s="45">
        <v>27695</v>
      </c>
    </row>
    <row r="1133" spans="1:10">
      <c r="A1133">
        <v>261</v>
      </c>
      <c r="B1133" t="s">
        <v>266</v>
      </c>
      <c r="C1133">
        <v>36</v>
      </c>
      <c r="D1133" t="s">
        <v>388</v>
      </c>
      <c r="E1133" s="44">
        <v>39.950000000000003</v>
      </c>
      <c r="F1133" s="44">
        <v>42.43</v>
      </c>
      <c r="G1133" s="58">
        <v>2.4799999999999969</v>
      </c>
      <c r="H1133" s="45">
        <v>242357</v>
      </c>
      <c r="I1133" s="45">
        <v>254151</v>
      </c>
      <c r="J1133" s="45">
        <v>11794</v>
      </c>
    </row>
    <row r="1134" spans="1:10">
      <c r="A1134">
        <v>261</v>
      </c>
      <c r="B1134" t="s">
        <v>266</v>
      </c>
      <c r="C1134">
        <v>41</v>
      </c>
      <c r="D1134" t="s">
        <v>263</v>
      </c>
      <c r="E1134" s="44">
        <v>0</v>
      </c>
      <c r="F1134" s="44">
        <v>1</v>
      </c>
      <c r="G1134" s="58">
        <v>1</v>
      </c>
      <c r="H1134" s="45">
        <v>0</v>
      </c>
      <c r="I1134" s="45">
        <v>5000</v>
      </c>
      <c r="J1134" s="45">
        <v>5000</v>
      </c>
    </row>
    <row r="1135" spans="1:10">
      <c r="A1135">
        <v>261</v>
      </c>
      <c r="B1135" t="s">
        <v>266</v>
      </c>
      <c r="C1135">
        <v>96</v>
      </c>
      <c r="D1135" t="s">
        <v>351</v>
      </c>
      <c r="E1135" s="44">
        <v>1</v>
      </c>
      <c r="F1135" s="44">
        <v>2</v>
      </c>
      <c r="G1135" s="58">
        <v>1</v>
      </c>
      <c r="H1135" s="45">
        <v>5000</v>
      </c>
      <c r="I1135" s="45">
        <v>11468</v>
      </c>
      <c r="J1135" s="45">
        <v>6468</v>
      </c>
    </row>
    <row r="1136" spans="1:10">
      <c r="A1136">
        <v>261</v>
      </c>
      <c r="B1136" t="s">
        <v>266</v>
      </c>
      <c r="C1136">
        <v>145</v>
      </c>
      <c r="D1136" t="s">
        <v>862</v>
      </c>
      <c r="E1136" s="44">
        <v>0.2</v>
      </c>
      <c r="F1136" s="44">
        <v>1</v>
      </c>
      <c r="G1136" s="58">
        <v>0.8</v>
      </c>
      <c r="H1136" s="45">
        <v>1000</v>
      </c>
      <c r="I1136" s="45">
        <v>5000</v>
      </c>
      <c r="J1136" s="45">
        <v>4000</v>
      </c>
    </row>
    <row r="1137" spans="1:10">
      <c r="A1137">
        <v>261</v>
      </c>
      <c r="B1137" t="s">
        <v>266</v>
      </c>
      <c r="C1137">
        <v>172</v>
      </c>
      <c r="D1137" t="s">
        <v>389</v>
      </c>
      <c r="E1137" s="44">
        <v>22.59</v>
      </c>
      <c r="F1137" s="44">
        <v>24</v>
      </c>
      <c r="G1137" s="58">
        <v>1.4100000000000001</v>
      </c>
      <c r="H1137" s="45">
        <v>124935</v>
      </c>
      <c r="I1137" s="45">
        <v>129626</v>
      </c>
      <c r="J1137" s="45">
        <v>4691</v>
      </c>
    </row>
    <row r="1138" spans="1:10">
      <c r="A1138">
        <v>261</v>
      </c>
      <c r="B1138" t="s">
        <v>266</v>
      </c>
      <c r="C1138">
        <v>239</v>
      </c>
      <c r="D1138" t="s">
        <v>390</v>
      </c>
      <c r="E1138" s="44">
        <v>9</v>
      </c>
      <c r="F1138" s="44">
        <v>3.71</v>
      </c>
      <c r="G1138" s="58">
        <v>-5.29</v>
      </c>
      <c r="H1138" s="45">
        <v>50903</v>
      </c>
      <c r="I1138" s="45">
        <v>20120</v>
      </c>
      <c r="J1138" s="45">
        <v>-30783</v>
      </c>
    </row>
    <row r="1139" spans="1:10">
      <c r="A1139">
        <v>261</v>
      </c>
      <c r="B1139" t="s">
        <v>266</v>
      </c>
      <c r="C1139">
        <v>293</v>
      </c>
      <c r="D1139" t="s">
        <v>326</v>
      </c>
      <c r="E1139" s="44">
        <v>2</v>
      </c>
      <c r="F1139" s="44">
        <v>1</v>
      </c>
      <c r="G1139" s="58">
        <v>-1</v>
      </c>
      <c r="H1139" s="45">
        <v>10000</v>
      </c>
      <c r="I1139" s="45">
        <v>5000</v>
      </c>
      <c r="J1139" s="45">
        <v>-5000</v>
      </c>
    </row>
    <row r="1140" spans="1:10">
      <c r="A1140">
        <v>261</v>
      </c>
      <c r="B1140" t="s">
        <v>266</v>
      </c>
      <c r="C1140">
        <v>310</v>
      </c>
      <c r="D1140" t="s">
        <v>387</v>
      </c>
      <c r="E1140" s="44">
        <v>1</v>
      </c>
      <c r="F1140" s="44">
        <v>5.23</v>
      </c>
      <c r="G1140" s="58">
        <v>4.2300000000000004</v>
      </c>
      <c r="H1140" s="45">
        <v>6734</v>
      </c>
      <c r="I1140" s="45">
        <v>39868</v>
      </c>
      <c r="J1140" s="45">
        <v>33134</v>
      </c>
    </row>
    <row r="1141" spans="1:10">
      <c r="A1141">
        <v>261</v>
      </c>
      <c r="B1141" t="s">
        <v>266</v>
      </c>
      <c r="C1141">
        <v>645</v>
      </c>
      <c r="D1141" t="s">
        <v>268</v>
      </c>
      <c r="E1141" s="44">
        <v>6</v>
      </c>
      <c r="F1141" s="44">
        <v>7.47</v>
      </c>
      <c r="G1141" s="58">
        <v>1.4699999999999998</v>
      </c>
      <c r="H1141" s="45">
        <v>30000</v>
      </c>
      <c r="I1141" s="45">
        <v>39705</v>
      </c>
      <c r="J1141" s="45">
        <v>9705</v>
      </c>
    </row>
    <row r="1142" spans="1:10">
      <c r="A1142">
        <v>261</v>
      </c>
      <c r="B1142" t="s">
        <v>266</v>
      </c>
      <c r="C1142">
        <v>665</v>
      </c>
      <c r="D1142" t="s">
        <v>352</v>
      </c>
      <c r="E1142" s="44">
        <v>0</v>
      </c>
      <c r="F1142" s="44">
        <v>1.64</v>
      </c>
      <c r="G1142" s="58">
        <v>1.64</v>
      </c>
      <c r="H1142" s="45">
        <v>0</v>
      </c>
      <c r="I1142" s="45">
        <v>11721</v>
      </c>
      <c r="J1142" s="45">
        <v>11721</v>
      </c>
    </row>
    <row r="1143" spans="1:10">
      <c r="A1143">
        <v>261</v>
      </c>
      <c r="B1143" t="s">
        <v>266</v>
      </c>
      <c r="C1143">
        <v>712</v>
      </c>
      <c r="D1143" t="s">
        <v>883</v>
      </c>
      <c r="E1143" s="44">
        <v>0</v>
      </c>
      <c r="F1143" s="44">
        <v>0.98</v>
      </c>
      <c r="G1143" s="58">
        <v>0.98</v>
      </c>
      <c r="H1143" s="45">
        <v>0</v>
      </c>
      <c r="I1143" s="45">
        <v>4900</v>
      </c>
      <c r="J1143" s="45">
        <v>4900</v>
      </c>
    </row>
    <row r="1144" spans="1:10">
      <c r="A1144">
        <v>263</v>
      </c>
      <c r="B1144" t="s">
        <v>403</v>
      </c>
      <c r="C1144">
        <v>209</v>
      </c>
      <c r="D1144" t="s">
        <v>745</v>
      </c>
      <c r="E1144" s="44">
        <v>2</v>
      </c>
      <c r="F1144" s="44">
        <v>4</v>
      </c>
      <c r="G1144" s="58">
        <v>2</v>
      </c>
      <c r="H1144" s="45">
        <v>10000</v>
      </c>
      <c r="I1144" s="45">
        <v>21279</v>
      </c>
      <c r="J1144" s="45">
        <v>11279</v>
      </c>
    </row>
    <row r="1145" spans="1:10">
      <c r="A1145">
        <v>263</v>
      </c>
      <c r="B1145" t="s">
        <v>403</v>
      </c>
      <c r="C1145">
        <v>603</v>
      </c>
      <c r="D1145" t="s">
        <v>769</v>
      </c>
      <c r="E1145" s="44">
        <v>8</v>
      </c>
      <c r="F1145" s="44">
        <v>13.86</v>
      </c>
      <c r="G1145" s="58">
        <v>5.8599999999999994</v>
      </c>
      <c r="H1145" s="45">
        <v>50033</v>
      </c>
      <c r="I1145" s="45">
        <v>74829</v>
      </c>
      <c r="J1145" s="45">
        <v>24796</v>
      </c>
    </row>
    <row r="1146" spans="1:10">
      <c r="A1146">
        <v>263</v>
      </c>
      <c r="B1146" t="s">
        <v>403</v>
      </c>
      <c r="C1146">
        <v>635</v>
      </c>
      <c r="D1146" t="s">
        <v>770</v>
      </c>
      <c r="E1146" s="44">
        <v>2</v>
      </c>
      <c r="F1146" s="44">
        <v>2.16</v>
      </c>
      <c r="G1146" s="58">
        <v>0.16000000000000014</v>
      </c>
      <c r="H1146" s="45">
        <v>12419</v>
      </c>
      <c r="I1146" s="45">
        <v>13256</v>
      </c>
      <c r="J1146" s="45">
        <v>837</v>
      </c>
    </row>
    <row r="1147" spans="1:10">
      <c r="A1147">
        <v>263</v>
      </c>
      <c r="B1147" t="s">
        <v>403</v>
      </c>
      <c r="C1147">
        <v>717</v>
      </c>
      <c r="D1147" t="s">
        <v>372</v>
      </c>
      <c r="E1147" s="44">
        <v>1</v>
      </c>
      <c r="F1147" s="44">
        <v>2</v>
      </c>
      <c r="G1147" s="58">
        <v>1</v>
      </c>
      <c r="H1147" s="45">
        <v>5000</v>
      </c>
      <c r="I1147" s="45">
        <v>10000</v>
      </c>
      <c r="J1147" s="45">
        <v>5000</v>
      </c>
    </row>
    <row r="1148" spans="1:10">
      <c r="A1148">
        <v>271</v>
      </c>
      <c r="B1148" t="s">
        <v>764</v>
      </c>
      <c r="C1148">
        <v>39</v>
      </c>
      <c r="D1148" t="s">
        <v>272</v>
      </c>
      <c r="E1148" s="44">
        <v>2</v>
      </c>
      <c r="F1148" s="44">
        <v>2</v>
      </c>
      <c r="G1148" s="58">
        <v>0</v>
      </c>
      <c r="H1148" s="45">
        <v>10000</v>
      </c>
      <c r="I1148" s="45">
        <v>10000</v>
      </c>
      <c r="J1148" s="45">
        <v>0</v>
      </c>
    </row>
    <row r="1149" spans="1:10">
      <c r="A1149">
        <v>271</v>
      </c>
      <c r="B1149" t="s">
        <v>764</v>
      </c>
      <c r="C1149">
        <v>110</v>
      </c>
      <c r="D1149" t="s">
        <v>279</v>
      </c>
      <c r="E1149" s="44">
        <v>1</v>
      </c>
      <c r="F1149" s="44">
        <v>1</v>
      </c>
      <c r="G1149" s="58">
        <v>0</v>
      </c>
      <c r="H1149" s="45">
        <v>5000</v>
      </c>
      <c r="I1149" s="45">
        <v>8156</v>
      </c>
      <c r="J1149" s="45">
        <v>3156</v>
      </c>
    </row>
    <row r="1150" spans="1:10">
      <c r="A1150">
        <v>271</v>
      </c>
      <c r="B1150" t="s">
        <v>764</v>
      </c>
      <c r="C1150">
        <v>186</v>
      </c>
      <c r="D1150" t="s">
        <v>359</v>
      </c>
      <c r="E1150" s="44">
        <v>1</v>
      </c>
      <c r="F1150" s="44">
        <v>1</v>
      </c>
      <c r="G1150" s="58">
        <v>0</v>
      </c>
      <c r="H1150" s="45">
        <v>5000</v>
      </c>
      <c r="I1150" s="45">
        <v>5000</v>
      </c>
      <c r="J1150" s="45">
        <v>0</v>
      </c>
    </row>
    <row r="1151" spans="1:10">
      <c r="A1151">
        <v>271</v>
      </c>
      <c r="B1151" t="s">
        <v>764</v>
      </c>
      <c r="C1151">
        <v>348</v>
      </c>
      <c r="D1151" t="s">
        <v>343</v>
      </c>
      <c r="E1151" s="44">
        <v>20.27</v>
      </c>
      <c r="F1151" s="44">
        <v>20</v>
      </c>
      <c r="G1151" s="58">
        <v>-0.26999999999999957</v>
      </c>
      <c r="H1151" s="45">
        <v>104913</v>
      </c>
      <c r="I1151" s="45">
        <v>107448</v>
      </c>
      <c r="J1151" s="45">
        <v>2535</v>
      </c>
    </row>
    <row r="1152" spans="1:10">
      <c r="A1152">
        <v>271</v>
      </c>
      <c r="B1152" t="s">
        <v>764</v>
      </c>
      <c r="C1152">
        <v>775</v>
      </c>
      <c r="D1152" t="s">
        <v>342</v>
      </c>
      <c r="E1152" s="44">
        <v>3</v>
      </c>
      <c r="F1152" s="44">
        <v>3</v>
      </c>
      <c r="G1152" s="58">
        <v>0</v>
      </c>
      <c r="H1152" s="45">
        <v>15000</v>
      </c>
      <c r="I1152" s="45">
        <v>15000</v>
      </c>
      <c r="J1152" s="45">
        <v>0</v>
      </c>
    </row>
    <row r="1153" spans="1:10">
      <c r="A1153">
        <v>272</v>
      </c>
      <c r="B1153" t="s">
        <v>729</v>
      </c>
      <c r="C1153">
        <v>103</v>
      </c>
      <c r="D1153" t="s">
        <v>290</v>
      </c>
      <c r="E1153" s="44">
        <v>4</v>
      </c>
      <c r="F1153" s="44">
        <v>2</v>
      </c>
      <c r="G1153" s="58">
        <v>-2</v>
      </c>
      <c r="H1153" s="45">
        <v>23051</v>
      </c>
      <c r="I1153" s="45">
        <v>10000</v>
      </c>
      <c r="J1153" s="45">
        <v>-13051</v>
      </c>
    </row>
    <row r="1154" spans="1:10">
      <c r="A1154">
        <v>272</v>
      </c>
      <c r="B1154" t="s">
        <v>729</v>
      </c>
      <c r="C1154">
        <v>230</v>
      </c>
      <c r="D1154" t="s">
        <v>704</v>
      </c>
      <c r="E1154" s="44">
        <v>1</v>
      </c>
      <c r="F1154" s="44">
        <v>1</v>
      </c>
      <c r="G1154" s="58">
        <v>0</v>
      </c>
      <c r="H1154" s="45">
        <v>5000</v>
      </c>
      <c r="I1154" s="45">
        <v>5000</v>
      </c>
      <c r="J1154" s="45">
        <v>0</v>
      </c>
    </row>
    <row r="1155" spans="1:10">
      <c r="A1155">
        <v>275</v>
      </c>
      <c r="B1155" t="s">
        <v>730</v>
      </c>
      <c r="C1155">
        <v>61</v>
      </c>
      <c r="D1155" t="s">
        <v>74</v>
      </c>
      <c r="E1155" s="44">
        <v>5.76</v>
      </c>
      <c r="F1155" s="44">
        <v>2</v>
      </c>
      <c r="G1155" s="58">
        <v>-3.76</v>
      </c>
      <c r="H1155" s="45">
        <v>28800</v>
      </c>
      <c r="I1155" s="45">
        <v>10000</v>
      </c>
      <c r="J1155" s="45">
        <v>-18800</v>
      </c>
    </row>
    <row r="1156" spans="1:10">
      <c r="A1156">
        <v>275</v>
      </c>
      <c r="B1156" t="s">
        <v>730</v>
      </c>
      <c r="C1156">
        <v>86</v>
      </c>
      <c r="D1156" t="s">
        <v>300</v>
      </c>
      <c r="E1156" s="44">
        <v>17</v>
      </c>
      <c r="F1156" s="44">
        <v>18.57</v>
      </c>
      <c r="G1156" s="58">
        <v>1.5700000000000003</v>
      </c>
      <c r="H1156" s="45">
        <v>91761</v>
      </c>
      <c r="I1156" s="45">
        <v>119351</v>
      </c>
      <c r="J1156" s="45">
        <v>27590</v>
      </c>
    </row>
    <row r="1157" spans="1:10">
      <c r="A1157">
        <v>275</v>
      </c>
      <c r="B1157" t="s">
        <v>730</v>
      </c>
      <c r="C1157">
        <v>137</v>
      </c>
      <c r="D1157" t="s">
        <v>75</v>
      </c>
      <c r="E1157" s="44">
        <v>22</v>
      </c>
      <c r="F1157" s="44">
        <v>27</v>
      </c>
      <c r="G1157" s="58">
        <v>5</v>
      </c>
      <c r="H1157" s="45">
        <v>123122</v>
      </c>
      <c r="I1157" s="45">
        <v>144907</v>
      </c>
      <c r="J1157" s="45">
        <v>21785</v>
      </c>
    </row>
    <row r="1158" spans="1:10">
      <c r="A1158">
        <v>275</v>
      </c>
      <c r="B1158" t="s">
        <v>730</v>
      </c>
      <c r="C1158">
        <v>210</v>
      </c>
      <c r="D1158" t="s">
        <v>374</v>
      </c>
      <c r="E1158" s="44">
        <v>0</v>
      </c>
      <c r="F1158" s="44">
        <v>2</v>
      </c>
      <c r="G1158" s="58">
        <v>2</v>
      </c>
      <c r="H1158" s="45">
        <v>0</v>
      </c>
      <c r="I1158" s="45">
        <v>10000</v>
      </c>
      <c r="J1158" s="45">
        <v>10000</v>
      </c>
    </row>
    <row r="1159" spans="1:10">
      <c r="A1159">
        <v>275</v>
      </c>
      <c r="B1159" t="s">
        <v>730</v>
      </c>
      <c r="C1159">
        <v>278</v>
      </c>
      <c r="D1159" t="s">
        <v>303</v>
      </c>
      <c r="E1159" s="44">
        <v>1</v>
      </c>
      <c r="F1159" s="44">
        <v>0</v>
      </c>
      <c r="G1159" s="58">
        <v>-1</v>
      </c>
      <c r="H1159" s="45">
        <v>44405</v>
      </c>
      <c r="I1159" s="45">
        <v>0</v>
      </c>
      <c r="J1159" s="45">
        <v>-44405</v>
      </c>
    </row>
    <row r="1160" spans="1:10">
      <c r="A1160">
        <v>275</v>
      </c>
      <c r="B1160" t="s">
        <v>730</v>
      </c>
      <c r="C1160">
        <v>281</v>
      </c>
      <c r="D1160" t="s">
        <v>76</v>
      </c>
      <c r="E1160" s="44">
        <v>2</v>
      </c>
      <c r="F1160" s="44">
        <v>0</v>
      </c>
      <c r="G1160" s="58">
        <v>-2</v>
      </c>
      <c r="H1160" s="45">
        <v>10000</v>
      </c>
      <c r="I1160" s="45">
        <v>0</v>
      </c>
      <c r="J1160" s="45">
        <v>-10000</v>
      </c>
    </row>
    <row r="1161" spans="1:10">
      <c r="A1161">
        <v>275</v>
      </c>
      <c r="B1161" t="s">
        <v>730</v>
      </c>
      <c r="C1161">
        <v>325</v>
      </c>
      <c r="D1161" t="s">
        <v>77</v>
      </c>
      <c r="E1161" s="44">
        <v>10</v>
      </c>
      <c r="F1161" s="44">
        <v>7</v>
      </c>
      <c r="G1161" s="58">
        <v>-3</v>
      </c>
      <c r="H1161" s="45">
        <v>55006</v>
      </c>
      <c r="I1161" s="45">
        <v>35000</v>
      </c>
      <c r="J1161" s="45">
        <v>-20006</v>
      </c>
    </row>
    <row r="1162" spans="1:10">
      <c r="A1162">
        <v>275</v>
      </c>
      <c r="B1162" t="s">
        <v>730</v>
      </c>
      <c r="C1162">
        <v>327</v>
      </c>
      <c r="D1162" t="s">
        <v>406</v>
      </c>
      <c r="E1162" s="44">
        <v>1</v>
      </c>
      <c r="F1162" s="44">
        <v>2</v>
      </c>
      <c r="G1162" s="58">
        <v>1</v>
      </c>
      <c r="H1162" s="45">
        <v>5000</v>
      </c>
      <c r="I1162" s="45">
        <v>10000</v>
      </c>
      <c r="J1162" s="45">
        <v>5000</v>
      </c>
    </row>
    <row r="1163" spans="1:10">
      <c r="A1163">
        <v>275</v>
      </c>
      <c r="B1163" t="s">
        <v>730</v>
      </c>
      <c r="C1163">
        <v>332</v>
      </c>
      <c r="D1163" t="s">
        <v>78</v>
      </c>
      <c r="E1163" s="44">
        <v>2</v>
      </c>
      <c r="F1163" s="44">
        <v>2</v>
      </c>
      <c r="G1163" s="58">
        <v>0</v>
      </c>
      <c r="H1163" s="45">
        <v>12625</v>
      </c>
      <c r="I1163" s="45">
        <v>10000</v>
      </c>
      <c r="J1163" s="45">
        <v>-2625</v>
      </c>
    </row>
    <row r="1164" spans="1:10">
      <c r="A1164">
        <v>275</v>
      </c>
      <c r="B1164" t="s">
        <v>730</v>
      </c>
      <c r="C1164">
        <v>672</v>
      </c>
      <c r="D1164" t="s">
        <v>776</v>
      </c>
      <c r="E1164" s="44">
        <v>4</v>
      </c>
      <c r="F1164" s="44">
        <v>3</v>
      </c>
      <c r="G1164" s="58">
        <v>-1</v>
      </c>
      <c r="H1164" s="45">
        <v>20000</v>
      </c>
      <c r="I1164" s="45">
        <v>15941</v>
      </c>
      <c r="J1164" s="45">
        <v>-4059</v>
      </c>
    </row>
    <row r="1165" spans="1:10">
      <c r="A1165">
        <v>277</v>
      </c>
      <c r="B1165" t="s">
        <v>355</v>
      </c>
      <c r="C1165">
        <v>45</v>
      </c>
      <c r="D1165" t="s">
        <v>384</v>
      </c>
      <c r="E1165" s="44">
        <v>0</v>
      </c>
      <c r="F1165" s="44">
        <v>0.96</v>
      </c>
      <c r="G1165" s="58">
        <v>0.96</v>
      </c>
      <c r="H1165" s="45">
        <v>0</v>
      </c>
      <c r="I1165" s="45">
        <v>4800</v>
      </c>
      <c r="J1165" s="45">
        <v>4800</v>
      </c>
    </row>
    <row r="1166" spans="1:10">
      <c r="A1166">
        <v>277</v>
      </c>
      <c r="B1166" t="s">
        <v>355</v>
      </c>
      <c r="C1166">
        <v>316</v>
      </c>
      <c r="D1166" t="s">
        <v>356</v>
      </c>
      <c r="E1166" s="44">
        <v>3</v>
      </c>
      <c r="F1166" s="44">
        <v>1</v>
      </c>
      <c r="G1166" s="58">
        <v>-2</v>
      </c>
      <c r="H1166" s="45">
        <v>15000</v>
      </c>
      <c r="I1166" s="45">
        <v>5000</v>
      </c>
      <c r="J1166" s="45">
        <v>-10000</v>
      </c>
    </row>
    <row r="1167" spans="1:10">
      <c r="A1167">
        <v>277</v>
      </c>
      <c r="B1167" t="s">
        <v>355</v>
      </c>
      <c r="C1167">
        <v>658</v>
      </c>
      <c r="D1167" t="s">
        <v>361</v>
      </c>
      <c r="E1167" s="44">
        <v>2</v>
      </c>
      <c r="F1167" s="44">
        <v>4</v>
      </c>
      <c r="G1167" s="58">
        <v>2</v>
      </c>
      <c r="H1167" s="45">
        <v>10000</v>
      </c>
      <c r="I1167" s="45">
        <v>20000</v>
      </c>
      <c r="J1167" s="45">
        <v>10000</v>
      </c>
    </row>
    <row r="1168" spans="1:10">
      <c r="A1168">
        <v>278</v>
      </c>
      <c r="B1168" t="s">
        <v>303</v>
      </c>
      <c r="C1168">
        <v>24</v>
      </c>
      <c r="D1168" t="s">
        <v>299</v>
      </c>
      <c r="E1168" s="44">
        <v>1</v>
      </c>
      <c r="F1168" s="44">
        <v>1</v>
      </c>
      <c r="G1168" s="58">
        <v>0</v>
      </c>
      <c r="H1168" s="45">
        <v>5000</v>
      </c>
      <c r="I1168" s="45">
        <v>5000</v>
      </c>
      <c r="J1168" s="45">
        <v>0</v>
      </c>
    </row>
    <row r="1169" spans="1:10">
      <c r="A1169">
        <v>278</v>
      </c>
      <c r="B1169" t="s">
        <v>303</v>
      </c>
      <c r="C1169">
        <v>61</v>
      </c>
      <c r="D1169" t="s">
        <v>74</v>
      </c>
      <c r="E1169" s="44">
        <v>48.34</v>
      </c>
      <c r="F1169" s="44">
        <v>44</v>
      </c>
      <c r="G1169" s="58">
        <v>-4.3400000000000034</v>
      </c>
      <c r="H1169" s="45">
        <v>309194</v>
      </c>
      <c r="I1169" s="45">
        <v>291520</v>
      </c>
      <c r="J1169" s="45">
        <v>-17674</v>
      </c>
    </row>
    <row r="1170" spans="1:10">
      <c r="A1170">
        <v>278</v>
      </c>
      <c r="B1170" t="s">
        <v>303</v>
      </c>
      <c r="C1170">
        <v>86</v>
      </c>
      <c r="D1170" t="s">
        <v>300</v>
      </c>
      <c r="E1170" s="44">
        <v>5</v>
      </c>
      <c r="F1170" s="44">
        <v>2</v>
      </c>
      <c r="G1170" s="58">
        <v>-3</v>
      </c>
      <c r="H1170" s="45">
        <v>26196</v>
      </c>
      <c r="I1170" s="45">
        <v>10000</v>
      </c>
      <c r="J1170" s="45">
        <v>-16196</v>
      </c>
    </row>
    <row r="1171" spans="1:10">
      <c r="A1171">
        <v>278</v>
      </c>
      <c r="B1171" t="s">
        <v>303</v>
      </c>
      <c r="C1171">
        <v>111</v>
      </c>
      <c r="D1171" t="s">
        <v>298</v>
      </c>
      <c r="E1171" s="44">
        <v>26</v>
      </c>
      <c r="F1171" s="44">
        <v>28</v>
      </c>
      <c r="G1171" s="58">
        <v>2</v>
      </c>
      <c r="H1171" s="45">
        <v>131651</v>
      </c>
      <c r="I1171" s="45">
        <v>140565</v>
      </c>
      <c r="J1171" s="45">
        <v>8914</v>
      </c>
    </row>
    <row r="1172" spans="1:10">
      <c r="A1172">
        <v>278</v>
      </c>
      <c r="B1172" t="s">
        <v>303</v>
      </c>
      <c r="C1172">
        <v>117</v>
      </c>
      <c r="D1172" t="s">
        <v>844</v>
      </c>
      <c r="E1172" s="44">
        <v>0</v>
      </c>
      <c r="F1172" s="44">
        <v>1</v>
      </c>
      <c r="G1172" s="58">
        <v>1</v>
      </c>
      <c r="H1172" s="45">
        <v>0</v>
      </c>
      <c r="I1172" s="45">
        <v>5000</v>
      </c>
      <c r="J1172" s="45">
        <v>5000</v>
      </c>
    </row>
    <row r="1173" spans="1:10">
      <c r="A1173">
        <v>278</v>
      </c>
      <c r="B1173" t="s">
        <v>303</v>
      </c>
      <c r="C1173">
        <v>137</v>
      </c>
      <c r="D1173" t="s">
        <v>75</v>
      </c>
      <c r="E1173" s="44">
        <v>73.94</v>
      </c>
      <c r="F1173" s="44">
        <v>68.509999999999991</v>
      </c>
      <c r="G1173" s="58">
        <v>-5.4300000000000068</v>
      </c>
      <c r="H1173" s="45">
        <v>435574</v>
      </c>
      <c r="I1173" s="45">
        <v>394778</v>
      </c>
      <c r="J1173" s="45">
        <v>-40796</v>
      </c>
    </row>
    <row r="1174" spans="1:10">
      <c r="A1174">
        <v>278</v>
      </c>
      <c r="B1174" t="s">
        <v>303</v>
      </c>
      <c r="C1174">
        <v>161</v>
      </c>
      <c r="D1174" t="s">
        <v>302</v>
      </c>
      <c r="E1174" s="44">
        <v>2</v>
      </c>
      <c r="F1174" s="44">
        <v>5.8</v>
      </c>
      <c r="G1174" s="58">
        <v>3.8</v>
      </c>
      <c r="H1174" s="45">
        <v>16311</v>
      </c>
      <c r="I1174" s="45">
        <v>46883</v>
      </c>
      <c r="J1174" s="45">
        <v>30572</v>
      </c>
    </row>
    <row r="1175" spans="1:10">
      <c r="A1175">
        <v>278</v>
      </c>
      <c r="B1175" t="s">
        <v>303</v>
      </c>
      <c r="C1175">
        <v>281</v>
      </c>
      <c r="D1175" t="s">
        <v>76</v>
      </c>
      <c r="E1175" s="44">
        <v>13.84</v>
      </c>
      <c r="F1175" s="44">
        <v>15.28</v>
      </c>
      <c r="G1175" s="58">
        <v>1.4399999999999995</v>
      </c>
      <c r="H1175" s="45">
        <v>74044</v>
      </c>
      <c r="I1175" s="45">
        <v>85799</v>
      </c>
      <c r="J1175" s="45">
        <v>11755</v>
      </c>
    </row>
    <row r="1176" spans="1:10">
      <c r="A1176">
        <v>278</v>
      </c>
      <c r="B1176" t="s">
        <v>303</v>
      </c>
      <c r="C1176">
        <v>325</v>
      </c>
      <c r="D1176" t="s">
        <v>77</v>
      </c>
      <c r="E1176" s="44">
        <v>1</v>
      </c>
      <c r="F1176" s="44">
        <v>1</v>
      </c>
      <c r="G1176" s="58">
        <v>0</v>
      </c>
      <c r="H1176" s="45">
        <v>5000</v>
      </c>
      <c r="I1176" s="45">
        <v>5000</v>
      </c>
      <c r="J1176" s="45">
        <v>0</v>
      </c>
    </row>
    <row r="1177" spans="1:10">
      <c r="A1177">
        <v>278</v>
      </c>
      <c r="B1177" t="s">
        <v>303</v>
      </c>
      <c r="C1177">
        <v>332</v>
      </c>
      <c r="D1177" t="s">
        <v>78</v>
      </c>
      <c r="E1177" s="44">
        <v>1</v>
      </c>
      <c r="F1177" s="44">
        <v>2</v>
      </c>
      <c r="G1177" s="58">
        <v>1</v>
      </c>
      <c r="H1177" s="45">
        <v>5000</v>
      </c>
      <c r="I1177" s="45">
        <v>10000</v>
      </c>
      <c r="J1177" s="45">
        <v>5000</v>
      </c>
    </row>
    <row r="1178" spans="1:10">
      <c r="A1178">
        <v>278</v>
      </c>
      <c r="B1178" t="s">
        <v>303</v>
      </c>
      <c r="C1178">
        <v>670</v>
      </c>
      <c r="D1178" t="s">
        <v>33</v>
      </c>
      <c r="E1178" s="44">
        <v>1</v>
      </c>
      <c r="F1178" s="44">
        <v>1</v>
      </c>
      <c r="G1178" s="58">
        <v>0</v>
      </c>
      <c r="H1178" s="45">
        <v>5000</v>
      </c>
      <c r="I1178" s="45">
        <v>5000</v>
      </c>
      <c r="J1178" s="45">
        <v>0</v>
      </c>
    </row>
    <row r="1179" spans="1:10">
      <c r="A1179">
        <v>278</v>
      </c>
      <c r="B1179" t="s">
        <v>303</v>
      </c>
      <c r="C1179">
        <v>680</v>
      </c>
      <c r="D1179" t="s">
        <v>408</v>
      </c>
      <c r="E1179" s="44">
        <v>0</v>
      </c>
      <c r="F1179" s="44">
        <v>1.38</v>
      </c>
      <c r="G1179" s="58">
        <v>1.38</v>
      </c>
      <c r="H1179" s="45">
        <v>0</v>
      </c>
      <c r="I1179" s="45">
        <v>8437</v>
      </c>
      <c r="J1179" s="45">
        <v>8437</v>
      </c>
    </row>
    <row r="1180" spans="1:10">
      <c r="A1180">
        <v>278</v>
      </c>
      <c r="B1180" t="s">
        <v>303</v>
      </c>
      <c r="C1180">
        <v>770</v>
      </c>
      <c r="D1180" t="s">
        <v>363</v>
      </c>
      <c r="E1180" s="44">
        <v>1</v>
      </c>
      <c r="F1180" s="44">
        <v>0</v>
      </c>
      <c r="G1180" s="58">
        <v>-1</v>
      </c>
      <c r="H1180" s="45">
        <v>5000</v>
      </c>
      <c r="I1180" s="45">
        <v>0</v>
      </c>
      <c r="J1180" s="45">
        <v>-5000</v>
      </c>
    </row>
    <row r="1181" spans="1:10">
      <c r="A1181">
        <v>281</v>
      </c>
      <c r="B1181" t="s">
        <v>76</v>
      </c>
      <c r="C1181">
        <v>5</v>
      </c>
      <c r="D1181" t="s">
        <v>73</v>
      </c>
      <c r="E1181" s="44">
        <v>3</v>
      </c>
      <c r="F1181" s="44">
        <v>2</v>
      </c>
      <c r="G1181" s="58">
        <v>-1</v>
      </c>
      <c r="H1181" s="45">
        <v>15000</v>
      </c>
      <c r="I1181" s="45">
        <v>10793</v>
      </c>
      <c r="J1181" s="45">
        <v>-4207</v>
      </c>
    </row>
    <row r="1182" spans="1:10">
      <c r="A1182">
        <v>281</v>
      </c>
      <c r="B1182" t="s">
        <v>76</v>
      </c>
      <c r="C1182">
        <v>61</v>
      </c>
      <c r="D1182" t="s">
        <v>74</v>
      </c>
      <c r="E1182" s="44">
        <v>11.879999999999999</v>
      </c>
      <c r="F1182" s="44">
        <v>15.59</v>
      </c>
      <c r="G1182" s="58">
        <v>3.7100000000000009</v>
      </c>
      <c r="H1182" s="45">
        <v>65956</v>
      </c>
      <c r="I1182" s="45">
        <v>80713</v>
      </c>
      <c r="J1182" s="45">
        <v>14757</v>
      </c>
    </row>
    <row r="1183" spans="1:10">
      <c r="A1183">
        <v>281</v>
      </c>
      <c r="B1183" t="s">
        <v>76</v>
      </c>
      <c r="C1183">
        <v>87</v>
      </c>
      <c r="D1183" t="s">
        <v>287</v>
      </c>
      <c r="E1183" s="44">
        <v>0</v>
      </c>
      <c r="F1183" s="44">
        <v>2.6</v>
      </c>
      <c r="G1183" s="58">
        <v>2.6</v>
      </c>
      <c r="H1183" s="45">
        <v>0</v>
      </c>
      <c r="I1183" s="45">
        <v>13000</v>
      </c>
      <c r="J1183" s="45">
        <v>13000</v>
      </c>
    </row>
    <row r="1184" spans="1:10">
      <c r="A1184">
        <v>281</v>
      </c>
      <c r="B1184" t="s">
        <v>76</v>
      </c>
      <c r="C1184">
        <v>137</v>
      </c>
      <c r="D1184" t="s">
        <v>75</v>
      </c>
      <c r="E1184" s="44">
        <v>3</v>
      </c>
      <c r="F1184" s="44">
        <v>6</v>
      </c>
      <c r="G1184" s="58">
        <v>3</v>
      </c>
      <c r="H1184" s="45">
        <v>15000</v>
      </c>
      <c r="I1184" s="45">
        <v>41429</v>
      </c>
      <c r="J1184" s="45">
        <v>26429</v>
      </c>
    </row>
    <row r="1185" spans="1:10">
      <c r="A1185">
        <v>281</v>
      </c>
      <c r="B1185" t="s">
        <v>76</v>
      </c>
      <c r="C1185">
        <v>227</v>
      </c>
      <c r="D1185" t="s">
        <v>386</v>
      </c>
      <c r="E1185" s="44">
        <v>1</v>
      </c>
      <c r="F1185" s="44">
        <v>0</v>
      </c>
      <c r="G1185" s="58">
        <v>-1</v>
      </c>
      <c r="H1185" s="45">
        <v>16258</v>
      </c>
      <c r="I1185" s="45">
        <v>0</v>
      </c>
      <c r="J1185" s="45">
        <v>-16258</v>
      </c>
    </row>
    <row r="1186" spans="1:10">
      <c r="A1186">
        <v>281</v>
      </c>
      <c r="B1186" t="s">
        <v>76</v>
      </c>
      <c r="C1186">
        <v>275</v>
      </c>
      <c r="D1186" t="s">
        <v>730</v>
      </c>
      <c r="E1186" s="44">
        <v>0</v>
      </c>
      <c r="F1186" s="44">
        <v>1</v>
      </c>
      <c r="G1186" s="58">
        <v>1</v>
      </c>
      <c r="H1186" s="45">
        <v>0</v>
      </c>
      <c r="I1186" s="45">
        <v>5000</v>
      </c>
      <c r="J1186" s="45">
        <v>5000</v>
      </c>
    </row>
    <row r="1187" spans="1:10">
      <c r="A1187">
        <v>281</v>
      </c>
      <c r="B1187" t="s">
        <v>76</v>
      </c>
      <c r="C1187">
        <v>278</v>
      </c>
      <c r="D1187" t="s">
        <v>303</v>
      </c>
      <c r="E1187" s="44">
        <v>0</v>
      </c>
      <c r="F1187" s="44">
        <v>1</v>
      </c>
      <c r="G1187" s="58">
        <v>1</v>
      </c>
      <c r="H1187" s="45">
        <v>0</v>
      </c>
      <c r="I1187" s="45">
        <v>5426</v>
      </c>
      <c r="J1187" s="45">
        <v>5426</v>
      </c>
    </row>
    <row r="1188" spans="1:10">
      <c r="A1188">
        <v>281</v>
      </c>
      <c r="B1188" t="s">
        <v>76</v>
      </c>
      <c r="C1188">
        <v>309</v>
      </c>
      <c r="D1188" t="s">
        <v>304</v>
      </c>
      <c r="E1188" s="44">
        <v>0</v>
      </c>
      <c r="F1188" s="44">
        <v>1</v>
      </c>
      <c r="G1188" s="58">
        <v>1</v>
      </c>
      <c r="H1188" s="45">
        <v>0</v>
      </c>
      <c r="I1188" s="45">
        <v>5000</v>
      </c>
      <c r="J1188" s="45">
        <v>5000</v>
      </c>
    </row>
    <row r="1189" spans="1:10">
      <c r="A1189">
        <v>281</v>
      </c>
      <c r="B1189" t="s">
        <v>76</v>
      </c>
      <c r="C1189">
        <v>325</v>
      </c>
      <c r="D1189" t="s">
        <v>77</v>
      </c>
      <c r="E1189" s="44">
        <v>0</v>
      </c>
      <c r="F1189" s="44">
        <v>0.97</v>
      </c>
      <c r="G1189" s="58">
        <v>0.97</v>
      </c>
      <c r="H1189" s="45">
        <v>0</v>
      </c>
      <c r="I1189" s="45">
        <v>4850</v>
      </c>
      <c r="J1189" s="45">
        <v>4850</v>
      </c>
    </row>
    <row r="1190" spans="1:10">
      <c r="A1190">
        <v>281</v>
      </c>
      <c r="B1190" t="s">
        <v>76</v>
      </c>
      <c r="C1190">
        <v>332</v>
      </c>
      <c r="D1190" t="s">
        <v>78</v>
      </c>
      <c r="E1190" s="44">
        <v>0</v>
      </c>
      <c r="F1190" s="44">
        <v>1</v>
      </c>
      <c r="G1190" s="58">
        <v>1</v>
      </c>
      <c r="H1190" s="45">
        <v>0</v>
      </c>
      <c r="I1190" s="45">
        <v>5000</v>
      </c>
      <c r="J1190" s="45">
        <v>5000</v>
      </c>
    </row>
    <row r="1191" spans="1:10">
      <c r="A1191">
        <v>281</v>
      </c>
      <c r="B1191" t="s">
        <v>76</v>
      </c>
      <c r="C1191">
        <v>672</v>
      </c>
      <c r="D1191" t="s">
        <v>776</v>
      </c>
      <c r="E1191" s="44">
        <v>2</v>
      </c>
      <c r="F1191" s="44">
        <v>3</v>
      </c>
      <c r="G1191" s="58">
        <v>1</v>
      </c>
      <c r="H1191" s="45">
        <v>10000</v>
      </c>
      <c r="I1191" s="45">
        <v>15000</v>
      </c>
      <c r="J1191" s="45">
        <v>5000</v>
      </c>
    </row>
    <row r="1192" spans="1:10">
      <c r="A1192">
        <v>281</v>
      </c>
      <c r="B1192" t="s">
        <v>76</v>
      </c>
      <c r="C1192">
        <v>680</v>
      </c>
      <c r="D1192" t="s">
        <v>408</v>
      </c>
      <c r="E1192" s="44">
        <v>2</v>
      </c>
      <c r="F1192" s="44">
        <v>4</v>
      </c>
      <c r="G1192" s="58">
        <v>2</v>
      </c>
      <c r="H1192" s="45">
        <v>10000</v>
      </c>
      <c r="I1192" s="45">
        <v>20000</v>
      </c>
      <c r="J1192" s="45">
        <v>10000</v>
      </c>
    </row>
    <row r="1193" spans="1:10">
      <c r="A1193">
        <v>281</v>
      </c>
      <c r="B1193" t="s">
        <v>76</v>
      </c>
      <c r="C1193">
        <v>717</v>
      </c>
      <c r="D1193" t="s">
        <v>372</v>
      </c>
      <c r="E1193" s="44">
        <v>1</v>
      </c>
      <c r="F1193" s="44">
        <v>1</v>
      </c>
      <c r="G1193" s="58">
        <v>0</v>
      </c>
      <c r="H1193" s="45">
        <v>5000</v>
      </c>
      <c r="I1193" s="45">
        <v>5000</v>
      </c>
      <c r="J1193" s="45">
        <v>0</v>
      </c>
    </row>
    <row r="1194" spans="1:10">
      <c r="A1194">
        <v>281</v>
      </c>
      <c r="B1194" t="s">
        <v>76</v>
      </c>
      <c r="C1194">
        <v>860</v>
      </c>
      <c r="D1194" t="s">
        <v>786</v>
      </c>
      <c r="E1194" s="44">
        <v>1</v>
      </c>
      <c r="F1194" s="44">
        <v>0</v>
      </c>
      <c r="G1194" s="58">
        <v>-1</v>
      </c>
      <c r="H1194" s="45">
        <v>5000</v>
      </c>
      <c r="I1194" s="45">
        <v>0</v>
      </c>
      <c r="J1194" s="45">
        <v>-5000</v>
      </c>
    </row>
    <row r="1195" spans="1:10">
      <c r="A1195">
        <v>289</v>
      </c>
      <c r="B1195" t="s">
        <v>738</v>
      </c>
      <c r="C1195">
        <v>8</v>
      </c>
      <c r="D1195" t="s">
        <v>373</v>
      </c>
      <c r="E1195" s="44">
        <v>1.55</v>
      </c>
      <c r="F1195" s="44">
        <v>0.84000000000000008</v>
      </c>
      <c r="G1195" s="58">
        <v>-0.71</v>
      </c>
      <c r="H1195" s="45">
        <v>36367</v>
      </c>
      <c r="I1195" s="45">
        <v>6366</v>
      </c>
      <c r="J1195" s="45">
        <v>-30001</v>
      </c>
    </row>
    <row r="1196" spans="1:10">
      <c r="A1196">
        <v>289</v>
      </c>
      <c r="B1196" t="s">
        <v>738</v>
      </c>
      <c r="C1196">
        <v>68</v>
      </c>
      <c r="D1196" t="s">
        <v>815</v>
      </c>
      <c r="E1196" s="44">
        <v>2.81</v>
      </c>
      <c r="F1196" s="44">
        <v>2</v>
      </c>
      <c r="G1196" s="58">
        <v>-0.81</v>
      </c>
      <c r="H1196" s="45">
        <v>14050</v>
      </c>
      <c r="I1196" s="45">
        <v>10000</v>
      </c>
      <c r="J1196" s="45">
        <v>-4050</v>
      </c>
    </row>
    <row r="1197" spans="1:10">
      <c r="A1197">
        <v>289</v>
      </c>
      <c r="B1197" t="s">
        <v>738</v>
      </c>
      <c r="C1197">
        <v>74</v>
      </c>
      <c r="D1197" t="s">
        <v>820</v>
      </c>
      <c r="E1197" s="44">
        <v>8</v>
      </c>
      <c r="F1197" s="44">
        <v>6.43</v>
      </c>
      <c r="G1197" s="58">
        <v>-1.5700000000000003</v>
      </c>
      <c r="H1197" s="45">
        <v>40000</v>
      </c>
      <c r="I1197" s="45">
        <v>35447</v>
      </c>
      <c r="J1197" s="45">
        <v>-4553</v>
      </c>
    </row>
    <row r="1198" spans="1:10">
      <c r="A1198">
        <v>289</v>
      </c>
      <c r="B1198" t="s">
        <v>738</v>
      </c>
      <c r="C1198">
        <v>86</v>
      </c>
      <c r="D1198" t="s">
        <v>300</v>
      </c>
      <c r="E1198" s="44">
        <v>0</v>
      </c>
      <c r="F1198" s="44">
        <v>0.73</v>
      </c>
      <c r="G1198" s="58">
        <v>0.73</v>
      </c>
      <c r="H1198" s="45">
        <v>0</v>
      </c>
      <c r="I1198" s="45">
        <v>23601</v>
      </c>
      <c r="J1198" s="45">
        <v>23601</v>
      </c>
    </row>
    <row r="1199" spans="1:10">
      <c r="A1199">
        <v>289</v>
      </c>
      <c r="B1199" t="s">
        <v>738</v>
      </c>
      <c r="C1199">
        <v>114</v>
      </c>
      <c r="D1199" t="s">
        <v>301</v>
      </c>
      <c r="E1199" s="44">
        <v>5</v>
      </c>
      <c r="F1199" s="44">
        <v>8.8000000000000007</v>
      </c>
      <c r="G1199" s="58">
        <v>3.8000000000000007</v>
      </c>
      <c r="H1199" s="45">
        <v>107267</v>
      </c>
      <c r="I1199" s="45">
        <v>109319</v>
      </c>
      <c r="J1199" s="45">
        <v>2052</v>
      </c>
    </row>
    <row r="1200" spans="1:10">
      <c r="A1200">
        <v>289</v>
      </c>
      <c r="B1200" t="s">
        <v>738</v>
      </c>
      <c r="C1200">
        <v>117</v>
      </c>
      <c r="D1200" t="s">
        <v>844</v>
      </c>
      <c r="E1200" s="44">
        <v>0</v>
      </c>
      <c r="F1200" s="44">
        <v>0.56000000000000005</v>
      </c>
      <c r="G1200" s="58">
        <v>0.56000000000000005</v>
      </c>
      <c r="H1200" s="45">
        <v>0</v>
      </c>
      <c r="I1200" s="45">
        <v>2800</v>
      </c>
      <c r="J1200" s="45">
        <v>2800</v>
      </c>
    </row>
    <row r="1201" spans="1:10">
      <c r="A1201">
        <v>289</v>
      </c>
      <c r="B1201" t="s">
        <v>738</v>
      </c>
      <c r="C1201">
        <v>127</v>
      </c>
      <c r="D1201" t="s">
        <v>852</v>
      </c>
      <c r="E1201" s="44">
        <v>2</v>
      </c>
      <c r="F1201" s="44">
        <v>0</v>
      </c>
      <c r="G1201" s="58">
        <v>-2</v>
      </c>
      <c r="H1201" s="45">
        <v>11553</v>
      </c>
      <c r="I1201" s="45">
        <v>0</v>
      </c>
      <c r="J1201" s="45">
        <v>-11553</v>
      </c>
    </row>
    <row r="1202" spans="1:10">
      <c r="A1202">
        <v>289</v>
      </c>
      <c r="B1202" t="s">
        <v>738</v>
      </c>
      <c r="C1202">
        <v>154</v>
      </c>
      <c r="D1202" t="s">
        <v>864</v>
      </c>
      <c r="E1202" s="44">
        <v>3</v>
      </c>
      <c r="F1202" s="44">
        <v>1</v>
      </c>
      <c r="G1202" s="58">
        <v>-2</v>
      </c>
      <c r="H1202" s="45">
        <v>15000</v>
      </c>
      <c r="I1202" s="45">
        <v>5000</v>
      </c>
      <c r="J1202" s="45">
        <v>-10000</v>
      </c>
    </row>
    <row r="1203" spans="1:10">
      <c r="A1203">
        <v>289</v>
      </c>
      <c r="B1203" t="s">
        <v>738</v>
      </c>
      <c r="C1203">
        <v>210</v>
      </c>
      <c r="D1203" t="s">
        <v>374</v>
      </c>
      <c r="E1203" s="44">
        <v>1</v>
      </c>
      <c r="F1203" s="44">
        <v>1</v>
      </c>
      <c r="G1203" s="58">
        <v>0</v>
      </c>
      <c r="H1203" s="45">
        <v>5000</v>
      </c>
      <c r="I1203" s="45">
        <v>5000</v>
      </c>
      <c r="J1203" s="45">
        <v>0</v>
      </c>
    </row>
    <row r="1204" spans="1:10">
      <c r="A1204">
        <v>289</v>
      </c>
      <c r="B1204" t="s">
        <v>738</v>
      </c>
      <c r="C1204">
        <v>278</v>
      </c>
      <c r="D1204" t="s">
        <v>303</v>
      </c>
      <c r="E1204" s="44">
        <v>1</v>
      </c>
      <c r="F1204" s="44">
        <v>0</v>
      </c>
      <c r="G1204" s="58">
        <v>-1</v>
      </c>
      <c r="H1204" s="45">
        <v>5000</v>
      </c>
      <c r="I1204" s="45">
        <v>0</v>
      </c>
      <c r="J1204" s="45">
        <v>-5000</v>
      </c>
    </row>
    <row r="1205" spans="1:10">
      <c r="A1205">
        <v>289</v>
      </c>
      <c r="B1205" t="s">
        <v>738</v>
      </c>
      <c r="C1205">
        <v>674</v>
      </c>
      <c r="D1205" t="s">
        <v>292</v>
      </c>
      <c r="E1205" s="44">
        <v>20.56</v>
      </c>
      <c r="F1205" s="44">
        <v>21</v>
      </c>
      <c r="G1205" s="58">
        <v>0.44000000000000128</v>
      </c>
      <c r="H1205" s="45">
        <v>146281</v>
      </c>
      <c r="I1205" s="45">
        <v>137059</v>
      </c>
      <c r="J1205" s="45">
        <v>-9222</v>
      </c>
    </row>
    <row r="1206" spans="1:10">
      <c r="A1206">
        <v>289</v>
      </c>
      <c r="B1206" t="s">
        <v>738</v>
      </c>
      <c r="C1206">
        <v>750</v>
      </c>
      <c r="D1206" t="s">
        <v>37</v>
      </c>
      <c r="E1206" s="44">
        <v>2</v>
      </c>
      <c r="F1206" s="44">
        <v>0</v>
      </c>
      <c r="G1206" s="58">
        <v>-2</v>
      </c>
      <c r="H1206" s="45">
        <v>10000</v>
      </c>
      <c r="I1206" s="45">
        <v>0</v>
      </c>
      <c r="J1206" s="45">
        <v>-10000</v>
      </c>
    </row>
    <row r="1207" spans="1:10">
      <c r="A1207">
        <v>290</v>
      </c>
      <c r="B1207" t="s">
        <v>284</v>
      </c>
      <c r="C1207">
        <v>17</v>
      </c>
      <c r="D1207" t="s">
        <v>753</v>
      </c>
      <c r="E1207" s="44">
        <v>3</v>
      </c>
      <c r="F1207" s="44">
        <v>3</v>
      </c>
      <c r="G1207" s="58">
        <v>0</v>
      </c>
      <c r="H1207" s="45">
        <v>19727</v>
      </c>
      <c r="I1207" s="45">
        <v>20291</v>
      </c>
      <c r="J1207" s="45">
        <v>564</v>
      </c>
    </row>
    <row r="1208" spans="1:10">
      <c r="A1208">
        <v>290</v>
      </c>
      <c r="B1208" t="s">
        <v>284</v>
      </c>
      <c r="C1208">
        <v>77</v>
      </c>
      <c r="D1208" t="s">
        <v>277</v>
      </c>
      <c r="E1208" s="44">
        <v>5</v>
      </c>
      <c r="F1208" s="44">
        <v>8</v>
      </c>
      <c r="G1208" s="58">
        <v>3</v>
      </c>
      <c r="H1208" s="45">
        <v>30179</v>
      </c>
      <c r="I1208" s="45">
        <v>42850</v>
      </c>
      <c r="J1208" s="45">
        <v>12671</v>
      </c>
    </row>
    <row r="1209" spans="1:10">
      <c r="A1209">
        <v>290</v>
      </c>
      <c r="B1209" t="s">
        <v>284</v>
      </c>
      <c r="C1209">
        <v>186</v>
      </c>
      <c r="D1209" t="s">
        <v>359</v>
      </c>
      <c r="E1209" s="44">
        <v>5</v>
      </c>
      <c r="F1209" s="44">
        <v>5</v>
      </c>
      <c r="G1209" s="58">
        <v>0</v>
      </c>
      <c r="H1209" s="45">
        <v>25000</v>
      </c>
      <c r="I1209" s="45">
        <v>25000</v>
      </c>
      <c r="J1209" s="45">
        <v>0</v>
      </c>
    </row>
    <row r="1210" spans="1:10">
      <c r="A1210">
        <v>290</v>
      </c>
      <c r="B1210" t="s">
        <v>284</v>
      </c>
      <c r="C1210">
        <v>214</v>
      </c>
      <c r="D1210" t="s">
        <v>282</v>
      </c>
      <c r="E1210" s="44">
        <v>8</v>
      </c>
      <c r="F1210" s="44">
        <v>8</v>
      </c>
      <c r="G1210" s="58">
        <v>0</v>
      </c>
      <c r="H1210" s="45">
        <v>40000</v>
      </c>
      <c r="I1210" s="45">
        <v>40000</v>
      </c>
      <c r="J1210" s="45">
        <v>0</v>
      </c>
    </row>
    <row r="1211" spans="1:10">
      <c r="A1211">
        <v>290</v>
      </c>
      <c r="B1211" t="s">
        <v>284</v>
      </c>
      <c r="C1211">
        <v>226</v>
      </c>
      <c r="D1211" t="s">
        <v>283</v>
      </c>
      <c r="E1211" s="44">
        <v>9</v>
      </c>
      <c r="F1211" s="44">
        <v>8</v>
      </c>
      <c r="G1211" s="58">
        <v>-1</v>
      </c>
      <c r="H1211" s="45">
        <v>45000</v>
      </c>
      <c r="I1211" s="45">
        <v>40000</v>
      </c>
      <c r="J1211" s="45">
        <v>-5000</v>
      </c>
    </row>
    <row r="1212" spans="1:10">
      <c r="A1212">
        <v>290</v>
      </c>
      <c r="B1212" t="s">
        <v>284</v>
      </c>
      <c r="C1212">
        <v>304</v>
      </c>
      <c r="D1212" t="s">
        <v>285</v>
      </c>
      <c r="E1212" s="44">
        <v>3</v>
      </c>
      <c r="F1212" s="44">
        <v>3</v>
      </c>
      <c r="G1212" s="58">
        <v>0</v>
      </c>
      <c r="H1212" s="45">
        <v>15000</v>
      </c>
      <c r="I1212" s="45">
        <v>15000</v>
      </c>
      <c r="J1212" s="45">
        <v>0</v>
      </c>
    </row>
    <row r="1213" spans="1:10">
      <c r="A1213">
        <v>290</v>
      </c>
      <c r="B1213" t="s">
        <v>284</v>
      </c>
      <c r="C1213">
        <v>316</v>
      </c>
      <c r="D1213" t="s">
        <v>356</v>
      </c>
      <c r="E1213" s="44">
        <v>1</v>
      </c>
      <c r="F1213" s="44">
        <v>1</v>
      </c>
      <c r="G1213" s="58">
        <v>0</v>
      </c>
      <c r="H1213" s="45">
        <v>11123</v>
      </c>
      <c r="I1213" s="45">
        <v>8118</v>
      </c>
      <c r="J1213" s="45">
        <v>-3005</v>
      </c>
    </row>
    <row r="1214" spans="1:10">
      <c r="A1214">
        <v>290</v>
      </c>
      <c r="B1214" t="s">
        <v>284</v>
      </c>
      <c r="C1214">
        <v>348</v>
      </c>
      <c r="D1214" t="s">
        <v>343</v>
      </c>
      <c r="E1214" s="44">
        <v>11</v>
      </c>
      <c r="F1214" s="44">
        <v>8</v>
      </c>
      <c r="G1214" s="58">
        <v>-3</v>
      </c>
      <c r="H1214" s="45">
        <v>62311</v>
      </c>
      <c r="I1214" s="45">
        <v>46279</v>
      </c>
      <c r="J1214" s="45">
        <v>-16032</v>
      </c>
    </row>
    <row r="1215" spans="1:10">
      <c r="A1215">
        <v>290</v>
      </c>
      <c r="B1215" t="s">
        <v>284</v>
      </c>
      <c r="C1215">
        <v>658</v>
      </c>
      <c r="D1215" t="s">
        <v>361</v>
      </c>
      <c r="E1215" s="44">
        <v>0</v>
      </c>
      <c r="F1215" s="44">
        <v>1</v>
      </c>
      <c r="G1215" s="58">
        <v>1</v>
      </c>
      <c r="H1215" s="45">
        <v>0</v>
      </c>
      <c r="I1215" s="45">
        <v>5000</v>
      </c>
      <c r="J1215" s="45">
        <v>5000</v>
      </c>
    </row>
    <row r="1216" spans="1:10">
      <c r="A1216">
        <v>290</v>
      </c>
      <c r="B1216" t="s">
        <v>284</v>
      </c>
      <c r="C1216">
        <v>775</v>
      </c>
      <c r="D1216" t="s">
        <v>342</v>
      </c>
      <c r="E1216" s="44">
        <v>1</v>
      </c>
      <c r="F1216" s="44">
        <v>0</v>
      </c>
      <c r="G1216" s="58">
        <v>-1</v>
      </c>
      <c r="H1216" s="45">
        <v>5000</v>
      </c>
      <c r="I1216" s="45">
        <v>0</v>
      </c>
      <c r="J1216" s="45">
        <v>-5000</v>
      </c>
    </row>
    <row r="1217" spans="1:10">
      <c r="A1217">
        <v>292</v>
      </c>
      <c r="B1217" t="s">
        <v>739</v>
      </c>
      <c r="C1217">
        <v>95</v>
      </c>
      <c r="D1217" t="s">
        <v>378</v>
      </c>
      <c r="E1217" s="44">
        <v>2</v>
      </c>
      <c r="F1217" s="44">
        <v>1</v>
      </c>
      <c r="G1217" s="58">
        <v>-1</v>
      </c>
      <c r="H1217" s="45">
        <v>10000</v>
      </c>
      <c r="I1217" s="45">
        <v>5000</v>
      </c>
      <c r="J1217" s="45">
        <v>-5000</v>
      </c>
    </row>
    <row r="1218" spans="1:10">
      <c r="A1218">
        <v>292</v>
      </c>
      <c r="B1218" t="s">
        <v>739</v>
      </c>
      <c r="C1218">
        <v>265</v>
      </c>
      <c r="D1218" t="s">
        <v>725</v>
      </c>
      <c r="E1218" s="44">
        <v>1</v>
      </c>
      <c r="F1218" s="44">
        <v>1</v>
      </c>
      <c r="G1218" s="58">
        <v>0</v>
      </c>
      <c r="H1218" s="45">
        <v>5000</v>
      </c>
      <c r="I1218" s="45">
        <v>5000</v>
      </c>
      <c r="J1218" s="45">
        <v>0</v>
      </c>
    </row>
    <row r="1219" spans="1:10">
      <c r="A1219">
        <v>292</v>
      </c>
      <c r="B1219" t="s">
        <v>739</v>
      </c>
      <c r="C1219">
        <v>331</v>
      </c>
      <c r="D1219" t="s">
        <v>18</v>
      </c>
      <c r="E1219" s="44">
        <v>3</v>
      </c>
      <c r="F1219" s="44">
        <v>2</v>
      </c>
      <c r="G1219" s="58">
        <v>-1</v>
      </c>
      <c r="H1219" s="45">
        <v>15000</v>
      </c>
      <c r="I1219" s="45">
        <v>10000</v>
      </c>
      <c r="J1219" s="45">
        <v>-5000</v>
      </c>
    </row>
    <row r="1220" spans="1:10">
      <c r="A1220">
        <v>292</v>
      </c>
      <c r="B1220" t="s">
        <v>739</v>
      </c>
      <c r="C1220">
        <v>763</v>
      </c>
      <c r="D1220" t="s">
        <v>880</v>
      </c>
      <c r="E1220" s="44">
        <v>2</v>
      </c>
      <c r="F1220" s="44">
        <v>2</v>
      </c>
      <c r="G1220" s="58">
        <v>0</v>
      </c>
      <c r="H1220" s="45">
        <v>10000</v>
      </c>
      <c r="I1220" s="45">
        <v>10000</v>
      </c>
      <c r="J1220" s="45">
        <v>0</v>
      </c>
    </row>
    <row r="1221" spans="1:10">
      <c r="A1221">
        <v>293</v>
      </c>
      <c r="B1221" t="s">
        <v>326</v>
      </c>
      <c r="C1221">
        <v>1</v>
      </c>
      <c r="D1221" t="s">
        <v>376</v>
      </c>
      <c r="E1221" s="44">
        <v>0.98</v>
      </c>
      <c r="F1221" s="44">
        <v>0</v>
      </c>
      <c r="G1221" s="58">
        <v>-0.98</v>
      </c>
      <c r="H1221" s="45">
        <v>4900</v>
      </c>
      <c r="I1221" s="45">
        <v>0</v>
      </c>
      <c r="J1221" s="45">
        <v>-4900</v>
      </c>
    </row>
    <row r="1222" spans="1:10">
      <c r="A1222">
        <v>293</v>
      </c>
      <c r="B1222" t="s">
        <v>326</v>
      </c>
      <c r="C1222">
        <v>16</v>
      </c>
      <c r="D1222" t="s">
        <v>794</v>
      </c>
      <c r="E1222" s="44">
        <v>3.98</v>
      </c>
      <c r="F1222" s="44">
        <v>6.95</v>
      </c>
      <c r="G1222" s="58">
        <v>2.97</v>
      </c>
      <c r="H1222" s="45">
        <v>19900</v>
      </c>
      <c r="I1222" s="45">
        <v>34750</v>
      </c>
      <c r="J1222" s="45">
        <v>14850</v>
      </c>
    </row>
    <row r="1223" spans="1:10">
      <c r="A1223">
        <v>293</v>
      </c>
      <c r="B1223" t="s">
        <v>326</v>
      </c>
      <c r="C1223">
        <v>27</v>
      </c>
      <c r="D1223" t="s">
        <v>377</v>
      </c>
      <c r="E1223" s="44">
        <v>2.98</v>
      </c>
      <c r="F1223" s="44">
        <v>6.13</v>
      </c>
      <c r="G1223" s="58">
        <v>3.15</v>
      </c>
      <c r="H1223" s="45">
        <v>15141</v>
      </c>
      <c r="I1223" s="45">
        <v>30650</v>
      </c>
      <c r="J1223" s="45">
        <v>15509</v>
      </c>
    </row>
    <row r="1224" spans="1:10">
      <c r="A1224">
        <v>293</v>
      </c>
      <c r="B1224" t="s">
        <v>326</v>
      </c>
      <c r="C1224">
        <v>35</v>
      </c>
      <c r="D1224" t="s">
        <v>319</v>
      </c>
      <c r="E1224" s="44">
        <v>0</v>
      </c>
      <c r="F1224" s="44">
        <v>1.3599999999999999</v>
      </c>
      <c r="G1224" s="58">
        <v>1.3599999999999999</v>
      </c>
      <c r="H1224" s="45">
        <v>0</v>
      </c>
      <c r="I1224" s="45">
        <v>7139</v>
      </c>
      <c r="J1224" s="45">
        <v>7139</v>
      </c>
    </row>
    <row r="1225" spans="1:10">
      <c r="A1225">
        <v>293</v>
      </c>
      <c r="B1225" t="s">
        <v>326</v>
      </c>
      <c r="C1225">
        <v>44</v>
      </c>
      <c r="D1225" t="s">
        <v>321</v>
      </c>
      <c r="E1225" s="44">
        <v>0.53</v>
      </c>
      <c r="F1225" s="44">
        <v>0</v>
      </c>
      <c r="G1225" s="58">
        <v>-0.53</v>
      </c>
      <c r="H1225" s="45">
        <v>2650</v>
      </c>
      <c r="I1225" s="45">
        <v>0</v>
      </c>
      <c r="J1225" s="45">
        <v>-2650</v>
      </c>
    </row>
    <row r="1226" spans="1:10">
      <c r="A1226">
        <v>293</v>
      </c>
      <c r="B1226" t="s">
        <v>326</v>
      </c>
      <c r="C1226">
        <v>52</v>
      </c>
      <c r="D1226" t="s">
        <v>349</v>
      </c>
      <c r="E1226" s="44">
        <v>0</v>
      </c>
      <c r="F1226" s="44">
        <v>1</v>
      </c>
      <c r="G1226" s="58">
        <v>1</v>
      </c>
      <c r="H1226" s="45">
        <v>0</v>
      </c>
      <c r="I1226" s="45">
        <v>5000</v>
      </c>
      <c r="J1226" s="45">
        <v>5000</v>
      </c>
    </row>
    <row r="1227" spans="1:10">
      <c r="A1227">
        <v>293</v>
      </c>
      <c r="B1227" t="s">
        <v>326</v>
      </c>
      <c r="C1227">
        <v>88</v>
      </c>
      <c r="D1227" t="s">
        <v>829</v>
      </c>
      <c r="E1227" s="44">
        <v>0.53</v>
      </c>
      <c r="F1227" s="44">
        <v>1</v>
      </c>
      <c r="G1227" s="58">
        <v>0.47</v>
      </c>
      <c r="H1227" s="45">
        <v>2650</v>
      </c>
      <c r="I1227" s="45">
        <v>5000</v>
      </c>
      <c r="J1227" s="45">
        <v>2350</v>
      </c>
    </row>
    <row r="1228" spans="1:10">
      <c r="A1228">
        <v>293</v>
      </c>
      <c r="B1228" t="s">
        <v>326</v>
      </c>
      <c r="C1228">
        <v>94</v>
      </c>
      <c r="D1228" t="s">
        <v>834</v>
      </c>
      <c r="E1228" s="44">
        <v>0</v>
      </c>
      <c r="F1228" s="44">
        <v>0.39</v>
      </c>
      <c r="G1228" s="58">
        <v>0.39</v>
      </c>
      <c r="H1228" s="45">
        <v>0</v>
      </c>
      <c r="I1228" s="45">
        <v>2901</v>
      </c>
      <c r="J1228" s="45">
        <v>2901</v>
      </c>
    </row>
    <row r="1229" spans="1:10">
      <c r="A1229">
        <v>293</v>
      </c>
      <c r="B1229" t="s">
        <v>326</v>
      </c>
      <c r="C1229">
        <v>95</v>
      </c>
      <c r="D1229" t="s">
        <v>378</v>
      </c>
      <c r="E1229" s="44">
        <v>6.4</v>
      </c>
      <c r="F1229" s="44">
        <v>12.490000000000004</v>
      </c>
      <c r="G1229" s="58">
        <v>6.0900000000000034</v>
      </c>
      <c r="H1229" s="45">
        <v>39347</v>
      </c>
      <c r="I1229" s="45">
        <v>66780</v>
      </c>
      <c r="J1229" s="45">
        <v>27433</v>
      </c>
    </row>
    <row r="1230" spans="1:10">
      <c r="A1230">
        <v>293</v>
      </c>
      <c r="B1230" t="s">
        <v>326</v>
      </c>
      <c r="C1230">
        <v>96</v>
      </c>
      <c r="D1230" t="s">
        <v>351</v>
      </c>
      <c r="E1230" s="44">
        <v>1</v>
      </c>
      <c r="F1230" s="44">
        <v>1</v>
      </c>
      <c r="G1230" s="58">
        <v>0</v>
      </c>
      <c r="H1230" s="45">
        <v>5000</v>
      </c>
      <c r="I1230" s="45">
        <v>5000</v>
      </c>
      <c r="J1230" s="45">
        <v>0</v>
      </c>
    </row>
    <row r="1231" spans="1:10">
      <c r="A1231">
        <v>293</v>
      </c>
      <c r="B1231" t="s">
        <v>326</v>
      </c>
      <c r="C1231">
        <v>102</v>
      </c>
      <c r="D1231" t="s">
        <v>379</v>
      </c>
      <c r="E1231" s="44">
        <v>2</v>
      </c>
      <c r="F1231" s="44">
        <v>2</v>
      </c>
      <c r="G1231" s="58">
        <v>0</v>
      </c>
      <c r="H1231" s="45">
        <v>10000</v>
      </c>
      <c r="I1231" s="45">
        <v>10000</v>
      </c>
      <c r="J1231" s="45">
        <v>0</v>
      </c>
    </row>
    <row r="1232" spans="1:10">
      <c r="A1232">
        <v>293</v>
      </c>
      <c r="B1232" t="s">
        <v>326</v>
      </c>
      <c r="C1232">
        <v>136</v>
      </c>
      <c r="D1232" t="s">
        <v>313</v>
      </c>
      <c r="E1232" s="44">
        <v>1</v>
      </c>
      <c r="F1232" s="44">
        <v>1</v>
      </c>
      <c r="G1232" s="58">
        <v>0</v>
      </c>
      <c r="H1232" s="45">
        <v>5000</v>
      </c>
      <c r="I1232" s="45">
        <v>5000</v>
      </c>
      <c r="J1232" s="45">
        <v>0</v>
      </c>
    </row>
    <row r="1233" spans="1:10">
      <c r="A1233">
        <v>293</v>
      </c>
      <c r="B1233" t="s">
        <v>326</v>
      </c>
      <c r="C1233">
        <v>182</v>
      </c>
      <c r="D1233" t="s">
        <v>785</v>
      </c>
      <c r="E1233" s="44">
        <v>4.26</v>
      </c>
      <c r="F1233" s="44">
        <v>2.46</v>
      </c>
      <c r="G1233" s="58">
        <v>-1.7999999999999998</v>
      </c>
      <c r="H1233" s="45">
        <v>21300</v>
      </c>
      <c r="I1233" s="45">
        <v>12300</v>
      </c>
      <c r="J1233" s="45">
        <v>-9000</v>
      </c>
    </row>
    <row r="1234" spans="1:10">
      <c r="A1234">
        <v>293</v>
      </c>
      <c r="B1234" t="s">
        <v>326</v>
      </c>
      <c r="C1234">
        <v>201</v>
      </c>
      <c r="D1234" t="s">
        <v>435</v>
      </c>
      <c r="E1234" s="44">
        <v>7.46</v>
      </c>
      <c r="F1234" s="44">
        <v>7.07</v>
      </c>
      <c r="G1234" s="58">
        <v>-0.38999999999999968</v>
      </c>
      <c r="H1234" s="45">
        <v>37300</v>
      </c>
      <c r="I1234" s="45">
        <v>35350</v>
      </c>
      <c r="J1234" s="45">
        <v>-1950</v>
      </c>
    </row>
    <row r="1235" spans="1:10">
      <c r="A1235">
        <v>293</v>
      </c>
      <c r="B1235" t="s">
        <v>326</v>
      </c>
      <c r="C1235">
        <v>212</v>
      </c>
      <c r="D1235" t="s">
        <v>353</v>
      </c>
      <c r="E1235" s="44">
        <v>1</v>
      </c>
      <c r="F1235" s="44">
        <v>0</v>
      </c>
      <c r="G1235" s="58">
        <v>-1</v>
      </c>
      <c r="H1235" s="45">
        <v>7407</v>
      </c>
      <c r="I1235" s="45">
        <v>0</v>
      </c>
      <c r="J1235" s="45">
        <v>-7407</v>
      </c>
    </row>
    <row r="1236" spans="1:10">
      <c r="A1236">
        <v>293</v>
      </c>
      <c r="B1236" t="s">
        <v>326</v>
      </c>
      <c r="C1236">
        <v>218</v>
      </c>
      <c r="D1236" t="s">
        <v>697</v>
      </c>
      <c r="E1236" s="44">
        <v>2</v>
      </c>
      <c r="F1236" s="44">
        <v>1.07</v>
      </c>
      <c r="G1236" s="58">
        <v>-0.92999999999999994</v>
      </c>
      <c r="H1236" s="45">
        <v>13657</v>
      </c>
      <c r="I1236" s="45">
        <v>10077</v>
      </c>
      <c r="J1236" s="45">
        <v>-3580</v>
      </c>
    </row>
    <row r="1237" spans="1:10">
      <c r="A1237">
        <v>293</v>
      </c>
      <c r="B1237" t="s">
        <v>326</v>
      </c>
      <c r="C1237">
        <v>244</v>
      </c>
      <c r="D1237" t="s">
        <v>324</v>
      </c>
      <c r="E1237" s="44">
        <v>3</v>
      </c>
      <c r="F1237" s="44">
        <v>3</v>
      </c>
      <c r="G1237" s="58">
        <v>0</v>
      </c>
      <c r="H1237" s="45">
        <v>15930</v>
      </c>
      <c r="I1237" s="45">
        <v>15228</v>
      </c>
      <c r="J1237" s="45">
        <v>-702</v>
      </c>
    </row>
    <row r="1238" spans="1:10">
      <c r="A1238">
        <v>293</v>
      </c>
      <c r="B1238" t="s">
        <v>326</v>
      </c>
      <c r="C1238">
        <v>273</v>
      </c>
      <c r="D1238" t="s">
        <v>381</v>
      </c>
      <c r="E1238" s="44">
        <v>0</v>
      </c>
      <c r="F1238" s="44">
        <v>1.17</v>
      </c>
      <c r="G1238" s="58">
        <v>1.17</v>
      </c>
      <c r="H1238" s="45">
        <v>0</v>
      </c>
      <c r="I1238" s="45">
        <v>7507</v>
      </c>
      <c r="J1238" s="45">
        <v>7507</v>
      </c>
    </row>
    <row r="1239" spans="1:10">
      <c r="A1239">
        <v>293</v>
      </c>
      <c r="B1239" t="s">
        <v>326</v>
      </c>
      <c r="C1239">
        <v>292</v>
      </c>
      <c r="D1239" t="s">
        <v>739</v>
      </c>
      <c r="E1239" s="44">
        <v>4.04</v>
      </c>
      <c r="F1239" s="44">
        <v>4.4399999999999995</v>
      </c>
      <c r="G1239" s="58">
        <v>0.39999999999999947</v>
      </c>
      <c r="H1239" s="45">
        <v>25838</v>
      </c>
      <c r="I1239" s="45">
        <v>24118</v>
      </c>
      <c r="J1239" s="45">
        <v>-1720</v>
      </c>
    </row>
    <row r="1240" spans="1:10">
      <c r="A1240">
        <v>293</v>
      </c>
      <c r="B1240" t="s">
        <v>326</v>
      </c>
      <c r="C1240">
        <v>323</v>
      </c>
      <c r="D1240" t="s">
        <v>11</v>
      </c>
      <c r="E1240" s="44">
        <v>1</v>
      </c>
      <c r="F1240" s="44">
        <v>0</v>
      </c>
      <c r="G1240" s="58">
        <v>-1</v>
      </c>
      <c r="H1240" s="45">
        <v>5000</v>
      </c>
      <c r="I1240" s="45">
        <v>0</v>
      </c>
      <c r="J1240" s="45">
        <v>-5000</v>
      </c>
    </row>
    <row r="1241" spans="1:10">
      <c r="A1241">
        <v>293</v>
      </c>
      <c r="B1241" t="s">
        <v>326</v>
      </c>
      <c r="C1241">
        <v>331</v>
      </c>
      <c r="D1241" t="s">
        <v>18</v>
      </c>
      <c r="E1241" s="44">
        <v>0</v>
      </c>
      <c r="F1241" s="44">
        <v>1</v>
      </c>
      <c r="G1241" s="58">
        <v>1</v>
      </c>
      <c r="H1241" s="45">
        <v>0</v>
      </c>
      <c r="I1241" s="45">
        <v>5000</v>
      </c>
      <c r="J1241" s="45">
        <v>5000</v>
      </c>
    </row>
    <row r="1242" spans="1:10">
      <c r="A1242">
        <v>293</v>
      </c>
      <c r="B1242" t="s">
        <v>326</v>
      </c>
      <c r="C1242">
        <v>625</v>
      </c>
      <c r="D1242" t="s">
        <v>328</v>
      </c>
      <c r="E1242" s="44">
        <v>23.48</v>
      </c>
      <c r="F1242" s="44">
        <v>19.489999999999998</v>
      </c>
      <c r="G1242" s="58">
        <v>-3.990000000000002</v>
      </c>
      <c r="H1242" s="45">
        <v>123734</v>
      </c>
      <c r="I1242" s="45">
        <v>102558</v>
      </c>
      <c r="J1242" s="45">
        <v>-21176</v>
      </c>
    </row>
    <row r="1243" spans="1:10">
      <c r="A1243">
        <v>293</v>
      </c>
      <c r="B1243" t="s">
        <v>326</v>
      </c>
      <c r="C1243">
        <v>650</v>
      </c>
      <c r="D1243" t="s">
        <v>382</v>
      </c>
      <c r="E1243" s="44">
        <v>9.4500000000000011</v>
      </c>
      <c r="F1243" s="44">
        <v>6.1999999999999993</v>
      </c>
      <c r="G1243" s="58">
        <v>-3.2500000000000018</v>
      </c>
      <c r="H1243" s="45">
        <v>50569</v>
      </c>
      <c r="I1243" s="45">
        <v>31000</v>
      </c>
      <c r="J1243" s="45">
        <v>-19569</v>
      </c>
    </row>
    <row r="1244" spans="1:10">
      <c r="A1244">
        <v>293</v>
      </c>
      <c r="B1244" t="s">
        <v>326</v>
      </c>
      <c r="C1244">
        <v>665</v>
      </c>
      <c r="D1244" t="s">
        <v>352</v>
      </c>
      <c r="E1244" s="44">
        <v>2.02</v>
      </c>
      <c r="F1244" s="44">
        <v>1.7</v>
      </c>
      <c r="G1244" s="58">
        <v>-0.32000000000000006</v>
      </c>
      <c r="H1244" s="45">
        <v>10100</v>
      </c>
      <c r="I1244" s="45">
        <v>11252</v>
      </c>
      <c r="J1244" s="45">
        <v>1152</v>
      </c>
    </row>
    <row r="1245" spans="1:10">
      <c r="A1245">
        <v>293</v>
      </c>
      <c r="B1245" t="s">
        <v>326</v>
      </c>
      <c r="C1245">
        <v>763</v>
      </c>
      <c r="D1245" t="s">
        <v>880</v>
      </c>
      <c r="E1245" s="44">
        <v>1</v>
      </c>
      <c r="F1245" s="44">
        <v>2.93</v>
      </c>
      <c r="G1245" s="58">
        <v>1.9300000000000002</v>
      </c>
      <c r="H1245" s="45">
        <v>5000</v>
      </c>
      <c r="I1245" s="45">
        <v>14650</v>
      </c>
      <c r="J1245" s="45">
        <v>9650</v>
      </c>
    </row>
    <row r="1246" spans="1:10">
      <c r="A1246">
        <v>293</v>
      </c>
      <c r="B1246" t="s">
        <v>326</v>
      </c>
      <c r="C1246">
        <v>810</v>
      </c>
      <c r="D1246" t="s">
        <v>44</v>
      </c>
      <c r="E1246" s="44">
        <v>7.6899999999999995</v>
      </c>
      <c r="F1246" s="44">
        <v>5.76</v>
      </c>
      <c r="G1246" s="58">
        <v>-1.9299999999999997</v>
      </c>
      <c r="H1246" s="45">
        <v>38450</v>
      </c>
      <c r="I1246" s="45">
        <v>30682</v>
      </c>
      <c r="J1246" s="45">
        <v>-7768</v>
      </c>
    </row>
    <row r="1247" spans="1:10">
      <c r="A1247">
        <v>293</v>
      </c>
      <c r="B1247" t="s">
        <v>326</v>
      </c>
      <c r="C1247">
        <v>821</v>
      </c>
      <c r="D1247" t="s">
        <v>34</v>
      </c>
      <c r="E1247" s="44">
        <v>0.49</v>
      </c>
      <c r="F1247" s="44">
        <v>0</v>
      </c>
      <c r="G1247" s="58">
        <v>-0.49</v>
      </c>
      <c r="H1247" s="45">
        <v>2450</v>
      </c>
      <c r="I1247" s="45">
        <v>0</v>
      </c>
      <c r="J1247" s="45">
        <v>-2450</v>
      </c>
    </row>
    <row r="1248" spans="1:10">
      <c r="A1248">
        <v>293</v>
      </c>
      <c r="B1248" t="s">
        <v>326</v>
      </c>
      <c r="C1248">
        <v>825</v>
      </c>
      <c r="D1248" t="s">
        <v>47</v>
      </c>
      <c r="E1248" s="44">
        <v>0.19</v>
      </c>
      <c r="F1248" s="44">
        <v>0.98</v>
      </c>
      <c r="G1248" s="58">
        <v>0.79</v>
      </c>
      <c r="H1248" s="45">
        <v>950</v>
      </c>
      <c r="I1248" s="45">
        <v>4900</v>
      </c>
      <c r="J1248" s="45">
        <v>3950</v>
      </c>
    </row>
    <row r="1249" spans="1:10">
      <c r="A1249">
        <v>293</v>
      </c>
      <c r="B1249" t="s">
        <v>326</v>
      </c>
      <c r="C1249">
        <v>855</v>
      </c>
      <c r="D1249" t="s">
        <v>46</v>
      </c>
      <c r="E1249" s="44">
        <v>1</v>
      </c>
      <c r="F1249" s="44">
        <v>0</v>
      </c>
      <c r="G1249" s="58">
        <v>-1</v>
      </c>
      <c r="H1249" s="45">
        <v>5000</v>
      </c>
      <c r="I1249" s="45">
        <v>0</v>
      </c>
      <c r="J1249" s="45">
        <v>-5000</v>
      </c>
    </row>
    <row r="1250" spans="1:10">
      <c r="A1250">
        <v>293</v>
      </c>
      <c r="B1250" t="s">
        <v>326</v>
      </c>
      <c r="C1250">
        <v>872</v>
      </c>
      <c r="D1250" t="s">
        <v>40</v>
      </c>
      <c r="E1250" s="44">
        <v>3</v>
      </c>
      <c r="F1250" s="44">
        <v>1</v>
      </c>
      <c r="G1250" s="58">
        <v>-2</v>
      </c>
      <c r="H1250" s="45">
        <v>15000</v>
      </c>
      <c r="I1250" s="45">
        <v>5000</v>
      </c>
      <c r="J1250" s="45">
        <v>-10000</v>
      </c>
    </row>
    <row r="1251" spans="1:10">
      <c r="A1251">
        <v>293</v>
      </c>
      <c r="B1251" t="s">
        <v>326</v>
      </c>
      <c r="C1251">
        <v>873</v>
      </c>
      <c r="D1251" t="s">
        <v>39</v>
      </c>
      <c r="E1251" s="44">
        <v>1</v>
      </c>
      <c r="F1251" s="44">
        <v>0</v>
      </c>
      <c r="G1251" s="58">
        <v>-1</v>
      </c>
      <c r="H1251" s="45">
        <v>5000</v>
      </c>
      <c r="I1251" s="45">
        <v>0</v>
      </c>
      <c r="J1251" s="45">
        <v>-5000</v>
      </c>
    </row>
    <row r="1252" spans="1:10">
      <c r="A1252">
        <v>296</v>
      </c>
      <c r="B1252" t="s">
        <v>741</v>
      </c>
      <c r="C1252">
        <v>89</v>
      </c>
      <c r="D1252" t="s">
        <v>830</v>
      </c>
      <c r="E1252" s="44">
        <v>2.9</v>
      </c>
      <c r="F1252" s="44">
        <v>2.79</v>
      </c>
      <c r="G1252" s="58">
        <v>-0.10999999999999988</v>
      </c>
      <c r="H1252" s="45">
        <v>14500</v>
      </c>
      <c r="I1252" s="45">
        <v>13950</v>
      </c>
      <c r="J1252" s="45">
        <v>-550</v>
      </c>
    </row>
    <row r="1253" spans="1:10">
      <c r="A1253">
        <v>296</v>
      </c>
      <c r="B1253" t="s">
        <v>741</v>
      </c>
      <c r="C1253">
        <v>221</v>
      </c>
      <c r="D1253" t="s">
        <v>699</v>
      </c>
      <c r="E1253" s="44">
        <v>15.11</v>
      </c>
      <c r="F1253" s="44">
        <v>9.17</v>
      </c>
      <c r="G1253" s="58">
        <v>-5.9399999999999995</v>
      </c>
      <c r="H1253" s="45">
        <v>116174</v>
      </c>
      <c r="I1253" s="45">
        <v>45850</v>
      </c>
      <c r="J1253" s="45">
        <v>-70324</v>
      </c>
    </row>
    <row r="1254" spans="1:10">
      <c r="A1254">
        <v>296</v>
      </c>
      <c r="B1254" t="s">
        <v>741</v>
      </c>
      <c r="C1254">
        <v>774</v>
      </c>
      <c r="D1254" t="s">
        <v>48</v>
      </c>
      <c r="E1254" s="44">
        <v>5.24</v>
      </c>
      <c r="F1254" s="44">
        <v>4.17</v>
      </c>
      <c r="G1254" s="58">
        <v>-1.0700000000000003</v>
      </c>
      <c r="H1254" s="45">
        <v>26200</v>
      </c>
      <c r="I1254" s="45">
        <v>20850</v>
      </c>
      <c r="J1254" s="45">
        <v>-5350</v>
      </c>
    </row>
    <row r="1255" spans="1:10">
      <c r="A1255">
        <v>300</v>
      </c>
      <c r="B1255" t="s">
        <v>267</v>
      </c>
      <c r="C1255">
        <v>41</v>
      </c>
      <c r="D1255" t="s">
        <v>263</v>
      </c>
      <c r="E1255" s="44">
        <v>0.49</v>
      </c>
      <c r="F1255" s="44">
        <v>1.02</v>
      </c>
      <c r="G1255" s="58">
        <v>0.53</v>
      </c>
      <c r="H1255" s="45">
        <v>2450</v>
      </c>
      <c r="I1255" s="45">
        <v>15383</v>
      </c>
      <c r="J1255" s="45">
        <v>12933</v>
      </c>
    </row>
    <row r="1256" spans="1:10">
      <c r="A1256">
        <v>300</v>
      </c>
      <c r="B1256" t="s">
        <v>267</v>
      </c>
      <c r="C1256">
        <v>85</v>
      </c>
      <c r="D1256" t="s">
        <v>264</v>
      </c>
      <c r="E1256" s="44">
        <v>1</v>
      </c>
      <c r="F1256" s="44">
        <v>1</v>
      </c>
      <c r="G1256" s="58">
        <v>0</v>
      </c>
      <c r="H1256" s="45">
        <v>5000</v>
      </c>
      <c r="I1256" s="45">
        <v>5000</v>
      </c>
      <c r="J1256" s="45">
        <v>0</v>
      </c>
    </row>
    <row r="1257" spans="1:10">
      <c r="A1257">
        <v>300</v>
      </c>
      <c r="B1257" t="s">
        <v>267</v>
      </c>
      <c r="C1257">
        <v>239</v>
      </c>
      <c r="D1257" t="s">
        <v>390</v>
      </c>
      <c r="E1257" s="44">
        <v>0.49</v>
      </c>
      <c r="F1257" s="44">
        <v>0.51</v>
      </c>
      <c r="G1257" s="58">
        <v>2.0000000000000018E-2</v>
      </c>
      <c r="H1257" s="45">
        <v>2450</v>
      </c>
      <c r="I1257" s="45">
        <v>22003</v>
      </c>
      <c r="J1257" s="45">
        <v>19553</v>
      </c>
    </row>
    <row r="1258" spans="1:10">
      <c r="A1258">
        <v>300</v>
      </c>
      <c r="B1258" t="s">
        <v>267</v>
      </c>
      <c r="C1258">
        <v>242</v>
      </c>
      <c r="D1258" t="s">
        <v>368</v>
      </c>
      <c r="E1258" s="44">
        <v>7</v>
      </c>
      <c r="F1258" s="44">
        <v>8</v>
      </c>
      <c r="G1258" s="58">
        <v>1</v>
      </c>
      <c r="H1258" s="45">
        <v>42578</v>
      </c>
      <c r="I1258" s="45">
        <v>48237</v>
      </c>
      <c r="J1258" s="45">
        <v>5659</v>
      </c>
    </row>
    <row r="1259" spans="1:10">
      <c r="A1259">
        <v>300</v>
      </c>
      <c r="B1259" t="s">
        <v>267</v>
      </c>
      <c r="C1259">
        <v>318</v>
      </c>
      <c r="D1259" t="s">
        <v>369</v>
      </c>
      <c r="E1259" s="44">
        <v>5.98</v>
      </c>
      <c r="F1259" s="44">
        <v>9.5299999999999994</v>
      </c>
      <c r="G1259" s="58">
        <v>3.5499999999999989</v>
      </c>
      <c r="H1259" s="45">
        <v>29900</v>
      </c>
      <c r="I1259" s="45">
        <v>50136</v>
      </c>
      <c r="J1259" s="45">
        <v>20236</v>
      </c>
    </row>
    <row r="1260" spans="1:10">
      <c r="A1260">
        <v>301</v>
      </c>
      <c r="B1260" t="s">
        <v>70</v>
      </c>
      <c r="C1260">
        <v>10</v>
      </c>
      <c r="D1260" t="s">
        <v>784</v>
      </c>
      <c r="E1260" s="44">
        <v>1</v>
      </c>
      <c r="F1260" s="44">
        <v>1</v>
      </c>
      <c r="G1260" s="58">
        <v>0</v>
      </c>
      <c r="H1260" s="45">
        <v>5000</v>
      </c>
      <c r="I1260" s="45">
        <v>5000</v>
      </c>
      <c r="J1260" s="45">
        <v>0</v>
      </c>
    </row>
    <row r="1261" spans="1:10">
      <c r="A1261">
        <v>301</v>
      </c>
      <c r="B1261" t="s">
        <v>70</v>
      </c>
      <c r="C1261">
        <v>56</v>
      </c>
      <c r="D1261" t="s">
        <v>270</v>
      </c>
      <c r="E1261" s="44">
        <v>4</v>
      </c>
      <c r="F1261" s="44">
        <v>1</v>
      </c>
      <c r="G1261" s="58">
        <v>-3</v>
      </c>
      <c r="H1261" s="45">
        <v>46401</v>
      </c>
      <c r="I1261" s="45">
        <v>5000</v>
      </c>
      <c r="J1261" s="45">
        <v>-41401</v>
      </c>
    </row>
    <row r="1262" spans="1:10">
      <c r="A1262">
        <v>301</v>
      </c>
      <c r="B1262" t="s">
        <v>70</v>
      </c>
      <c r="C1262">
        <v>79</v>
      </c>
      <c r="D1262" t="s">
        <v>271</v>
      </c>
      <c r="E1262" s="44">
        <v>17.5</v>
      </c>
      <c r="F1262" s="44">
        <v>26</v>
      </c>
      <c r="G1262" s="58">
        <v>8.5</v>
      </c>
      <c r="H1262" s="45">
        <v>105673</v>
      </c>
      <c r="I1262" s="45">
        <v>155179</v>
      </c>
      <c r="J1262" s="45">
        <v>49506</v>
      </c>
    </row>
    <row r="1263" spans="1:10">
      <c r="A1263">
        <v>301</v>
      </c>
      <c r="B1263" t="s">
        <v>70</v>
      </c>
      <c r="C1263">
        <v>97</v>
      </c>
      <c r="D1263" t="s">
        <v>332</v>
      </c>
      <c r="E1263" s="44">
        <v>2</v>
      </c>
      <c r="F1263" s="44">
        <v>2</v>
      </c>
      <c r="G1263" s="58">
        <v>0</v>
      </c>
      <c r="H1263" s="45">
        <v>10000</v>
      </c>
      <c r="I1263" s="45">
        <v>10000</v>
      </c>
      <c r="J1263" s="45">
        <v>0</v>
      </c>
    </row>
    <row r="1264" spans="1:10">
      <c r="A1264">
        <v>301</v>
      </c>
      <c r="B1264" t="s">
        <v>70</v>
      </c>
      <c r="C1264">
        <v>158</v>
      </c>
      <c r="D1264" t="s">
        <v>65</v>
      </c>
      <c r="E1264" s="44">
        <v>0</v>
      </c>
      <c r="F1264" s="44">
        <v>1</v>
      </c>
      <c r="G1264" s="58">
        <v>1</v>
      </c>
      <c r="H1264" s="45">
        <v>0</v>
      </c>
      <c r="I1264" s="45">
        <v>5000</v>
      </c>
      <c r="J1264" s="45">
        <v>5000</v>
      </c>
    </row>
    <row r="1265" spans="1:10">
      <c r="A1265">
        <v>301</v>
      </c>
      <c r="B1265" t="s">
        <v>70</v>
      </c>
      <c r="C1265">
        <v>160</v>
      </c>
      <c r="D1265" t="s">
        <v>83</v>
      </c>
      <c r="E1265" s="44">
        <v>22</v>
      </c>
      <c r="F1265" s="44">
        <v>26.79</v>
      </c>
      <c r="G1265" s="58">
        <v>4.7899999999999991</v>
      </c>
      <c r="H1265" s="45">
        <v>114056</v>
      </c>
      <c r="I1265" s="45">
        <v>145837</v>
      </c>
      <c r="J1265" s="45">
        <v>31781</v>
      </c>
    </row>
    <row r="1266" spans="1:10">
      <c r="A1266">
        <v>301</v>
      </c>
      <c r="B1266" t="s">
        <v>70</v>
      </c>
      <c r="C1266">
        <v>181</v>
      </c>
      <c r="D1266" t="s">
        <v>84</v>
      </c>
      <c r="E1266" s="44">
        <v>2</v>
      </c>
      <c r="F1266" s="44">
        <v>1</v>
      </c>
      <c r="G1266" s="58">
        <v>-1</v>
      </c>
      <c r="H1266" s="45">
        <v>10000</v>
      </c>
      <c r="I1266" s="45">
        <v>5000</v>
      </c>
      <c r="J1266" s="45">
        <v>-5000</v>
      </c>
    </row>
    <row r="1267" spans="1:10">
      <c r="A1267">
        <v>301</v>
      </c>
      <c r="B1267" t="s">
        <v>70</v>
      </c>
      <c r="C1267">
        <v>673</v>
      </c>
      <c r="D1267" t="s">
        <v>339</v>
      </c>
      <c r="E1267" s="44">
        <v>3</v>
      </c>
      <c r="F1267" s="44">
        <v>4</v>
      </c>
      <c r="G1267" s="58">
        <v>1</v>
      </c>
      <c r="H1267" s="45">
        <v>15000</v>
      </c>
      <c r="I1267" s="45">
        <v>20000</v>
      </c>
      <c r="J1267" s="45">
        <v>5000</v>
      </c>
    </row>
    <row r="1268" spans="1:10">
      <c r="A1268">
        <v>301</v>
      </c>
      <c r="B1268" t="s">
        <v>70</v>
      </c>
      <c r="C1268">
        <v>735</v>
      </c>
      <c r="D1268" t="s">
        <v>341</v>
      </c>
      <c r="E1268" s="44">
        <v>6</v>
      </c>
      <c r="F1268" s="44">
        <v>5</v>
      </c>
      <c r="G1268" s="58">
        <v>-1</v>
      </c>
      <c r="H1268" s="45">
        <v>30000</v>
      </c>
      <c r="I1268" s="45">
        <v>28055</v>
      </c>
      <c r="J1268" s="45">
        <v>-1945</v>
      </c>
    </row>
    <row r="1269" spans="1:10">
      <c r="A1269">
        <v>304</v>
      </c>
      <c r="B1269" t="s">
        <v>285</v>
      </c>
      <c r="C1269">
        <v>25</v>
      </c>
      <c r="D1269" t="s">
        <v>278</v>
      </c>
      <c r="E1269" s="44">
        <v>1</v>
      </c>
      <c r="F1269" s="44">
        <v>0</v>
      </c>
      <c r="G1269" s="58">
        <v>-1</v>
      </c>
      <c r="H1269" s="45">
        <v>5000</v>
      </c>
      <c r="I1269" s="45">
        <v>0</v>
      </c>
      <c r="J1269" s="45">
        <v>-5000</v>
      </c>
    </row>
    <row r="1270" spans="1:10">
      <c r="A1270">
        <v>304</v>
      </c>
      <c r="B1270" t="s">
        <v>285</v>
      </c>
      <c r="C1270">
        <v>64</v>
      </c>
      <c r="D1270" t="s">
        <v>330</v>
      </c>
      <c r="E1270" s="44">
        <v>0</v>
      </c>
      <c r="F1270" s="44">
        <v>0.53</v>
      </c>
      <c r="G1270" s="58">
        <v>0.53</v>
      </c>
      <c r="H1270" s="45">
        <v>0</v>
      </c>
      <c r="I1270" s="45">
        <v>2650</v>
      </c>
      <c r="J1270" s="45">
        <v>2650</v>
      </c>
    </row>
    <row r="1271" spans="1:10">
      <c r="A1271">
        <v>304</v>
      </c>
      <c r="B1271" t="s">
        <v>285</v>
      </c>
      <c r="C1271">
        <v>77</v>
      </c>
      <c r="D1271" t="s">
        <v>277</v>
      </c>
      <c r="E1271" s="44">
        <v>15.52</v>
      </c>
      <c r="F1271" s="44">
        <v>19.18</v>
      </c>
      <c r="G1271" s="58">
        <v>3.66</v>
      </c>
      <c r="H1271" s="45">
        <v>91788</v>
      </c>
      <c r="I1271" s="45">
        <v>110272</v>
      </c>
      <c r="J1271" s="45">
        <v>18484</v>
      </c>
    </row>
    <row r="1272" spans="1:10">
      <c r="A1272">
        <v>304</v>
      </c>
      <c r="B1272" t="s">
        <v>285</v>
      </c>
      <c r="C1272">
        <v>110</v>
      </c>
      <c r="D1272" t="s">
        <v>279</v>
      </c>
      <c r="E1272" s="44">
        <v>2.68</v>
      </c>
      <c r="F1272" s="44">
        <v>4.55</v>
      </c>
      <c r="G1272" s="58">
        <v>1.8699999999999997</v>
      </c>
      <c r="H1272" s="45">
        <v>15723</v>
      </c>
      <c r="I1272" s="45">
        <v>22750</v>
      </c>
      <c r="J1272" s="45">
        <v>7027</v>
      </c>
    </row>
    <row r="1273" spans="1:10">
      <c r="A1273">
        <v>304</v>
      </c>
      <c r="B1273" t="s">
        <v>285</v>
      </c>
      <c r="C1273">
        <v>138</v>
      </c>
      <c r="D1273" t="s">
        <v>280</v>
      </c>
      <c r="E1273" s="44">
        <v>1</v>
      </c>
      <c r="F1273" s="44">
        <v>0</v>
      </c>
      <c r="G1273" s="58">
        <v>-1</v>
      </c>
      <c r="H1273" s="45">
        <v>5000</v>
      </c>
      <c r="I1273" s="45">
        <v>0</v>
      </c>
      <c r="J1273" s="45">
        <v>-5000</v>
      </c>
    </row>
    <row r="1274" spans="1:10">
      <c r="A1274">
        <v>304</v>
      </c>
      <c r="B1274" t="s">
        <v>285</v>
      </c>
      <c r="C1274">
        <v>141</v>
      </c>
      <c r="D1274" t="s">
        <v>64</v>
      </c>
      <c r="E1274" s="44">
        <v>0.88</v>
      </c>
      <c r="F1274" s="44">
        <v>4.5300000000000011</v>
      </c>
      <c r="G1274" s="58">
        <v>3.6500000000000012</v>
      </c>
      <c r="H1274" s="45">
        <v>4400</v>
      </c>
      <c r="I1274" s="45">
        <v>22650</v>
      </c>
      <c r="J1274" s="45">
        <v>18250</v>
      </c>
    </row>
    <row r="1275" spans="1:10">
      <c r="A1275">
        <v>304</v>
      </c>
      <c r="B1275" t="s">
        <v>285</v>
      </c>
      <c r="C1275">
        <v>151</v>
      </c>
      <c r="D1275" t="s">
        <v>407</v>
      </c>
      <c r="E1275" s="44">
        <v>0</v>
      </c>
      <c r="F1275" s="44">
        <v>0.53</v>
      </c>
      <c r="G1275" s="58">
        <v>0.53</v>
      </c>
      <c r="H1275" s="45">
        <v>0</v>
      </c>
      <c r="I1275" s="45">
        <v>2650</v>
      </c>
      <c r="J1275" s="45">
        <v>2650</v>
      </c>
    </row>
    <row r="1276" spans="1:10">
      <c r="A1276">
        <v>304</v>
      </c>
      <c r="B1276" t="s">
        <v>285</v>
      </c>
      <c r="C1276">
        <v>170</v>
      </c>
      <c r="D1276" t="s">
        <v>67</v>
      </c>
      <c r="E1276" s="44">
        <v>1.37</v>
      </c>
      <c r="F1276" s="44">
        <v>0.98</v>
      </c>
      <c r="G1276" s="58">
        <v>-0.39000000000000012</v>
      </c>
      <c r="H1276" s="45">
        <v>6850</v>
      </c>
      <c r="I1276" s="45">
        <v>4900</v>
      </c>
      <c r="J1276" s="45">
        <v>-1950</v>
      </c>
    </row>
    <row r="1277" spans="1:10">
      <c r="A1277">
        <v>304</v>
      </c>
      <c r="B1277" t="s">
        <v>285</v>
      </c>
      <c r="C1277">
        <v>185</v>
      </c>
      <c r="D1277" t="s">
        <v>315</v>
      </c>
      <c r="E1277" s="44">
        <v>4.45</v>
      </c>
      <c r="F1277" s="44">
        <v>2</v>
      </c>
      <c r="G1277" s="58">
        <v>-2.4500000000000002</v>
      </c>
      <c r="H1277" s="45">
        <v>24566</v>
      </c>
      <c r="I1277" s="45">
        <v>10000</v>
      </c>
      <c r="J1277" s="45">
        <v>-14566</v>
      </c>
    </row>
    <row r="1278" spans="1:10">
      <c r="A1278">
        <v>304</v>
      </c>
      <c r="B1278" t="s">
        <v>285</v>
      </c>
      <c r="C1278">
        <v>186</v>
      </c>
      <c r="D1278" t="s">
        <v>359</v>
      </c>
      <c r="E1278" s="44">
        <v>4.7300000000000004</v>
      </c>
      <c r="F1278" s="44">
        <v>2.94</v>
      </c>
      <c r="G1278" s="58">
        <v>-1.7900000000000005</v>
      </c>
      <c r="H1278" s="45">
        <v>24313</v>
      </c>
      <c r="I1278" s="45">
        <v>14700</v>
      </c>
      <c r="J1278" s="45">
        <v>-9613</v>
      </c>
    </row>
    <row r="1279" spans="1:10">
      <c r="A1279">
        <v>304</v>
      </c>
      <c r="B1279" t="s">
        <v>285</v>
      </c>
      <c r="C1279">
        <v>214</v>
      </c>
      <c r="D1279" t="s">
        <v>282</v>
      </c>
      <c r="E1279" s="44">
        <v>41.670000000000009</v>
      </c>
      <c r="F1279" s="44">
        <v>38.49</v>
      </c>
      <c r="G1279" s="58">
        <v>-3.1800000000000068</v>
      </c>
      <c r="H1279" s="45">
        <v>305052</v>
      </c>
      <c r="I1279" s="45">
        <v>292076</v>
      </c>
      <c r="J1279" s="45">
        <v>-12976</v>
      </c>
    </row>
    <row r="1280" spans="1:10">
      <c r="A1280">
        <v>304</v>
      </c>
      <c r="B1280" t="s">
        <v>285</v>
      </c>
      <c r="C1280">
        <v>226</v>
      </c>
      <c r="D1280" t="s">
        <v>283</v>
      </c>
      <c r="E1280" s="44">
        <v>2.4900000000000002</v>
      </c>
      <c r="F1280" s="44">
        <v>1.35</v>
      </c>
      <c r="G1280" s="58">
        <v>-1.1400000000000001</v>
      </c>
      <c r="H1280" s="45">
        <v>12450</v>
      </c>
      <c r="I1280" s="45">
        <v>6750</v>
      </c>
      <c r="J1280" s="45">
        <v>-5700</v>
      </c>
    </row>
    <row r="1281" spans="1:10">
      <c r="A1281">
        <v>304</v>
      </c>
      <c r="B1281" t="s">
        <v>285</v>
      </c>
      <c r="C1281">
        <v>271</v>
      </c>
      <c r="D1281" t="s">
        <v>764</v>
      </c>
      <c r="E1281" s="44">
        <v>1.19</v>
      </c>
      <c r="F1281" s="44">
        <v>0.23</v>
      </c>
      <c r="G1281" s="58">
        <v>-0.96</v>
      </c>
      <c r="H1281" s="45">
        <v>5950</v>
      </c>
      <c r="I1281" s="45">
        <v>1150</v>
      </c>
      <c r="J1281" s="45">
        <v>-4800</v>
      </c>
    </row>
    <row r="1282" spans="1:10">
      <c r="A1282">
        <v>304</v>
      </c>
      <c r="B1282" t="s">
        <v>285</v>
      </c>
      <c r="C1282">
        <v>277</v>
      </c>
      <c r="D1282" t="s">
        <v>355</v>
      </c>
      <c r="E1282" s="44">
        <v>1.38</v>
      </c>
      <c r="F1282" s="44">
        <v>0.35</v>
      </c>
      <c r="G1282" s="58">
        <v>-1.0299999999999998</v>
      </c>
      <c r="H1282" s="45">
        <v>6900</v>
      </c>
      <c r="I1282" s="45">
        <v>1750</v>
      </c>
      <c r="J1282" s="45">
        <v>-5150</v>
      </c>
    </row>
    <row r="1283" spans="1:10">
      <c r="A1283">
        <v>304</v>
      </c>
      <c r="B1283" t="s">
        <v>285</v>
      </c>
      <c r="C1283">
        <v>290</v>
      </c>
      <c r="D1283" t="s">
        <v>284</v>
      </c>
      <c r="E1283" s="44">
        <v>3.9</v>
      </c>
      <c r="F1283" s="44">
        <v>3.98</v>
      </c>
      <c r="G1283" s="58">
        <v>8.0000000000000071E-2</v>
      </c>
      <c r="H1283" s="45">
        <v>19500</v>
      </c>
      <c r="I1283" s="45">
        <v>19900</v>
      </c>
      <c r="J1283" s="45">
        <v>400</v>
      </c>
    </row>
    <row r="1284" spans="1:10">
      <c r="A1284">
        <v>304</v>
      </c>
      <c r="B1284" t="s">
        <v>285</v>
      </c>
      <c r="C1284">
        <v>316</v>
      </c>
      <c r="D1284" t="s">
        <v>356</v>
      </c>
      <c r="E1284" s="44">
        <v>3.98</v>
      </c>
      <c r="F1284" s="44">
        <v>4.6199999999999992</v>
      </c>
      <c r="G1284" s="58">
        <v>0.63999999999999924</v>
      </c>
      <c r="H1284" s="45">
        <v>22268</v>
      </c>
      <c r="I1284" s="45">
        <v>26080</v>
      </c>
      <c r="J1284" s="45">
        <v>3812</v>
      </c>
    </row>
    <row r="1285" spans="1:10">
      <c r="A1285">
        <v>304</v>
      </c>
      <c r="B1285" t="s">
        <v>285</v>
      </c>
      <c r="C1285">
        <v>322</v>
      </c>
      <c r="D1285" t="s">
        <v>273</v>
      </c>
      <c r="E1285" s="44">
        <v>1.24</v>
      </c>
      <c r="F1285" s="44">
        <v>0.35</v>
      </c>
      <c r="G1285" s="58">
        <v>-0.89</v>
      </c>
      <c r="H1285" s="45">
        <v>6200</v>
      </c>
      <c r="I1285" s="45">
        <v>1750</v>
      </c>
      <c r="J1285" s="45">
        <v>-4450</v>
      </c>
    </row>
    <row r="1286" spans="1:10">
      <c r="A1286">
        <v>304</v>
      </c>
      <c r="B1286" t="s">
        <v>285</v>
      </c>
      <c r="C1286">
        <v>348</v>
      </c>
      <c r="D1286" t="s">
        <v>343</v>
      </c>
      <c r="E1286" s="44">
        <v>9.23</v>
      </c>
      <c r="F1286" s="44">
        <v>13.48</v>
      </c>
      <c r="G1286" s="58">
        <v>4.25</v>
      </c>
      <c r="H1286" s="45">
        <v>46150</v>
      </c>
      <c r="I1286" s="45">
        <v>67400</v>
      </c>
      <c r="J1286" s="45">
        <v>21250</v>
      </c>
    </row>
    <row r="1287" spans="1:10">
      <c r="A1287">
        <v>304</v>
      </c>
      <c r="B1287" t="s">
        <v>285</v>
      </c>
      <c r="C1287">
        <v>600</v>
      </c>
      <c r="D1287" t="s">
        <v>337</v>
      </c>
      <c r="E1287" s="44">
        <v>1</v>
      </c>
      <c r="F1287" s="44">
        <v>0</v>
      </c>
      <c r="G1287" s="58">
        <v>-1</v>
      </c>
      <c r="H1287" s="45">
        <v>5000</v>
      </c>
      <c r="I1287" s="45">
        <v>0</v>
      </c>
      <c r="J1287" s="45">
        <v>-5000</v>
      </c>
    </row>
    <row r="1288" spans="1:10">
      <c r="A1288">
        <v>304</v>
      </c>
      <c r="B1288" t="s">
        <v>285</v>
      </c>
      <c r="C1288">
        <v>622</v>
      </c>
      <c r="D1288" t="s">
        <v>286</v>
      </c>
      <c r="E1288" s="44">
        <v>19.78</v>
      </c>
      <c r="F1288" s="44">
        <v>13</v>
      </c>
      <c r="G1288" s="58">
        <v>-6.7800000000000011</v>
      </c>
      <c r="H1288" s="45">
        <v>103682</v>
      </c>
      <c r="I1288" s="45">
        <v>67585</v>
      </c>
      <c r="J1288" s="45">
        <v>-36097</v>
      </c>
    </row>
    <row r="1289" spans="1:10">
      <c r="A1289">
        <v>304</v>
      </c>
      <c r="B1289" t="s">
        <v>285</v>
      </c>
      <c r="C1289">
        <v>658</v>
      </c>
      <c r="D1289" t="s">
        <v>361</v>
      </c>
      <c r="E1289" s="44">
        <v>1.56</v>
      </c>
      <c r="F1289" s="44">
        <v>1.86</v>
      </c>
      <c r="G1289" s="58">
        <v>0.30000000000000004</v>
      </c>
      <c r="H1289" s="45">
        <v>7800</v>
      </c>
      <c r="I1289" s="45">
        <v>9300</v>
      </c>
      <c r="J1289" s="45">
        <v>1500</v>
      </c>
    </row>
    <row r="1290" spans="1:10">
      <c r="A1290">
        <v>304</v>
      </c>
      <c r="B1290" t="s">
        <v>285</v>
      </c>
      <c r="C1290">
        <v>710</v>
      </c>
      <c r="D1290" t="s">
        <v>763</v>
      </c>
      <c r="E1290" s="44">
        <v>2.19</v>
      </c>
      <c r="F1290" s="44">
        <v>2.2000000000000002</v>
      </c>
      <c r="G1290" s="58">
        <v>1.0000000000000231E-2</v>
      </c>
      <c r="H1290" s="45">
        <v>10950</v>
      </c>
      <c r="I1290" s="45">
        <v>11000</v>
      </c>
      <c r="J1290" s="45">
        <v>50</v>
      </c>
    </row>
    <row r="1291" spans="1:10">
      <c r="A1291">
        <v>304</v>
      </c>
      <c r="B1291" t="s">
        <v>285</v>
      </c>
      <c r="C1291">
        <v>725</v>
      </c>
      <c r="D1291" t="s">
        <v>72</v>
      </c>
      <c r="E1291" s="44">
        <v>0.49</v>
      </c>
      <c r="F1291" s="44">
        <v>1.06</v>
      </c>
      <c r="G1291" s="58">
        <v>0.57000000000000006</v>
      </c>
      <c r="H1291" s="45">
        <v>2450</v>
      </c>
      <c r="I1291" s="45">
        <v>5300</v>
      </c>
      <c r="J1291" s="45">
        <v>2850</v>
      </c>
    </row>
    <row r="1292" spans="1:10">
      <c r="A1292">
        <v>304</v>
      </c>
      <c r="B1292" t="s">
        <v>285</v>
      </c>
      <c r="C1292">
        <v>753</v>
      </c>
      <c r="D1292" t="s">
        <v>275</v>
      </c>
      <c r="E1292" s="44">
        <v>0</v>
      </c>
      <c r="F1292" s="44">
        <v>0.53</v>
      </c>
      <c r="G1292" s="58">
        <v>0.53</v>
      </c>
      <c r="H1292" s="45">
        <v>0</v>
      </c>
      <c r="I1292" s="45">
        <v>2650</v>
      </c>
      <c r="J1292" s="45">
        <v>2650</v>
      </c>
    </row>
    <row r="1293" spans="1:10">
      <c r="A1293">
        <v>304</v>
      </c>
      <c r="B1293" t="s">
        <v>285</v>
      </c>
      <c r="C1293">
        <v>767</v>
      </c>
      <c r="D1293" t="s">
        <v>362</v>
      </c>
      <c r="E1293" s="44">
        <v>0.38</v>
      </c>
      <c r="F1293" s="44">
        <v>0.53</v>
      </c>
      <c r="G1293" s="58">
        <v>0.15000000000000002</v>
      </c>
      <c r="H1293" s="45">
        <v>1900</v>
      </c>
      <c r="I1293" s="45">
        <v>2650</v>
      </c>
      <c r="J1293" s="45">
        <v>750</v>
      </c>
    </row>
    <row r="1294" spans="1:10">
      <c r="A1294">
        <v>304</v>
      </c>
      <c r="B1294" t="s">
        <v>285</v>
      </c>
      <c r="C1294">
        <v>775</v>
      </c>
      <c r="D1294" t="s">
        <v>342</v>
      </c>
      <c r="E1294" s="44">
        <v>12.239999999999998</v>
      </c>
      <c r="F1294" s="44">
        <v>8.3699999999999992</v>
      </c>
      <c r="G1294" s="58">
        <v>-3.8699999999999992</v>
      </c>
      <c r="H1294" s="45">
        <v>61200</v>
      </c>
      <c r="I1294" s="45">
        <v>41850</v>
      </c>
      <c r="J1294" s="45">
        <v>-19350</v>
      </c>
    </row>
    <row r="1295" spans="1:10">
      <c r="A1295">
        <v>304</v>
      </c>
      <c r="B1295" t="s">
        <v>285</v>
      </c>
      <c r="C1295">
        <v>778</v>
      </c>
      <c r="D1295" t="s">
        <v>765</v>
      </c>
      <c r="E1295" s="44">
        <v>0.98</v>
      </c>
      <c r="F1295" s="44">
        <v>0</v>
      </c>
      <c r="G1295" s="58">
        <v>-0.98</v>
      </c>
      <c r="H1295" s="45">
        <v>4900</v>
      </c>
      <c r="I1295" s="45">
        <v>0</v>
      </c>
      <c r="J1295" s="45">
        <v>-4900</v>
      </c>
    </row>
    <row r="1296" spans="1:10">
      <c r="A1296">
        <v>306</v>
      </c>
      <c r="B1296" t="s">
        <v>383</v>
      </c>
      <c r="C1296">
        <v>43</v>
      </c>
      <c r="D1296" t="s">
        <v>802</v>
      </c>
      <c r="E1296" s="44">
        <v>3</v>
      </c>
      <c r="F1296" s="44">
        <v>1</v>
      </c>
      <c r="G1296" s="58">
        <v>-2</v>
      </c>
      <c r="H1296" s="45">
        <v>23886</v>
      </c>
      <c r="I1296" s="45">
        <v>5000</v>
      </c>
      <c r="J1296" s="45">
        <v>-18886</v>
      </c>
    </row>
    <row r="1297" spans="1:10">
      <c r="A1297">
        <v>306</v>
      </c>
      <c r="B1297" t="s">
        <v>383</v>
      </c>
      <c r="C1297">
        <v>135</v>
      </c>
      <c r="D1297" t="s">
        <v>858</v>
      </c>
      <c r="E1297" s="44">
        <v>0</v>
      </c>
      <c r="F1297" s="44">
        <v>2</v>
      </c>
      <c r="G1297" s="58">
        <v>2</v>
      </c>
      <c r="H1297" s="45">
        <v>0</v>
      </c>
      <c r="I1297" s="45">
        <v>10000</v>
      </c>
      <c r="J1297" s="45">
        <v>10000</v>
      </c>
    </row>
    <row r="1298" spans="1:10">
      <c r="A1298">
        <v>306</v>
      </c>
      <c r="B1298" t="s">
        <v>383</v>
      </c>
      <c r="C1298">
        <v>191</v>
      </c>
      <c r="D1298" t="s">
        <v>385</v>
      </c>
      <c r="E1298" s="44">
        <v>4</v>
      </c>
      <c r="F1298" s="44">
        <v>4</v>
      </c>
      <c r="G1298" s="58">
        <v>0</v>
      </c>
      <c r="H1298" s="45">
        <v>20000</v>
      </c>
      <c r="I1298" s="45">
        <v>20000</v>
      </c>
      <c r="J1298" s="45">
        <v>0</v>
      </c>
    </row>
    <row r="1299" spans="1:10">
      <c r="A1299">
        <v>306</v>
      </c>
      <c r="B1299" t="s">
        <v>383</v>
      </c>
      <c r="C1299">
        <v>227</v>
      </c>
      <c r="D1299" t="s">
        <v>386</v>
      </c>
      <c r="E1299" s="44">
        <v>0</v>
      </c>
      <c r="F1299" s="44">
        <v>1.43</v>
      </c>
      <c r="G1299" s="58">
        <v>1.43</v>
      </c>
      <c r="H1299" s="45">
        <v>0</v>
      </c>
      <c r="I1299" s="45">
        <v>7150</v>
      </c>
      <c r="J1299" s="45">
        <v>7150</v>
      </c>
    </row>
    <row r="1300" spans="1:10">
      <c r="A1300">
        <v>306</v>
      </c>
      <c r="B1300" t="s">
        <v>383</v>
      </c>
      <c r="C1300">
        <v>287</v>
      </c>
      <c r="D1300" t="s">
        <v>736</v>
      </c>
      <c r="E1300" s="44">
        <v>0</v>
      </c>
      <c r="F1300" s="44">
        <v>1</v>
      </c>
      <c r="G1300" s="58">
        <v>1</v>
      </c>
      <c r="H1300" s="45">
        <v>0</v>
      </c>
      <c r="I1300" s="45">
        <v>5000</v>
      </c>
      <c r="J1300" s="45">
        <v>5000</v>
      </c>
    </row>
    <row r="1301" spans="1:10">
      <c r="A1301">
        <v>306</v>
      </c>
      <c r="B1301" t="s">
        <v>383</v>
      </c>
      <c r="C1301">
        <v>767</v>
      </c>
      <c r="D1301" t="s">
        <v>362</v>
      </c>
      <c r="E1301" s="44">
        <v>1</v>
      </c>
      <c r="F1301" s="44">
        <v>1</v>
      </c>
      <c r="G1301" s="58">
        <v>0</v>
      </c>
      <c r="H1301" s="45">
        <v>5000</v>
      </c>
      <c r="I1301" s="45">
        <v>5000</v>
      </c>
      <c r="J1301" s="45">
        <v>0</v>
      </c>
    </row>
    <row r="1302" spans="1:10">
      <c r="A1302">
        <v>309</v>
      </c>
      <c r="B1302" t="s">
        <v>304</v>
      </c>
      <c r="C1302">
        <v>17</v>
      </c>
      <c r="D1302" t="s">
        <v>753</v>
      </c>
      <c r="E1302" s="44">
        <v>0</v>
      </c>
      <c r="F1302" s="44">
        <v>1</v>
      </c>
      <c r="G1302" s="58">
        <v>1</v>
      </c>
      <c r="H1302" s="45">
        <v>0</v>
      </c>
      <c r="I1302" s="45">
        <v>5000</v>
      </c>
      <c r="J1302" s="45">
        <v>5000</v>
      </c>
    </row>
    <row r="1303" spans="1:10">
      <c r="A1303">
        <v>309</v>
      </c>
      <c r="B1303" t="s">
        <v>304</v>
      </c>
      <c r="C1303">
        <v>191</v>
      </c>
      <c r="D1303" t="s">
        <v>385</v>
      </c>
      <c r="E1303" s="44">
        <v>1</v>
      </c>
      <c r="F1303" s="44">
        <v>4</v>
      </c>
      <c r="G1303" s="58">
        <v>3</v>
      </c>
      <c r="H1303" s="45">
        <v>5000</v>
      </c>
      <c r="I1303" s="45">
        <v>20000</v>
      </c>
      <c r="J1303" s="45">
        <v>15000</v>
      </c>
    </row>
    <row r="1304" spans="1:10">
      <c r="A1304">
        <v>309</v>
      </c>
      <c r="B1304" t="s">
        <v>304</v>
      </c>
      <c r="C1304">
        <v>215</v>
      </c>
      <c r="D1304" t="s">
        <v>360</v>
      </c>
      <c r="E1304" s="44">
        <v>2</v>
      </c>
      <c r="F1304" s="44">
        <v>2</v>
      </c>
      <c r="G1304" s="58">
        <v>0</v>
      </c>
      <c r="H1304" s="45">
        <v>12269</v>
      </c>
      <c r="I1304" s="45">
        <v>13110</v>
      </c>
      <c r="J1304" s="45">
        <v>841</v>
      </c>
    </row>
    <row r="1305" spans="1:10">
      <c r="A1305">
        <v>309</v>
      </c>
      <c r="B1305" t="s">
        <v>304</v>
      </c>
      <c r="C1305">
        <v>227</v>
      </c>
      <c r="D1305" t="s">
        <v>386</v>
      </c>
      <c r="E1305" s="44">
        <v>11.239999999999998</v>
      </c>
      <c r="F1305" s="44">
        <v>9</v>
      </c>
      <c r="G1305" s="58">
        <v>-2.2399999999999984</v>
      </c>
      <c r="H1305" s="45">
        <v>56956</v>
      </c>
      <c r="I1305" s="45">
        <v>45000</v>
      </c>
      <c r="J1305" s="45">
        <v>-11956</v>
      </c>
    </row>
    <row r="1306" spans="1:10">
      <c r="A1306">
        <v>309</v>
      </c>
      <c r="B1306" t="s">
        <v>304</v>
      </c>
      <c r="C1306">
        <v>281</v>
      </c>
      <c r="D1306" t="s">
        <v>76</v>
      </c>
      <c r="E1306" s="44">
        <v>4</v>
      </c>
      <c r="F1306" s="44">
        <v>2</v>
      </c>
      <c r="G1306" s="58">
        <v>-2</v>
      </c>
      <c r="H1306" s="45">
        <v>25741</v>
      </c>
      <c r="I1306" s="45">
        <v>15124</v>
      </c>
      <c r="J1306" s="45">
        <v>-10617</v>
      </c>
    </row>
    <row r="1307" spans="1:10">
      <c r="A1307">
        <v>309</v>
      </c>
      <c r="B1307" t="s">
        <v>304</v>
      </c>
      <c r="C1307">
        <v>658</v>
      </c>
      <c r="D1307" t="s">
        <v>361</v>
      </c>
      <c r="E1307" s="44">
        <v>0.28000000000000003</v>
      </c>
      <c r="F1307" s="44">
        <v>0</v>
      </c>
      <c r="G1307" s="58">
        <v>-0.28000000000000003</v>
      </c>
      <c r="H1307" s="45">
        <v>1400</v>
      </c>
      <c r="I1307" s="45">
        <v>0</v>
      </c>
      <c r="J1307" s="45">
        <v>-1400</v>
      </c>
    </row>
    <row r="1308" spans="1:10">
      <c r="A1308">
        <v>309</v>
      </c>
      <c r="B1308" t="s">
        <v>304</v>
      </c>
      <c r="C1308">
        <v>753</v>
      </c>
      <c r="D1308" t="s">
        <v>275</v>
      </c>
      <c r="E1308" s="44">
        <v>15</v>
      </c>
      <c r="F1308" s="44">
        <v>13.23</v>
      </c>
      <c r="G1308" s="58">
        <v>-1.7699999999999996</v>
      </c>
      <c r="H1308" s="45">
        <v>86146</v>
      </c>
      <c r="I1308" s="45">
        <v>67219</v>
      </c>
      <c r="J1308" s="45">
        <v>-18927</v>
      </c>
    </row>
    <row r="1309" spans="1:10">
      <c r="A1309">
        <v>309</v>
      </c>
      <c r="B1309" t="s">
        <v>304</v>
      </c>
      <c r="C1309">
        <v>770</v>
      </c>
      <c r="D1309" t="s">
        <v>363</v>
      </c>
      <c r="E1309" s="44">
        <v>0.24</v>
      </c>
      <c r="F1309" s="44">
        <v>0</v>
      </c>
      <c r="G1309" s="58">
        <v>-0.24</v>
      </c>
      <c r="H1309" s="45">
        <v>5734</v>
      </c>
      <c r="I1309" s="45">
        <v>0</v>
      </c>
      <c r="J1309" s="45">
        <v>-5734</v>
      </c>
    </row>
    <row r="1310" spans="1:10">
      <c r="A1310">
        <v>309</v>
      </c>
      <c r="B1310" t="s">
        <v>304</v>
      </c>
      <c r="C1310">
        <v>778</v>
      </c>
      <c r="D1310" t="s">
        <v>765</v>
      </c>
      <c r="E1310" s="44">
        <v>12</v>
      </c>
      <c r="F1310" s="44">
        <v>9</v>
      </c>
      <c r="G1310" s="58">
        <v>-3</v>
      </c>
      <c r="H1310" s="45">
        <v>69762</v>
      </c>
      <c r="I1310" s="45">
        <v>67380</v>
      </c>
      <c r="J1310" s="45">
        <v>-2382</v>
      </c>
    </row>
    <row r="1311" spans="1:10">
      <c r="A1311">
        <v>310</v>
      </c>
      <c r="B1311" t="s">
        <v>387</v>
      </c>
      <c r="C1311">
        <v>3</v>
      </c>
      <c r="D1311" t="s">
        <v>787</v>
      </c>
      <c r="E1311" s="44">
        <v>0</v>
      </c>
      <c r="F1311" s="44">
        <v>0.51</v>
      </c>
      <c r="G1311" s="58">
        <v>0.51</v>
      </c>
      <c r="H1311" s="45">
        <v>0</v>
      </c>
      <c r="I1311" s="45">
        <v>2550</v>
      </c>
      <c r="J1311" s="45">
        <v>2550</v>
      </c>
    </row>
    <row r="1312" spans="1:10">
      <c r="A1312">
        <v>310</v>
      </c>
      <c r="B1312" t="s">
        <v>387</v>
      </c>
      <c r="C1312">
        <v>36</v>
      </c>
      <c r="D1312" t="s">
        <v>388</v>
      </c>
      <c r="E1312" s="44">
        <v>6.370000000000001</v>
      </c>
      <c r="F1312" s="44">
        <v>7.94</v>
      </c>
      <c r="G1312" s="58">
        <v>1.5699999999999994</v>
      </c>
      <c r="H1312" s="45">
        <v>31850</v>
      </c>
      <c r="I1312" s="45">
        <v>43580</v>
      </c>
      <c r="J1312" s="45">
        <v>11730</v>
      </c>
    </row>
    <row r="1313" spans="1:10">
      <c r="A1313">
        <v>310</v>
      </c>
      <c r="B1313" t="s">
        <v>387</v>
      </c>
      <c r="C1313">
        <v>52</v>
      </c>
      <c r="D1313" t="s">
        <v>349</v>
      </c>
      <c r="E1313" s="44">
        <v>1</v>
      </c>
      <c r="F1313" s="44">
        <v>1.3900000000000001</v>
      </c>
      <c r="G1313" s="58">
        <v>0.39000000000000012</v>
      </c>
      <c r="H1313" s="45">
        <v>5000</v>
      </c>
      <c r="I1313" s="45">
        <v>6950</v>
      </c>
      <c r="J1313" s="45">
        <v>1950</v>
      </c>
    </row>
    <row r="1314" spans="1:10">
      <c r="A1314">
        <v>310</v>
      </c>
      <c r="B1314" t="s">
        <v>387</v>
      </c>
      <c r="C1314">
        <v>72</v>
      </c>
      <c r="D1314" t="s">
        <v>818</v>
      </c>
      <c r="E1314" s="44">
        <v>1</v>
      </c>
      <c r="F1314" s="44">
        <v>0.31</v>
      </c>
      <c r="G1314" s="58">
        <v>-0.69</v>
      </c>
      <c r="H1314" s="45">
        <v>5000</v>
      </c>
      <c r="I1314" s="45">
        <v>1550</v>
      </c>
      <c r="J1314" s="45">
        <v>-3450</v>
      </c>
    </row>
    <row r="1315" spans="1:10">
      <c r="A1315">
        <v>310</v>
      </c>
      <c r="B1315" t="s">
        <v>387</v>
      </c>
      <c r="C1315">
        <v>94</v>
      </c>
      <c r="D1315" t="s">
        <v>834</v>
      </c>
      <c r="E1315" s="44">
        <v>0.56000000000000005</v>
      </c>
      <c r="F1315" s="44">
        <v>1</v>
      </c>
      <c r="G1315" s="58">
        <v>0.43999999999999995</v>
      </c>
      <c r="H1315" s="45">
        <v>2800</v>
      </c>
      <c r="I1315" s="45">
        <v>5000</v>
      </c>
      <c r="J1315" s="45">
        <v>2200</v>
      </c>
    </row>
    <row r="1316" spans="1:10">
      <c r="A1316">
        <v>310</v>
      </c>
      <c r="B1316" t="s">
        <v>387</v>
      </c>
      <c r="C1316">
        <v>95</v>
      </c>
      <c r="D1316" t="s">
        <v>378</v>
      </c>
      <c r="E1316" s="44">
        <v>0.93</v>
      </c>
      <c r="F1316" s="44">
        <v>0</v>
      </c>
      <c r="G1316" s="58">
        <v>-0.93</v>
      </c>
      <c r="H1316" s="45">
        <v>12573</v>
      </c>
      <c r="I1316" s="45">
        <v>0</v>
      </c>
      <c r="J1316" s="45">
        <v>-12573</v>
      </c>
    </row>
    <row r="1317" spans="1:10">
      <c r="A1317">
        <v>310</v>
      </c>
      <c r="B1317" t="s">
        <v>387</v>
      </c>
      <c r="C1317">
        <v>96</v>
      </c>
      <c r="D1317" t="s">
        <v>351</v>
      </c>
      <c r="E1317" s="44">
        <v>3.01</v>
      </c>
      <c r="F1317" s="44">
        <v>1.42</v>
      </c>
      <c r="G1317" s="58">
        <v>-1.5899999999999999</v>
      </c>
      <c r="H1317" s="45">
        <v>15620</v>
      </c>
      <c r="I1317" s="45">
        <v>7100</v>
      </c>
      <c r="J1317" s="45">
        <v>-8520</v>
      </c>
    </row>
    <row r="1318" spans="1:10">
      <c r="A1318">
        <v>310</v>
      </c>
      <c r="B1318" t="s">
        <v>387</v>
      </c>
      <c r="C1318">
        <v>169</v>
      </c>
      <c r="D1318" t="s">
        <v>868</v>
      </c>
      <c r="E1318" s="44">
        <v>1.36</v>
      </c>
      <c r="F1318" s="44">
        <v>0.21</v>
      </c>
      <c r="G1318" s="58">
        <v>-1.1500000000000001</v>
      </c>
      <c r="H1318" s="45">
        <v>9404</v>
      </c>
      <c r="I1318" s="45">
        <v>1050</v>
      </c>
      <c r="J1318" s="45">
        <v>-8354</v>
      </c>
    </row>
    <row r="1319" spans="1:10">
      <c r="A1319">
        <v>310</v>
      </c>
      <c r="B1319" t="s">
        <v>387</v>
      </c>
      <c r="C1319">
        <v>172</v>
      </c>
      <c r="D1319" t="s">
        <v>389</v>
      </c>
      <c r="E1319" s="44">
        <v>0.15</v>
      </c>
      <c r="F1319" s="44">
        <v>0</v>
      </c>
      <c r="G1319" s="58">
        <v>-0.15</v>
      </c>
      <c r="H1319" s="45">
        <v>750</v>
      </c>
      <c r="I1319" s="45">
        <v>0</v>
      </c>
      <c r="J1319" s="45">
        <v>-750</v>
      </c>
    </row>
    <row r="1320" spans="1:10">
      <c r="A1320">
        <v>310</v>
      </c>
      <c r="B1320" t="s">
        <v>387</v>
      </c>
      <c r="C1320">
        <v>182</v>
      </c>
      <c r="D1320" t="s">
        <v>785</v>
      </c>
      <c r="E1320" s="44">
        <v>0.97</v>
      </c>
      <c r="F1320" s="44">
        <v>1</v>
      </c>
      <c r="G1320" s="58">
        <v>3.0000000000000027E-2</v>
      </c>
      <c r="H1320" s="45">
        <v>4850</v>
      </c>
      <c r="I1320" s="45">
        <v>5000</v>
      </c>
      <c r="J1320" s="45">
        <v>150</v>
      </c>
    </row>
    <row r="1321" spans="1:10">
      <c r="A1321">
        <v>310</v>
      </c>
      <c r="B1321" t="s">
        <v>387</v>
      </c>
      <c r="C1321">
        <v>201</v>
      </c>
      <c r="D1321" t="s">
        <v>435</v>
      </c>
      <c r="E1321" s="44">
        <v>13.349999999999998</v>
      </c>
      <c r="F1321" s="44">
        <v>19.819999999999997</v>
      </c>
      <c r="G1321" s="58">
        <v>6.4699999999999989</v>
      </c>
      <c r="H1321" s="45">
        <v>77685</v>
      </c>
      <c r="I1321" s="45">
        <v>123041</v>
      </c>
      <c r="J1321" s="45">
        <v>45356</v>
      </c>
    </row>
    <row r="1322" spans="1:10">
      <c r="A1322">
        <v>310</v>
      </c>
      <c r="B1322" t="s">
        <v>387</v>
      </c>
      <c r="C1322">
        <v>239</v>
      </c>
      <c r="D1322" t="s">
        <v>390</v>
      </c>
      <c r="E1322" s="44">
        <v>1</v>
      </c>
      <c r="F1322" s="44">
        <v>2.2499999999999996</v>
      </c>
      <c r="G1322" s="58">
        <v>1.2499999999999996</v>
      </c>
      <c r="H1322" s="45">
        <v>5000</v>
      </c>
      <c r="I1322" s="45">
        <v>18916</v>
      </c>
      <c r="J1322" s="45">
        <v>13916</v>
      </c>
    </row>
    <row r="1323" spans="1:10">
      <c r="A1323">
        <v>310</v>
      </c>
      <c r="B1323" t="s">
        <v>387</v>
      </c>
      <c r="C1323">
        <v>243</v>
      </c>
      <c r="D1323" t="s">
        <v>714</v>
      </c>
      <c r="E1323" s="44">
        <v>0.71</v>
      </c>
      <c r="F1323" s="44">
        <v>0</v>
      </c>
      <c r="G1323" s="58">
        <v>-0.71</v>
      </c>
      <c r="H1323" s="45">
        <v>3550</v>
      </c>
      <c r="I1323" s="45">
        <v>0</v>
      </c>
      <c r="J1323" s="45">
        <v>-3550</v>
      </c>
    </row>
    <row r="1324" spans="1:10">
      <c r="A1324">
        <v>310</v>
      </c>
      <c r="B1324" t="s">
        <v>387</v>
      </c>
      <c r="C1324">
        <v>261</v>
      </c>
      <c r="D1324" t="s">
        <v>266</v>
      </c>
      <c r="E1324" s="44">
        <v>1.4700000000000002</v>
      </c>
      <c r="F1324" s="44">
        <v>1.87</v>
      </c>
      <c r="G1324" s="58">
        <v>0.39999999999999991</v>
      </c>
      <c r="H1324" s="45">
        <v>7350</v>
      </c>
      <c r="I1324" s="45">
        <v>9350</v>
      </c>
      <c r="J1324" s="45">
        <v>2000</v>
      </c>
    </row>
    <row r="1325" spans="1:10">
      <c r="A1325">
        <v>310</v>
      </c>
      <c r="B1325" t="s">
        <v>387</v>
      </c>
      <c r="C1325">
        <v>293</v>
      </c>
      <c r="D1325" t="s">
        <v>326</v>
      </c>
      <c r="E1325" s="44">
        <v>0</v>
      </c>
      <c r="F1325" s="44">
        <v>1.43</v>
      </c>
      <c r="G1325" s="58">
        <v>1.43</v>
      </c>
      <c r="H1325" s="45">
        <v>0</v>
      </c>
      <c r="I1325" s="45">
        <v>7150</v>
      </c>
      <c r="J1325" s="45">
        <v>7150</v>
      </c>
    </row>
    <row r="1326" spans="1:10">
      <c r="A1326">
        <v>310</v>
      </c>
      <c r="B1326" t="s">
        <v>387</v>
      </c>
      <c r="C1326">
        <v>740</v>
      </c>
      <c r="D1326" t="s">
        <v>392</v>
      </c>
      <c r="E1326" s="44">
        <v>4.6400000000000006</v>
      </c>
      <c r="F1326" s="44">
        <v>4.3499999999999996</v>
      </c>
      <c r="G1326" s="58">
        <v>-0.29000000000000092</v>
      </c>
      <c r="H1326" s="45">
        <v>23200</v>
      </c>
      <c r="I1326" s="45">
        <v>35016</v>
      </c>
      <c r="J1326" s="45">
        <v>11816</v>
      </c>
    </row>
    <row r="1327" spans="1:10">
      <c r="A1327">
        <v>310</v>
      </c>
      <c r="B1327" t="s">
        <v>387</v>
      </c>
      <c r="C1327">
        <v>780</v>
      </c>
      <c r="D1327" t="s">
        <v>42</v>
      </c>
      <c r="E1327" s="44">
        <v>0.11</v>
      </c>
      <c r="F1327" s="44">
        <v>0</v>
      </c>
      <c r="G1327" s="58">
        <v>-0.11</v>
      </c>
      <c r="H1327" s="45">
        <v>621</v>
      </c>
      <c r="I1327" s="45">
        <v>0</v>
      </c>
      <c r="J1327" s="45">
        <v>-621</v>
      </c>
    </row>
    <row r="1328" spans="1:10">
      <c r="A1328">
        <v>310</v>
      </c>
      <c r="B1328" t="s">
        <v>387</v>
      </c>
      <c r="C1328">
        <v>825</v>
      </c>
      <c r="D1328" t="s">
        <v>47</v>
      </c>
      <c r="E1328" s="44">
        <v>1</v>
      </c>
      <c r="F1328" s="44">
        <v>1</v>
      </c>
      <c r="G1328" s="58">
        <v>0</v>
      </c>
      <c r="H1328" s="45">
        <v>5000</v>
      </c>
      <c r="I1328" s="45">
        <v>5000</v>
      </c>
      <c r="J1328" s="45">
        <v>0</v>
      </c>
    </row>
    <row r="1329" spans="1:10">
      <c r="A1329">
        <v>310</v>
      </c>
      <c r="B1329" t="s">
        <v>387</v>
      </c>
      <c r="C1329">
        <v>855</v>
      </c>
      <c r="D1329" t="s">
        <v>46</v>
      </c>
      <c r="E1329" s="44">
        <v>2</v>
      </c>
      <c r="F1329" s="44">
        <v>2.4</v>
      </c>
      <c r="G1329" s="58">
        <v>0.39999999999999991</v>
      </c>
      <c r="H1329" s="45">
        <v>10000</v>
      </c>
      <c r="I1329" s="45">
        <v>18275</v>
      </c>
      <c r="J1329" s="45">
        <v>8275</v>
      </c>
    </row>
    <row r="1330" spans="1:10">
      <c r="A1330">
        <v>310</v>
      </c>
      <c r="B1330" t="s">
        <v>387</v>
      </c>
      <c r="C1330">
        <v>879</v>
      </c>
      <c r="D1330" t="s">
        <v>41</v>
      </c>
      <c r="E1330" s="44">
        <v>2.0099999999999998</v>
      </c>
      <c r="F1330" s="44">
        <v>2</v>
      </c>
      <c r="G1330" s="58">
        <v>-9.9999999999997868E-3</v>
      </c>
      <c r="H1330" s="45">
        <v>10050</v>
      </c>
      <c r="I1330" s="45">
        <v>10615</v>
      </c>
      <c r="J1330" s="45">
        <v>565</v>
      </c>
    </row>
    <row r="1331" spans="1:10">
      <c r="A1331">
        <v>316</v>
      </c>
      <c r="B1331" t="s">
        <v>356</v>
      </c>
      <c r="C1331">
        <v>25</v>
      </c>
      <c r="D1331" t="s">
        <v>278</v>
      </c>
      <c r="E1331" s="44">
        <v>0</v>
      </c>
      <c r="F1331" s="44">
        <v>1</v>
      </c>
      <c r="G1331" s="58">
        <v>1</v>
      </c>
      <c r="H1331" s="45">
        <v>0</v>
      </c>
      <c r="I1331" s="45">
        <v>5000</v>
      </c>
      <c r="J1331" s="45">
        <v>5000</v>
      </c>
    </row>
    <row r="1332" spans="1:10">
      <c r="A1332">
        <v>316</v>
      </c>
      <c r="B1332" t="s">
        <v>356</v>
      </c>
      <c r="C1332">
        <v>77</v>
      </c>
      <c r="D1332" t="s">
        <v>277</v>
      </c>
      <c r="E1332" s="44">
        <v>2</v>
      </c>
      <c r="F1332" s="44">
        <v>1</v>
      </c>
      <c r="G1332" s="58">
        <v>-1</v>
      </c>
      <c r="H1332" s="45">
        <v>10000</v>
      </c>
      <c r="I1332" s="45">
        <v>5000</v>
      </c>
      <c r="J1332" s="45">
        <v>-5000</v>
      </c>
    </row>
    <row r="1333" spans="1:10">
      <c r="A1333">
        <v>316</v>
      </c>
      <c r="B1333" t="s">
        <v>356</v>
      </c>
      <c r="C1333">
        <v>186</v>
      </c>
      <c r="D1333" t="s">
        <v>359</v>
      </c>
      <c r="E1333" s="44">
        <v>0.12</v>
      </c>
      <c r="F1333" s="44">
        <v>0</v>
      </c>
      <c r="G1333" s="58">
        <v>-0.12</v>
      </c>
      <c r="H1333" s="45">
        <v>600</v>
      </c>
      <c r="I1333" s="45">
        <v>0</v>
      </c>
      <c r="J1333" s="45">
        <v>-600</v>
      </c>
    </row>
    <row r="1334" spans="1:10">
      <c r="A1334">
        <v>316</v>
      </c>
      <c r="B1334" t="s">
        <v>356</v>
      </c>
      <c r="C1334">
        <v>226</v>
      </c>
      <c r="D1334" t="s">
        <v>283</v>
      </c>
      <c r="E1334" s="44">
        <v>4.67</v>
      </c>
      <c r="F1334" s="44">
        <v>5.84</v>
      </c>
      <c r="G1334" s="58">
        <v>1.17</v>
      </c>
      <c r="H1334" s="45">
        <v>23350</v>
      </c>
      <c r="I1334" s="45">
        <v>29200</v>
      </c>
      <c r="J1334" s="45">
        <v>5850</v>
      </c>
    </row>
    <row r="1335" spans="1:10">
      <c r="A1335">
        <v>316</v>
      </c>
      <c r="B1335" t="s">
        <v>356</v>
      </c>
      <c r="C1335">
        <v>277</v>
      </c>
      <c r="D1335" t="s">
        <v>355</v>
      </c>
      <c r="E1335" s="44">
        <v>6.05</v>
      </c>
      <c r="F1335" s="44">
        <v>4.1399999999999997</v>
      </c>
      <c r="G1335" s="58">
        <v>-1.9100000000000001</v>
      </c>
      <c r="H1335" s="45">
        <v>30250</v>
      </c>
      <c r="I1335" s="45">
        <v>26404</v>
      </c>
      <c r="J1335" s="45">
        <v>-3846</v>
      </c>
    </row>
    <row r="1336" spans="1:10">
      <c r="A1336">
        <v>316</v>
      </c>
      <c r="B1336" t="s">
        <v>356</v>
      </c>
      <c r="C1336">
        <v>348</v>
      </c>
      <c r="D1336" t="s">
        <v>343</v>
      </c>
      <c r="E1336" s="44">
        <v>3</v>
      </c>
      <c r="F1336" s="44">
        <v>2.61</v>
      </c>
      <c r="G1336" s="58">
        <v>-0.39000000000000012</v>
      </c>
      <c r="H1336" s="45">
        <v>15000</v>
      </c>
      <c r="I1336" s="45">
        <v>13050</v>
      </c>
      <c r="J1336" s="45">
        <v>-1950</v>
      </c>
    </row>
    <row r="1337" spans="1:10">
      <c r="A1337">
        <v>316</v>
      </c>
      <c r="B1337" t="s">
        <v>356</v>
      </c>
      <c r="C1337">
        <v>658</v>
      </c>
      <c r="D1337" t="s">
        <v>361</v>
      </c>
      <c r="E1337" s="44">
        <v>7.39</v>
      </c>
      <c r="F1337" s="44">
        <v>10.629999999999999</v>
      </c>
      <c r="G1337" s="58">
        <v>3.2399999999999993</v>
      </c>
      <c r="H1337" s="45">
        <v>41664</v>
      </c>
      <c r="I1337" s="45">
        <v>70206</v>
      </c>
      <c r="J1337" s="45">
        <v>28542</v>
      </c>
    </row>
    <row r="1338" spans="1:10">
      <c r="A1338">
        <v>316</v>
      </c>
      <c r="B1338" t="s">
        <v>356</v>
      </c>
      <c r="C1338">
        <v>805</v>
      </c>
      <c r="D1338" t="s">
        <v>31</v>
      </c>
      <c r="E1338" s="44">
        <v>0</v>
      </c>
      <c r="F1338" s="44">
        <v>1</v>
      </c>
      <c r="G1338" s="58">
        <v>1</v>
      </c>
      <c r="H1338" s="45">
        <v>0</v>
      </c>
      <c r="I1338" s="45">
        <v>5000</v>
      </c>
      <c r="J1338" s="45">
        <v>5000</v>
      </c>
    </row>
    <row r="1339" spans="1:10">
      <c r="A1339">
        <v>316</v>
      </c>
      <c r="B1339" t="s">
        <v>356</v>
      </c>
      <c r="C1339">
        <v>876</v>
      </c>
      <c r="D1339" t="s">
        <v>43</v>
      </c>
      <c r="E1339" s="44">
        <v>1</v>
      </c>
      <c r="F1339" s="44">
        <v>0</v>
      </c>
      <c r="G1339" s="58">
        <v>-1</v>
      </c>
      <c r="H1339" s="45">
        <v>5000</v>
      </c>
      <c r="I1339" s="45">
        <v>0</v>
      </c>
      <c r="J1339" s="45">
        <v>-5000</v>
      </c>
    </row>
    <row r="1340" spans="1:10">
      <c r="A1340">
        <v>322</v>
      </c>
      <c r="B1340" t="s">
        <v>273</v>
      </c>
      <c r="C1340">
        <v>64</v>
      </c>
      <c r="D1340" t="s">
        <v>330</v>
      </c>
      <c r="E1340" s="44">
        <v>3</v>
      </c>
      <c r="F1340" s="44">
        <v>3</v>
      </c>
      <c r="G1340" s="58">
        <v>0</v>
      </c>
      <c r="H1340" s="45">
        <v>35014</v>
      </c>
      <c r="I1340" s="45">
        <v>22094</v>
      </c>
      <c r="J1340" s="45">
        <v>-12920</v>
      </c>
    </row>
    <row r="1341" spans="1:10">
      <c r="A1341">
        <v>322</v>
      </c>
      <c r="B1341" t="s">
        <v>273</v>
      </c>
      <c r="C1341">
        <v>97</v>
      </c>
      <c r="D1341" t="s">
        <v>332</v>
      </c>
      <c r="E1341" s="44">
        <v>3</v>
      </c>
      <c r="F1341" s="44">
        <v>3</v>
      </c>
      <c r="G1341" s="58">
        <v>0</v>
      </c>
      <c r="H1341" s="45">
        <v>15000</v>
      </c>
      <c r="I1341" s="45">
        <v>15000</v>
      </c>
      <c r="J1341" s="45">
        <v>0</v>
      </c>
    </row>
    <row r="1342" spans="1:10">
      <c r="A1342">
        <v>322</v>
      </c>
      <c r="B1342" t="s">
        <v>273</v>
      </c>
      <c r="C1342">
        <v>103</v>
      </c>
      <c r="D1342" t="s">
        <v>290</v>
      </c>
      <c r="E1342" s="44">
        <v>0</v>
      </c>
      <c r="F1342" s="44">
        <v>1</v>
      </c>
      <c r="G1342" s="58">
        <v>1</v>
      </c>
      <c r="H1342" s="45">
        <v>0</v>
      </c>
      <c r="I1342" s="45">
        <v>5000</v>
      </c>
      <c r="J1342" s="45">
        <v>5000</v>
      </c>
    </row>
    <row r="1343" spans="1:10">
      <c r="A1343">
        <v>322</v>
      </c>
      <c r="B1343" t="s">
        <v>273</v>
      </c>
      <c r="C1343">
        <v>153</v>
      </c>
      <c r="D1343" t="s">
        <v>333</v>
      </c>
      <c r="E1343" s="44">
        <v>1</v>
      </c>
      <c r="F1343" s="44">
        <v>3</v>
      </c>
      <c r="G1343" s="58">
        <v>2</v>
      </c>
      <c r="H1343" s="45">
        <v>5000</v>
      </c>
      <c r="I1343" s="45">
        <v>15000</v>
      </c>
      <c r="J1343" s="45">
        <v>10000</v>
      </c>
    </row>
    <row r="1344" spans="1:10">
      <c r="A1344">
        <v>322</v>
      </c>
      <c r="B1344" t="s">
        <v>273</v>
      </c>
      <c r="C1344">
        <v>160</v>
      </c>
      <c r="D1344" t="s">
        <v>83</v>
      </c>
      <c r="E1344" s="44">
        <v>0.8</v>
      </c>
      <c r="F1344" s="44">
        <v>0</v>
      </c>
      <c r="G1344" s="58">
        <v>-0.8</v>
      </c>
      <c r="H1344" s="45">
        <v>4000</v>
      </c>
      <c r="I1344" s="45">
        <v>0</v>
      </c>
      <c r="J1344" s="45">
        <v>-4000</v>
      </c>
    </row>
    <row r="1345" spans="1:10">
      <c r="A1345">
        <v>322</v>
      </c>
      <c r="B1345" t="s">
        <v>273</v>
      </c>
      <c r="C1345">
        <v>186</v>
      </c>
      <c r="D1345" t="s">
        <v>359</v>
      </c>
      <c r="E1345" s="44">
        <v>2</v>
      </c>
      <c r="F1345" s="44">
        <v>1</v>
      </c>
      <c r="G1345" s="58">
        <v>-1</v>
      </c>
      <c r="H1345" s="45">
        <v>17190</v>
      </c>
      <c r="I1345" s="45">
        <v>10326</v>
      </c>
      <c r="J1345" s="45">
        <v>-6864</v>
      </c>
    </row>
    <row r="1346" spans="1:10">
      <c r="A1346">
        <v>322</v>
      </c>
      <c r="B1346" t="s">
        <v>273</v>
      </c>
      <c r="C1346">
        <v>271</v>
      </c>
      <c r="D1346" t="s">
        <v>764</v>
      </c>
      <c r="E1346" s="44">
        <v>0.39</v>
      </c>
      <c r="F1346" s="44">
        <v>0</v>
      </c>
      <c r="G1346" s="58">
        <v>-0.39</v>
      </c>
      <c r="H1346" s="45">
        <v>4746</v>
      </c>
      <c r="I1346" s="45">
        <v>0</v>
      </c>
      <c r="J1346" s="45">
        <v>-4746</v>
      </c>
    </row>
    <row r="1347" spans="1:10">
      <c r="A1347">
        <v>322</v>
      </c>
      <c r="B1347" t="s">
        <v>273</v>
      </c>
      <c r="C1347">
        <v>348</v>
      </c>
      <c r="D1347" t="s">
        <v>343</v>
      </c>
      <c r="E1347" s="44">
        <v>143.62</v>
      </c>
      <c r="F1347" s="44">
        <v>119.98</v>
      </c>
      <c r="G1347" s="58">
        <v>-23.64</v>
      </c>
      <c r="H1347" s="45">
        <v>779235</v>
      </c>
      <c r="I1347" s="45">
        <v>655829</v>
      </c>
      <c r="J1347" s="45">
        <v>-123406</v>
      </c>
    </row>
    <row r="1348" spans="1:10">
      <c r="A1348">
        <v>322</v>
      </c>
      <c r="B1348" t="s">
        <v>273</v>
      </c>
      <c r="C1348">
        <v>620</v>
      </c>
      <c r="D1348" t="s">
        <v>750</v>
      </c>
      <c r="E1348" s="44">
        <v>1</v>
      </c>
      <c r="F1348" s="44">
        <v>0</v>
      </c>
      <c r="G1348" s="58">
        <v>-1</v>
      </c>
      <c r="H1348" s="45">
        <v>5000</v>
      </c>
      <c r="I1348" s="45">
        <v>0</v>
      </c>
      <c r="J1348" s="45">
        <v>-5000</v>
      </c>
    </row>
    <row r="1349" spans="1:10">
      <c r="A1349">
        <v>322</v>
      </c>
      <c r="B1349" t="s">
        <v>273</v>
      </c>
      <c r="C1349">
        <v>725</v>
      </c>
      <c r="D1349" t="s">
        <v>72</v>
      </c>
      <c r="E1349" s="44">
        <v>0.5</v>
      </c>
      <c r="F1349" s="44">
        <v>0</v>
      </c>
      <c r="G1349" s="58">
        <v>-0.5</v>
      </c>
      <c r="H1349" s="45">
        <v>2500</v>
      </c>
      <c r="I1349" s="45">
        <v>0</v>
      </c>
      <c r="J1349" s="45">
        <v>-2500</v>
      </c>
    </row>
    <row r="1350" spans="1:10">
      <c r="A1350">
        <v>322</v>
      </c>
      <c r="B1350" t="s">
        <v>273</v>
      </c>
      <c r="C1350">
        <v>730</v>
      </c>
      <c r="D1350" t="s">
        <v>768</v>
      </c>
      <c r="E1350" s="44">
        <v>1</v>
      </c>
      <c r="F1350" s="44">
        <v>0</v>
      </c>
      <c r="G1350" s="58">
        <v>-1</v>
      </c>
      <c r="H1350" s="45">
        <v>5000</v>
      </c>
      <c r="I1350" s="45">
        <v>0</v>
      </c>
      <c r="J1350" s="45">
        <v>-5000</v>
      </c>
    </row>
    <row r="1351" spans="1:10">
      <c r="A1351">
        <v>322</v>
      </c>
      <c r="B1351" t="s">
        <v>273</v>
      </c>
      <c r="C1351">
        <v>775</v>
      </c>
      <c r="D1351" t="s">
        <v>342</v>
      </c>
      <c r="E1351" s="44">
        <v>10</v>
      </c>
      <c r="F1351" s="44">
        <v>8</v>
      </c>
      <c r="G1351" s="58">
        <v>-2</v>
      </c>
      <c r="H1351" s="45">
        <v>54558</v>
      </c>
      <c r="I1351" s="45">
        <v>43003</v>
      </c>
      <c r="J1351" s="45">
        <v>-11555</v>
      </c>
    </row>
    <row r="1352" spans="1:10">
      <c r="A1352">
        <v>323</v>
      </c>
      <c r="B1352" t="s">
        <v>11</v>
      </c>
      <c r="C1352">
        <v>44</v>
      </c>
      <c r="D1352" t="s">
        <v>321</v>
      </c>
      <c r="E1352" s="44">
        <v>97.08</v>
      </c>
      <c r="F1352" s="44">
        <v>115</v>
      </c>
      <c r="G1352" s="58">
        <v>17.920000000000002</v>
      </c>
      <c r="H1352" s="45">
        <v>554712</v>
      </c>
      <c r="I1352" s="45">
        <v>622917</v>
      </c>
      <c r="J1352" s="45">
        <v>68205</v>
      </c>
    </row>
    <row r="1353" spans="1:10">
      <c r="A1353">
        <v>323</v>
      </c>
      <c r="B1353" t="s">
        <v>11</v>
      </c>
      <c r="C1353">
        <v>83</v>
      </c>
      <c r="D1353" t="s">
        <v>827</v>
      </c>
      <c r="E1353" s="44">
        <v>9</v>
      </c>
      <c r="F1353" s="44">
        <v>9</v>
      </c>
      <c r="G1353" s="58">
        <v>0</v>
      </c>
      <c r="H1353" s="45">
        <v>86857</v>
      </c>
      <c r="I1353" s="45">
        <v>115487</v>
      </c>
      <c r="J1353" s="45">
        <v>28630</v>
      </c>
    </row>
    <row r="1354" spans="1:10">
      <c r="A1354">
        <v>323</v>
      </c>
      <c r="B1354" t="s">
        <v>11</v>
      </c>
      <c r="C1354">
        <v>88</v>
      </c>
      <c r="D1354" t="s">
        <v>829</v>
      </c>
      <c r="E1354" s="44">
        <v>1</v>
      </c>
      <c r="F1354" s="44">
        <v>3</v>
      </c>
      <c r="G1354" s="58">
        <v>2</v>
      </c>
      <c r="H1354" s="45">
        <v>5000</v>
      </c>
      <c r="I1354" s="45">
        <v>15000</v>
      </c>
      <c r="J1354" s="45">
        <v>10000</v>
      </c>
    </row>
    <row r="1355" spans="1:10">
      <c r="A1355">
        <v>323</v>
      </c>
      <c r="B1355" t="s">
        <v>11</v>
      </c>
      <c r="C1355">
        <v>167</v>
      </c>
      <c r="D1355" t="s">
        <v>867</v>
      </c>
      <c r="E1355" s="44">
        <v>1</v>
      </c>
      <c r="F1355" s="44">
        <v>1</v>
      </c>
      <c r="G1355" s="58">
        <v>0</v>
      </c>
      <c r="H1355" s="45">
        <v>5000</v>
      </c>
      <c r="I1355" s="45">
        <v>5000</v>
      </c>
      <c r="J1355" s="45">
        <v>0</v>
      </c>
    </row>
    <row r="1356" spans="1:10">
      <c r="A1356">
        <v>323</v>
      </c>
      <c r="B1356" t="s">
        <v>11</v>
      </c>
      <c r="C1356">
        <v>182</v>
      </c>
      <c r="D1356" t="s">
        <v>785</v>
      </c>
      <c r="E1356" s="44">
        <v>4</v>
      </c>
      <c r="F1356" s="44">
        <v>3</v>
      </c>
      <c r="G1356" s="58">
        <v>-1</v>
      </c>
      <c r="H1356" s="45">
        <v>24645</v>
      </c>
      <c r="I1356" s="45">
        <v>15000</v>
      </c>
      <c r="J1356" s="45">
        <v>-9645</v>
      </c>
    </row>
    <row r="1357" spans="1:10">
      <c r="A1357">
        <v>323</v>
      </c>
      <c r="B1357" t="s">
        <v>11</v>
      </c>
      <c r="C1357">
        <v>218</v>
      </c>
      <c r="D1357" t="s">
        <v>697</v>
      </c>
      <c r="E1357" s="44">
        <v>1</v>
      </c>
      <c r="F1357" s="44">
        <v>0</v>
      </c>
      <c r="G1357" s="58">
        <v>-1</v>
      </c>
      <c r="H1357" s="45">
        <v>5000</v>
      </c>
      <c r="I1357" s="45">
        <v>0</v>
      </c>
      <c r="J1357" s="45">
        <v>-5000</v>
      </c>
    </row>
    <row r="1358" spans="1:10">
      <c r="A1358">
        <v>323</v>
      </c>
      <c r="B1358" t="s">
        <v>11</v>
      </c>
      <c r="C1358">
        <v>231</v>
      </c>
      <c r="D1358" t="s">
        <v>705</v>
      </c>
      <c r="E1358" s="44">
        <v>2</v>
      </c>
      <c r="F1358" s="44">
        <v>0</v>
      </c>
      <c r="G1358" s="58">
        <v>-2</v>
      </c>
      <c r="H1358" s="45">
        <v>10000</v>
      </c>
      <c r="I1358" s="45">
        <v>0</v>
      </c>
      <c r="J1358" s="45">
        <v>-10000</v>
      </c>
    </row>
    <row r="1359" spans="1:10">
      <c r="A1359">
        <v>323</v>
      </c>
      <c r="B1359" t="s">
        <v>11</v>
      </c>
      <c r="C1359">
        <v>251</v>
      </c>
      <c r="D1359" t="s">
        <v>717</v>
      </c>
      <c r="E1359" s="44">
        <v>2</v>
      </c>
      <c r="F1359" s="44">
        <v>2</v>
      </c>
      <c r="G1359" s="58">
        <v>0</v>
      </c>
      <c r="H1359" s="45">
        <v>10000</v>
      </c>
      <c r="I1359" s="45">
        <v>10000</v>
      </c>
      <c r="J1359" s="45">
        <v>0</v>
      </c>
    </row>
    <row r="1360" spans="1:10">
      <c r="A1360">
        <v>323</v>
      </c>
      <c r="B1360" t="s">
        <v>11</v>
      </c>
      <c r="C1360">
        <v>285</v>
      </c>
      <c r="D1360" t="s">
        <v>325</v>
      </c>
      <c r="E1360" s="44">
        <v>3</v>
      </c>
      <c r="F1360" s="44">
        <v>5</v>
      </c>
      <c r="G1360" s="58">
        <v>2</v>
      </c>
      <c r="H1360" s="45">
        <v>16587</v>
      </c>
      <c r="I1360" s="45">
        <v>27740</v>
      </c>
      <c r="J1360" s="45">
        <v>11153</v>
      </c>
    </row>
    <row r="1361" spans="1:10">
      <c r="A1361">
        <v>323</v>
      </c>
      <c r="B1361" t="s">
        <v>11</v>
      </c>
      <c r="C1361">
        <v>293</v>
      </c>
      <c r="D1361" t="s">
        <v>326</v>
      </c>
      <c r="E1361" s="44">
        <v>8</v>
      </c>
      <c r="F1361" s="44">
        <v>6</v>
      </c>
      <c r="G1361" s="58">
        <v>-2</v>
      </c>
      <c r="H1361" s="45">
        <v>43899</v>
      </c>
      <c r="I1361" s="45">
        <v>34187</v>
      </c>
      <c r="J1361" s="45">
        <v>-9712</v>
      </c>
    </row>
    <row r="1362" spans="1:10">
      <c r="A1362">
        <v>323</v>
      </c>
      <c r="B1362" t="s">
        <v>11</v>
      </c>
      <c r="C1362">
        <v>625</v>
      </c>
      <c r="D1362" t="s">
        <v>328</v>
      </c>
      <c r="E1362" s="44">
        <v>90.580000000000013</v>
      </c>
      <c r="F1362" s="44">
        <v>82</v>
      </c>
      <c r="G1362" s="58">
        <v>-8.5800000000000125</v>
      </c>
      <c r="H1362" s="45">
        <v>558491</v>
      </c>
      <c r="I1362" s="45">
        <v>502808</v>
      </c>
      <c r="J1362" s="45">
        <v>-55683</v>
      </c>
    </row>
    <row r="1363" spans="1:10">
      <c r="A1363">
        <v>323</v>
      </c>
      <c r="B1363" t="s">
        <v>11</v>
      </c>
      <c r="C1363">
        <v>665</v>
      </c>
      <c r="D1363" t="s">
        <v>352</v>
      </c>
      <c r="E1363" s="44">
        <v>1</v>
      </c>
      <c r="F1363" s="44">
        <v>1</v>
      </c>
      <c r="G1363" s="58">
        <v>0</v>
      </c>
      <c r="H1363" s="45">
        <v>5000</v>
      </c>
      <c r="I1363" s="45">
        <v>5000</v>
      </c>
      <c r="J1363" s="45">
        <v>0</v>
      </c>
    </row>
    <row r="1364" spans="1:10">
      <c r="A1364">
        <v>323</v>
      </c>
      <c r="B1364" t="s">
        <v>11</v>
      </c>
      <c r="C1364">
        <v>763</v>
      </c>
      <c r="D1364" t="s">
        <v>880</v>
      </c>
      <c r="E1364" s="44">
        <v>1</v>
      </c>
      <c r="F1364" s="44">
        <v>1</v>
      </c>
      <c r="G1364" s="58">
        <v>0</v>
      </c>
      <c r="H1364" s="45">
        <v>5000</v>
      </c>
      <c r="I1364" s="45">
        <v>5000</v>
      </c>
      <c r="J1364" s="45">
        <v>0</v>
      </c>
    </row>
    <row r="1365" spans="1:10">
      <c r="A1365">
        <v>325</v>
      </c>
      <c r="B1365" t="s">
        <v>77</v>
      </c>
      <c r="C1365">
        <v>5</v>
      </c>
      <c r="D1365" t="s">
        <v>73</v>
      </c>
      <c r="E1365" s="44">
        <v>6.14</v>
      </c>
      <c r="F1365" s="44">
        <v>3.2800000000000002</v>
      </c>
      <c r="G1365" s="58">
        <v>-2.8599999999999994</v>
      </c>
      <c r="H1365" s="45">
        <v>32862</v>
      </c>
      <c r="I1365" s="45">
        <v>18990</v>
      </c>
      <c r="J1365" s="45">
        <v>-13872</v>
      </c>
    </row>
    <row r="1366" spans="1:10">
      <c r="A1366">
        <v>325</v>
      </c>
      <c r="B1366" t="s">
        <v>77</v>
      </c>
      <c r="C1366">
        <v>61</v>
      </c>
      <c r="D1366" t="s">
        <v>74</v>
      </c>
      <c r="E1366" s="44">
        <v>5.59</v>
      </c>
      <c r="F1366" s="44">
        <v>9.24</v>
      </c>
      <c r="G1366" s="58">
        <v>3.6500000000000004</v>
      </c>
      <c r="H1366" s="45">
        <v>33513</v>
      </c>
      <c r="I1366" s="45">
        <v>55548</v>
      </c>
      <c r="J1366" s="45">
        <v>22035</v>
      </c>
    </row>
    <row r="1367" spans="1:10">
      <c r="A1367">
        <v>325</v>
      </c>
      <c r="B1367" t="s">
        <v>77</v>
      </c>
      <c r="C1367">
        <v>86</v>
      </c>
      <c r="D1367" t="s">
        <v>300</v>
      </c>
      <c r="E1367" s="44">
        <v>1</v>
      </c>
      <c r="F1367" s="44">
        <v>0</v>
      </c>
      <c r="G1367" s="58">
        <v>-1</v>
      </c>
      <c r="H1367" s="45">
        <v>5000</v>
      </c>
      <c r="I1367" s="45">
        <v>0</v>
      </c>
      <c r="J1367" s="45">
        <v>-5000</v>
      </c>
    </row>
    <row r="1368" spans="1:10">
      <c r="A1368">
        <v>325</v>
      </c>
      <c r="B1368" t="s">
        <v>77</v>
      </c>
      <c r="C1368">
        <v>137</v>
      </c>
      <c r="D1368" t="s">
        <v>75</v>
      </c>
      <c r="E1368" s="44">
        <v>26.41</v>
      </c>
      <c r="F1368" s="44">
        <v>25.23</v>
      </c>
      <c r="G1368" s="58">
        <v>-1.1799999999999997</v>
      </c>
      <c r="H1368" s="45">
        <v>132050</v>
      </c>
      <c r="I1368" s="45">
        <v>143002</v>
      </c>
      <c r="J1368" s="45">
        <v>10952</v>
      </c>
    </row>
    <row r="1369" spans="1:10">
      <c r="A1369">
        <v>325</v>
      </c>
      <c r="B1369" t="s">
        <v>77</v>
      </c>
      <c r="C1369">
        <v>161</v>
      </c>
      <c r="D1369" t="s">
        <v>302</v>
      </c>
      <c r="E1369" s="44">
        <v>0</v>
      </c>
      <c r="F1369" s="44">
        <v>1</v>
      </c>
      <c r="G1369" s="58">
        <v>1</v>
      </c>
      <c r="H1369" s="45">
        <v>0</v>
      </c>
      <c r="I1369" s="45">
        <v>6269</v>
      </c>
      <c r="J1369" s="45">
        <v>6269</v>
      </c>
    </row>
    <row r="1370" spans="1:10">
      <c r="A1370">
        <v>325</v>
      </c>
      <c r="B1370" t="s">
        <v>77</v>
      </c>
      <c r="C1370">
        <v>210</v>
      </c>
      <c r="D1370" t="s">
        <v>374</v>
      </c>
      <c r="E1370" s="44">
        <v>0</v>
      </c>
      <c r="F1370" s="44">
        <v>1</v>
      </c>
      <c r="G1370" s="58">
        <v>1</v>
      </c>
      <c r="H1370" s="45">
        <v>0</v>
      </c>
      <c r="I1370" s="45">
        <v>5000</v>
      </c>
      <c r="J1370" s="45">
        <v>5000</v>
      </c>
    </row>
    <row r="1371" spans="1:10">
      <c r="A1371">
        <v>325</v>
      </c>
      <c r="B1371" t="s">
        <v>77</v>
      </c>
      <c r="C1371">
        <v>227</v>
      </c>
      <c r="D1371" t="s">
        <v>386</v>
      </c>
      <c r="E1371" s="44">
        <v>0.47</v>
      </c>
      <c r="F1371" s="44">
        <v>0</v>
      </c>
      <c r="G1371" s="58">
        <v>-0.47</v>
      </c>
      <c r="H1371" s="45">
        <v>2350</v>
      </c>
      <c r="I1371" s="45">
        <v>0</v>
      </c>
      <c r="J1371" s="45">
        <v>-2350</v>
      </c>
    </row>
    <row r="1372" spans="1:10">
      <c r="A1372">
        <v>325</v>
      </c>
      <c r="B1372" t="s">
        <v>77</v>
      </c>
      <c r="C1372">
        <v>256</v>
      </c>
      <c r="D1372" t="s">
        <v>720</v>
      </c>
      <c r="E1372" s="44">
        <v>0</v>
      </c>
      <c r="F1372" s="44">
        <v>1</v>
      </c>
      <c r="G1372" s="58">
        <v>1</v>
      </c>
      <c r="H1372" s="45">
        <v>0</v>
      </c>
      <c r="I1372" s="45">
        <v>5000</v>
      </c>
      <c r="J1372" s="45">
        <v>5000</v>
      </c>
    </row>
    <row r="1373" spans="1:10">
      <c r="A1373">
        <v>325</v>
      </c>
      <c r="B1373" t="s">
        <v>77</v>
      </c>
      <c r="C1373">
        <v>275</v>
      </c>
      <c r="D1373" t="s">
        <v>730</v>
      </c>
      <c r="E1373" s="44">
        <v>5</v>
      </c>
      <c r="F1373" s="44">
        <v>2</v>
      </c>
      <c r="G1373" s="58">
        <v>-3</v>
      </c>
      <c r="H1373" s="45">
        <v>25000</v>
      </c>
      <c r="I1373" s="45">
        <v>10000</v>
      </c>
      <c r="J1373" s="45">
        <v>-15000</v>
      </c>
    </row>
    <row r="1374" spans="1:10">
      <c r="A1374">
        <v>325</v>
      </c>
      <c r="B1374" t="s">
        <v>77</v>
      </c>
      <c r="C1374">
        <v>278</v>
      </c>
      <c r="D1374" t="s">
        <v>303</v>
      </c>
      <c r="E1374" s="44">
        <v>1</v>
      </c>
      <c r="F1374" s="44">
        <v>1</v>
      </c>
      <c r="G1374" s="58">
        <v>0</v>
      </c>
      <c r="H1374" s="45">
        <v>5000</v>
      </c>
      <c r="I1374" s="45">
        <v>5000</v>
      </c>
      <c r="J1374" s="45">
        <v>0</v>
      </c>
    </row>
    <row r="1375" spans="1:10">
      <c r="A1375">
        <v>325</v>
      </c>
      <c r="B1375" t="s">
        <v>77</v>
      </c>
      <c r="C1375">
        <v>281</v>
      </c>
      <c r="D1375" t="s">
        <v>76</v>
      </c>
      <c r="E1375" s="44">
        <v>26.39</v>
      </c>
      <c r="F1375" s="44">
        <v>32.74</v>
      </c>
      <c r="G1375" s="58">
        <v>6.3500000000000014</v>
      </c>
      <c r="H1375" s="45">
        <v>133577</v>
      </c>
      <c r="I1375" s="45">
        <v>172870</v>
      </c>
      <c r="J1375" s="45">
        <v>39293</v>
      </c>
    </row>
    <row r="1376" spans="1:10">
      <c r="A1376">
        <v>325</v>
      </c>
      <c r="B1376" t="s">
        <v>77</v>
      </c>
      <c r="C1376">
        <v>332</v>
      </c>
      <c r="D1376" t="s">
        <v>78</v>
      </c>
      <c r="E1376" s="44">
        <v>2</v>
      </c>
      <c r="F1376" s="44">
        <v>5.2200000000000006</v>
      </c>
      <c r="G1376" s="58">
        <v>3.2200000000000006</v>
      </c>
      <c r="H1376" s="45">
        <v>10000</v>
      </c>
      <c r="I1376" s="45">
        <v>26100</v>
      </c>
      <c r="J1376" s="45">
        <v>16100</v>
      </c>
    </row>
    <row r="1377" spans="1:10">
      <c r="A1377">
        <v>325</v>
      </c>
      <c r="B1377" t="s">
        <v>77</v>
      </c>
      <c r="C1377">
        <v>662</v>
      </c>
      <c r="D1377" t="s">
        <v>775</v>
      </c>
      <c r="E1377" s="44">
        <v>2</v>
      </c>
      <c r="F1377" s="44">
        <v>2</v>
      </c>
      <c r="G1377" s="58">
        <v>0</v>
      </c>
      <c r="H1377" s="45">
        <v>10000</v>
      </c>
      <c r="I1377" s="45">
        <v>10000</v>
      </c>
      <c r="J1377" s="45">
        <v>0</v>
      </c>
    </row>
    <row r="1378" spans="1:10">
      <c r="A1378">
        <v>325</v>
      </c>
      <c r="B1378" t="s">
        <v>77</v>
      </c>
      <c r="C1378">
        <v>672</v>
      </c>
      <c r="D1378" t="s">
        <v>776</v>
      </c>
      <c r="E1378" s="44">
        <v>33.21</v>
      </c>
      <c r="F1378" s="44">
        <v>30.58</v>
      </c>
      <c r="G1378" s="58">
        <v>-2.6300000000000026</v>
      </c>
      <c r="H1378" s="45">
        <v>215522</v>
      </c>
      <c r="I1378" s="45">
        <v>232402</v>
      </c>
      <c r="J1378" s="45">
        <v>16880</v>
      </c>
    </row>
    <row r="1379" spans="1:10">
      <c r="A1379">
        <v>325</v>
      </c>
      <c r="B1379" t="s">
        <v>77</v>
      </c>
      <c r="C1379">
        <v>683</v>
      </c>
      <c r="D1379" t="s">
        <v>393</v>
      </c>
      <c r="E1379" s="44">
        <v>3</v>
      </c>
      <c r="F1379" s="44">
        <v>1</v>
      </c>
      <c r="G1379" s="58">
        <v>-2</v>
      </c>
      <c r="H1379" s="45">
        <v>15000</v>
      </c>
      <c r="I1379" s="45">
        <v>5000</v>
      </c>
      <c r="J1379" s="45">
        <v>-10000</v>
      </c>
    </row>
    <row r="1380" spans="1:10">
      <c r="A1380">
        <v>325</v>
      </c>
      <c r="B1380" t="s">
        <v>77</v>
      </c>
      <c r="C1380">
        <v>766</v>
      </c>
      <c r="D1380" t="s">
        <v>885</v>
      </c>
      <c r="E1380" s="44">
        <v>27.189999999999998</v>
      </c>
      <c r="F1380" s="44">
        <v>19.399999999999999</v>
      </c>
      <c r="G1380" s="58">
        <v>-7.7899999999999991</v>
      </c>
      <c r="H1380" s="45">
        <v>148249</v>
      </c>
      <c r="I1380" s="45">
        <v>106130</v>
      </c>
      <c r="J1380" s="45">
        <v>-42119</v>
      </c>
    </row>
    <row r="1381" spans="1:10">
      <c r="A1381">
        <v>326</v>
      </c>
      <c r="B1381" t="s">
        <v>71</v>
      </c>
      <c r="C1381">
        <v>31</v>
      </c>
      <c r="D1381" t="s">
        <v>398</v>
      </c>
      <c r="E1381" s="44">
        <v>1</v>
      </c>
      <c r="F1381" s="44">
        <v>1</v>
      </c>
      <c r="G1381" s="58">
        <v>0</v>
      </c>
      <c r="H1381" s="45">
        <v>5000</v>
      </c>
      <c r="I1381" s="45">
        <v>5000</v>
      </c>
      <c r="J1381" s="45">
        <v>0</v>
      </c>
    </row>
    <row r="1382" spans="1:10">
      <c r="A1382">
        <v>326</v>
      </c>
      <c r="B1382" t="s">
        <v>71</v>
      </c>
      <c r="C1382">
        <v>56</v>
      </c>
      <c r="D1382" t="s">
        <v>270</v>
      </c>
      <c r="E1382" s="44">
        <v>18</v>
      </c>
      <c r="F1382" s="44">
        <v>16</v>
      </c>
      <c r="G1382" s="58">
        <v>-2</v>
      </c>
      <c r="H1382" s="45">
        <v>225956</v>
      </c>
      <c r="I1382" s="45">
        <v>221230</v>
      </c>
      <c r="J1382" s="45">
        <v>-4726</v>
      </c>
    </row>
    <row r="1383" spans="1:10">
      <c r="A1383">
        <v>326</v>
      </c>
      <c r="B1383" t="s">
        <v>71</v>
      </c>
      <c r="C1383">
        <v>79</v>
      </c>
      <c r="D1383" t="s">
        <v>271</v>
      </c>
      <c r="E1383" s="44">
        <v>2</v>
      </c>
      <c r="F1383" s="44">
        <v>2</v>
      </c>
      <c r="G1383" s="58">
        <v>0</v>
      </c>
      <c r="H1383" s="45">
        <v>15126</v>
      </c>
      <c r="I1383" s="45">
        <v>15934</v>
      </c>
      <c r="J1383" s="45">
        <v>808</v>
      </c>
    </row>
    <row r="1384" spans="1:10">
      <c r="A1384">
        <v>326</v>
      </c>
      <c r="B1384" t="s">
        <v>71</v>
      </c>
      <c r="C1384">
        <v>103</v>
      </c>
      <c r="D1384" t="s">
        <v>290</v>
      </c>
      <c r="E1384" s="44">
        <v>1</v>
      </c>
      <c r="F1384" s="44">
        <v>1</v>
      </c>
      <c r="G1384" s="58">
        <v>0</v>
      </c>
      <c r="H1384" s="45">
        <v>5000</v>
      </c>
      <c r="I1384" s="45">
        <v>5000</v>
      </c>
      <c r="J1384" s="45">
        <v>0</v>
      </c>
    </row>
    <row r="1385" spans="1:10">
      <c r="A1385">
        <v>326</v>
      </c>
      <c r="B1385" t="s">
        <v>71</v>
      </c>
      <c r="C1385">
        <v>149</v>
      </c>
      <c r="D1385" t="s">
        <v>82</v>
      </c>
      <c r="E1385" s="44">
        <v>0</v>
      </c>
      <c r="F1385" s="44">
        <v>0.5</v>
      </c>
      <c r="G1385" s="58">
        <v>0.5</v>
      </c>
      <c r="H1385" s="45">
        <v>0</v>
      </c>
      <c r="I1385" s="45">
        <v>2500</v>
      </c>
      <c r="J1385" s="45">
        <v>2500</v>
      </c>
    </row>
    <row r="1386" spans="1:10">
      <c r="A1386">
        <v>326</v>
      </c>
      <c r="B1386" t="s">
        <v>71</v>
      </c>
      <c r="C1386">
        <v>158</v>
      </c>
      <c r="D1386" t="s">
        <v>65</v>
      </c>
      <c r="E1386" s="44">
        <v>14</v>
      </c>
      <c r="F1386" s="44">
        <v>13</v>
      </c>
      <c r="G1386" s="58">
        <v>-1</v>
      </c>
      <c r="H1386" s="45">
        <v>73870</v>
      </c>
      <c r="I1386" s="45">
        <v>70883</v>
      </c>
      <c r="J1386" s="45">
        <v>-2987</v>
      </c>
    </row>
    <row r="1387" spans="1:10">
      <c r="A1387">
        <v>326</v>
      </c>
      <c r="B1387" t="s">
        <v>71</v>
      </c>
      <c r="C1387">
        <v>160</v>
      </c>
      <c r="D1387" t="s">
        <v>83</v>
      </c>
      <c r="E1387" s="44">
        <v>9</v>
      </c>
      <c r="F1387" s="44">
        <v>9</v>
      </c>
      <c r="G1387" s="58">
        <v>0</v>
      </c>
      <c r="H1387" s="45">
        <v>58098</v>
      </c>
      <c r="I1387" s="45">
        <v>59377</v>
      </c>
      <c r="J1387" s="45">
        <v>1279</v>
      </c>
    </row>
    <row r="1388" spans="1:10">
      <c r="A1388">
        <v>326</v>
      </c>
      <c r="B1388" t="s">
        <v>71</v>
      </c>
      <c r="C1388">
        <v>181</v>
      </c>
      <c r="D1388" t="s">
        <v>84</v>
      </c>
      <c r="E1388" s="44">
        <v>2</v>
      </c>
      <c r="F1388" s="44">
        <v>1</v>
      </c>
      <c r="G1388" s="58">
        <v>-1</v>
      </c>
      <c r="H1388" s="45">
        <v>10000</v>
      </c>
      <c r="I1388" s="45">
        <v>5000</v>
      </c>
      <c r="J1388" s="45">
        <v>-5000</v>
      </c>
    </row>
    <row r="1389" spans="1:10">
      <c r="A1389">
        <v>326</v>
      </c>
      <c r="B1389" t="s">
        <v>71</v>
      </c>
      <c r="C1389">
        <v>301</v>
      </c>
      <c r="D1389" t="s">
        <v>70</v>
      </c>
      <c r="E1389" s="44">
        <v>10.5</v>
      </c>
      <c r="F1389" s="44">
        <v>12.5</v>
      </c>
      <c r="G1389" s="58">
        <v>2</v>
      </c>
      <c r="H1389" s="45">
        <v>52500</v>
      </c>
      <c r="I1389" s="45">
        <v>65341</v>
      </c>
      <c r="J1389" s="45">
        <v>12841</v>
      </c>
    </row>
    <row r="1390" spans="1:10">
      <c r="A1390">
        <v>326</v>
      </c>
      <c r="B1390" t="s">
        <v>71</v>
      </c>
      <c r="C1390">
        <v>616</v>
      </c>
      <c r="D1390" t="s">
        <v>879</v>
      </c>
      <c r="E1390" s="44">
        <v>10.5</v>
      </c>
      <c r="F1390" s="44">
        <v>9</v>
      </c>
      <c r="G1390" s="58">
        <v>-1.5</v>
      </c>
      <c r="H1390" s="45">
        <v>52500</v>
      </c>
      <c r="I1390" s="45">
        <v>45000</v>
      </c>
      <c r="J1390" s="45">
        <v>-7500</v>
      </c>
    </row>
    <row r="1391" spans="1:10">
      <c r="A1391">
        <v>326</v>
      </c>
      <c r="B1391" t="s">
        <v>71</v>
      </c>
      <c r="C1391">
        <v>640</v>
      </c>
      <c r="D1391" t="s">
        <v>402</v>
      </c>
      <c r="E1391" s="44">
        <v>0</v>
      </c>
      <c r="F1391" s="44">
        <v>1</v>
      </c>
      <c r="G1391" s="58">
        <v>1</v>
      </c>
      <c r="H1391" s="45">
        <v>0</v>
      </c>
      <c r="I1391" s="45">
        <v>5000</v>
      </c>
      <c r="J1391" s="45">
        <v>5000</v>
      </c>
    </row>
    <row r="1392" spans="1:10">
      <c r="A1392">
        <v>326</v>
      </c>
      <c r="B1392" t="s">
        <v>71</v>
      </c>
      <c r="C1392">
        <v>673</v>
      </c>
      <c r="D1392" t="s">
        <v>339</v>
      </c>
      <c r="E1392" s="44">
        <v>2</v>
      </c>
      <c r="F1392" s="44">
        <v>2</v>
      </c>
      <c r="G1392" s="58">
        <v>0</v>
      </c>
      <c r="H1392" s="45">
        <v>16613</v>
      </c>
      <c r="I1392" s="45">
        <v>18180</v>
      </c>
      <c r="J1392" s="45">
        <v>1567</v>
      </c>
    </row>
    <row r="1393" spans="1:10">
      <c r="A1393">
        <v>326</v>
      </c>
      <c r="B1393" t="s">
        <v>71</v>
      </c>
      <c r="C1393">
        <v>735</v>
      </c>
      <c r="D1393" t="s">
        <v>341</v>
      </c>
      <c r="E1393" s="44">
        <v>7</v>
      </c>
      <c r="F1393" s="44">
        <v>4</v>
      </c>
      <c r="G1393" s="58">
        <v>-3</v>
      </c>
      <c r="H1393" s="45">
        <v>37511</v>
      </c>
      <c r="I1393" s="45">
        <v>20000</v>
      </c>
      <c r="J1393" s="45">
        <v>-17511</v>
      </c>
    </row>
    <row r="1394" spans="1:10">
      <c r="A1394">
        <v>327</v>
      </c>
      <c r="B1394" t="s">
        <v>406</v>
      </c>
      <c r="C1394">
        <v>61</v>
      </c>
      <c r="D1394" t="s">
        <v>74</v>
      </c>
      <c r="E1394" s="44">
        <v>0</v>
      </c>
      <c r="F1394" s="44">
        <v>1</v>
      </c>
      <c r="G1394" s="58">
        <v>1</v>
      </c>
      <c r="H1394" s="45">
        <v>0</v>
      </c>
      <c r="I1394" s="45">
        <v>5000</v>
      </c>
      <c r="J1394" s="45">
        <v>5000</v>
      </c>
    </row>
    <row r="1395" spans="1:10">
      <c r="A1395">
        <v>327</v>
      </c>
      <c r="B1395" t="s">
        <v>406</v>
      </c>
      <c r="C1395">
        <v>86</v>
      </c>
      <c r="D1395" t="s">
        <v>300</v>
      </c>
      <c r="E1395" s="44">
        <v>10</v>
      </c>
      <c r="F1395" s="44">
        <v>8</v>
      </c>
      <c r="G1395" s="58">
        <v>-2</v>
      </c>
      <c r="H1395" s="45">
        <v>65774</v>
      </c>
      <c r="I1395" s="45">
        <v>56926</v>
      </c>
      <c r="J1395" s="45">
        <v>-8848</v>
      </c>
    </row>
    <row r="1396" spans="1:10">
      <c r="A1396">
        <v>327</v>
      </c>
      <c r="B1396" t="s">
        <v>406</v>
      </c>
      <c r="C1396">
        <v>210</v>
      </c>
      <c r="D1396" t="s">
        <v>374</v>
      </c>
      <c r="E1396" s="44">
        <v>1</v>
      </c>
      <c r="F1396" s="44">
        <v>0</v>
      </c>
      <c r="G1396" s="58">
        <v>-1</v>
      </c>
      <c r="H1396" s="45">
        <v>16396</v>
      </c>
      <c r="I1396" s="45">
        <v>0</v>
      </c>
      <c r="J1396" s="45">
        <v>-16396</v>
      </c>
    </row>
    <row r="1397" spans="1:10">
      <c r="A1397">
        <v>327</v>
      </c>
      <c r="B1397" t="s">
        <v>406</v>
      </c>
      <c r="C1397">
        <v>275</v>
      </c>
      <c r="D1397" t="s">
        <v>730</v>
      </c>
      <c r="E1397" s="44">
        <v>1</v>
      </c>
      <c r="F1397" s="44">
        <v>0</v>
      </c>
      <c r="G1397" s="58">
        <v>-1</v>
      </c>
      <c r="H1397" s="45">
        <v>16836</v>
      </c>
      <c r="I1397" s="45">
        <v>0</v>
      </c>
      <c r="J1397" s="45">
        <v>-16836</v>
      </c>
    </row>
    <row r="1398" spans="1:10">
      <c r="A1398">
        <v>327</v>
      </c>
      <c r="B1398" t="s">
        <v>406</v>
      </c>
      <c r="C1398">
        <v>278</v>
      </c>
      <c r="D1398" t="s">
        <v>303</v>
      </c>
      <c r="E1398" s="44">
        <v>1</v>
      </c>
      <c r="F1398" s="44">
        <v>0</v>
      </c>
      <c r="G1398" s="58">
        <v>-1</v>
      </c>
      <c r="H1398" s="45">
        <v>5000</v>
      </c>
      <c r="I1398" s="45">
        <v>0</v>
      </c>
      <c r="J1398" s="45">
        <v>-5000</v>
      </c>
    </row>
    <row r="1399" spans="1:10">
      <c r="A1399">
        <v>327</v>
      </c>
      <c r="B1399" t="s">
        <v>406</v>
      </c>
      <c r="C1399">
        <v>325</v>
      </c>
      <c r="D1399" t="s">
        <v>77</v>
      </c>
      <c r="E1399" s="44">
        <v>4</v>
      </c>
      <c r="F1399" s="44">
        <v>3</v>
      </c>
      <c r="G1399" s="58">
        <v>-1</v>
      </c>
      <c r="H1399" s="45">
        <v>20000</v>
      </c>
      <c r="I1399" s="45">
        <v>15000</v>
      </c>
      <c r="J1399" s="45">
        <v>-5000</v>
      </c>
    </row>
    <row r="1400" spans="1:10">
      <c r="A1400">
        <v>327</v>
      </c>
      <c r="B1400" t="s">
        <v>406</v>
      </c>
      <c r="C1400">
        <v>632</v>
      </c>
      <c r="D1400" t="s">
        <v>305</v>
      </c>
      <c r="E1400" s="44">
        <v>1</v>
      </c>
      <c r="F1400" s="44">
        <v>0</v>
      </c>
      <c r="G1400" s="58">
        <v>-1</v>
      </c>
      <c r="H1400" s="45">
        <v>5000</v>
      </c>
      <c r="I1400" s="45">
        <v>0</v>
      </c>
      <c r="J1400" s="45">
        <v>-5000</v>
      </c>
    </row>
    <row r="1401" spans="1:10">
      <c r="A1401">
        <v>327</v>
      </c>
      <c r="B1401" t="s">
        <v>406</v>
      </c>
      <c r="C1401">
        <v>672</v>
      </c>
      <c r="D1401" t="s">
        <v>776</v>
      </c>
      <c r="E1401" s="44">
        <v>2</v>
      </c>
      <c r="F1401" s="44">
        <v>2</v>
      </c>
      <c r="G1401" s="58">
        <v>0</v>
      </c>
      <c r="H1401" s="45">
        <v>10000</v>
      </c>
      <c r="I1401" s="45">
        <v>10000</v>
      </c>
      <c r="J1401" s="45">
        <v>0</v>
      </c>
    </row>
    <row r="1402" spans="1:10">
      <c r="A1402">
        <v>327</v>
      </c>
      <c r="B1402" t="s">
        <v>406</v>
      </c>
      <c r="C1402">
        <v>717</v>
      </c>
      <c r="D1402" t="s">
        <v>372</v>
      </c>
      <c r="E1402" s="44">
        <v>0.47</v>
      </c>
      <c r="F1402" s="44">
        <v>1</v>
      </c>
      <c r="G1402" s="58">
        <v>0.53</v>
      </c>
      <c r="H1402" s="45">
        <v>2350</v>
      </c>
      <c r="I1402" s="45">
        <v>5000</v>
      </c>
      <c r="J1402" s="45">
        <v>2650</v>
      </c>
    </row>
    <row r="1403" spans="1:10">
      <c r="A1403">
        <v>331</v>
      </c>
      <c r="B1403" t="s">
        <v>18</v>
      </c>
      <c r="C1403">
        <v>72</v>
      </c>
      <c r="D1403" t="s">
        <v>818</v>
      </c>
      <c r="E1403" s="44">
        <v>0</v>
      </c>
      <c r="F1403" s="44">
        <v>1</v>
      </c>
      <c r="G1403" s="58">
        <v>1</v>
      </c>
      <c r="H1403" s="45">
        <v>0</v>
      </c>
      <c r="I1403" s="45">
        <v>5000</v>
      </c>
      <c r="J1403" s="45">
        <v>5000</v>
      </c>
    </row>
    <row r="1404" spans="1:10">
      <c r="A1404">
        <v>332</v>
      </c>
      <c r="B1404" t="s">
        <v>78</v>
      </c>
      <c r="C1404">
        <v>5</v>
      </c>
      <c r="D1404" t="s">
        <v>73</v>
      </c>
      <c r="E1404" s="44">
        <v>7</v>
      </c>
      <c r="F1404" s="44">
        <v>8</v>
      </c>
      <c r="G1404" s="58">
        <v>1</v>
      </c>
      <c r="H1404" s="45">
        <v>48031</v>
      </c>
      <c r="I1404" s="45">
        <v>53868</v>
      </c>
      <c r="J1404" s="45">
        <v>5837</v>
      </c>
    </row>
    <row r="1405" spans="1:10">
      <c r="A1405">
        <v>332</v>
      </c>
      <c r="B1405" t="s">
        <v>78</v>
      </c>
      <c r="C1405">
        <v>61</v>
      </c>
      <c r="D1405" t="s">
        <v>74</v>
      </c>
      <c r="E1405" s="44">
        <v>3</v>
      </c>
      <c r="F1405" s="44">
        <v>5</v>
      </c>
      <c r="G1405" s="58">
        <v>2</v>
      </c>
      <c r="H1405" s="45">
        <v>15000</v>
      </c>
      <c r="I1405" s="45">
        <v>25000</v>
      </c>
      <c r="J1405" s="45">
        <v>10000</v>
      </c>
    </row>
    <row r="1406" spans="1:10">
      <c r="A1406">
        <v>332</v>
      </c>
      <c r="B1406" t="s">
        <v>78</v>
      </c>
      <c r="C1406">
        <v>87</v>
      </c>
      <c r="D1406" t="s">
        <v>287</v>
      </c>
      <c r="E1406" s="44">
        <v>1</v>
      </c>
      <c r="F1406" s="44">
        <v>1</v>
      </c>
      <c r="G1406" s="58">
        <v>0</v>
      </c>
      <c r="H1406" s="45">
        <v>5000</v>
      </c>
      <c r="I1406" s="45">
        <v>5000</v>
      </c>
      <c r="J1406" s="45">
        <v>0</v>
      </c>
    </row>
    <row r="1407" spans="1:10">
      <c r="A1407">
        <v>332</v>
      </c>
      <c r="B1407" t="s">
        <v>78</v>
      </c>
      <c r="C1407">
        <v>137</v>
      </c>
      <c r="D1407" t="s">
        <v>75</v>
      </c>
      <c r="E1407" s="44">
        <v>6.32</v>
      </c>
      <c r="F1407" s="44">
        <v>8</v>
      </c>
      <c r="G1407" s="58">
        <v>1.6799999999999997</v>
      </c>
      <c r="H1407" s="45">
        <v>31600</v>
      </c>
      <c r="I1407" s="45">
        <v>40000</v>
      </c>
      <c r="J1407" s="45">
        <v>8400</v>
      </c>
    </row>
    <row r="1408" spans="1:10">
      <c r="A1408">
        <v>332</v>
      </c>
      <c r="B1408" t="s">
        <v>78</v>
      </c>
      <c r="C1408">
        <v>161</v>
      </c>
      <c r="D1408" t="s">
        <v>302</v>
      </c>
      <c r="E1408" s="44">
        <v>0</v>
      </c>
      <c r="F1408" s="44">
        <v>0.48</v>
      </c>
      <c r="G1408" s="58">
        <v>0.48</v>
      </c>
      <c r="H1408" s="45">
        <v>0</v>
      </c>
      <c r="I1408" s="45">
        <v>2400</v>
      </c>
      <c r="J1408" s="45">
        <v>2400</v>
      </c>
    </row>
    <row r="1409" spans="1:10">
      <c r="A1409">
        <v>332</v>
      </c>
      <c r="B1409" t="s">
        <v>78</v>
      </c>
      <c r="C1409">
        <v>275</v>
      </c>
      <c r="D1409" t="s">
        <v>730</v>
      </c>
      <c r="E1409" s="44">
        <v>0</v>
      </c>
      <c r="F1409" s="44">
        <v>0.21</v>
      </c>
      <c r="G1409" s="58">
        <v>0.21</v>
      </c>
      <c r="H1409" s="45">
        <v>0</v>
      </c>
      <c r="I1409" s="45">
        <v>1050</v>
      </c>
      <c r="J1409" s="45">
        <v>1050</v>
      </c>
    </row>
    <row r="1410" spans="1:10">
      <c r="A1410">
        <v>332</v>
      </c>
      <c r="B1410" t="s">
        <v>78</v>
      </c>
      <c r="C1410">
        <v>281</v>
      </c>
      <c r="D1410" t="s">
        <v>76</v>
      </c>
      <c r="E1410" s="44">
        <v>76.259999999999991</v>
      </c>
      <c r="F1410" s="44">
        <v>67.209999999999994</v>
      </c>
      <c r="G1410" s="58">
        <v>-9.0499999999999972</v>
      </c>
      <c r="H1410" s="45">
        <v>433184</v>
      </c>
      <c r="I1410" s="45">
        <v>377803</v>
      </c>
      <c r="J1410" s="45">
        <v>-55381</v>
      </c>
    </row>
    <row r="1411" spans="1:10">
      <c r="A1411">
        <v>332</v>
      </c>
      <c r="B1411" t="s">
        <v>78</v>
      </c>
      <c r="C1411">
        <v>325</v>
      </c>
      <c r="D1411" t="s">
        <v>77</v>
      </c>
      <c r="E1411" s="44">
        <v>3.9200000000000004</v>
      </c>
      <c r="F1411" s="44">
        <v>6.71</v>
      </c>
      <c r="G1411" s="58">
        <v>2.7899999999999996</v>
      </c>
      <c r="H1411" s="45">
        <v>20454</v>
      </c>
      <c r="I1411" s="45">
        <v>33550</v>
      </c>
      <c r="J1411" s="45">
        <v>13096</v>
      </c>
    </row>
    <row r="1412" spans="1:10">
      <c r="A1412">
        <v>332</v>
      </c>
      <c r="B1412" t="s">
        <v>78</v>
      </c>
      <c r="C1412">
        <v>683</v>
      </c>
      <c r="D1412" t="s">
        <v>393</v>
      </c>
      <c r="E1412" s="44">
        <v>0</v>
      </c>
      <c r="F1412" s="44">
        <v>0.21</v>
      </c>
      <c r="G1412" s="58">
        <v>0.21</v>
      </c>
      <c r="H1412" s="45">
        <v>0</v>
      </c>
      <c r="I1412" s="45">
        <v>1050</v>
      </c>
      <c r="J1412" s="45">
        <v>1050</v>
      </c>
    </row>
    <row r="1413" spans="1:10">
      <c r="A1413">
        <v>337</v>
      </c>
      <c r="B1413" t="s">
        <v>20</v>
      </c>
      <c r="C1413">
        <v>68</v>
      </c>
      <c r="D1413" t="s">
        <v>815</v>
      </c>
      <c r="E1413" s="44">
        <v>1</v>
      </c>
      <c r="F1413" s="44">
        <v>0</v>
      </c>
      <c r="G1413" s="58">
        <v>-1</v>
      </c>
      <c r="H1413" s="45">
        <v>5000</v>
      </c>
      <c r="I1413" s="45">
        <v>0</v>
      </c>
      <c r="J1413" s="45">
        <v>-5000</v>
      </c>
    </row>
    <row r="1414" spans="1:10">
      <c r="A1414">
        <v>337</v>
      </c>
      <c r="B1414" t="s">
        <v>20</v>
      </c>
      <c r="C1414">
        <v>74</v>
      </c>
      <c r="D1414" t="s">
        <v>820</v>
      </c>
      <c r="E1414" s="44">
        <v>3</v>
      </c>
      <c r="F1414" s="44">
        <v>4</v>
      </c>
      <c r="G1414" s="58">
        <v>1</v>
      </c>
      <c r="H1414" s="45">
        <v>16127</v>
      </c>
      <c r="I1414" s="45">
        <v>22713</v>
      </c>
      <c r="J1414" s="45">
        <v>6586</v>
      </c>
    </row>
    <row r="1415" spans="1:10">
      <c r="A1415">
        <v>337</v>
      </c>
      <c r="B1415" t="s">
        <v>20</v>
      </c>
      <c r="C1415">
        <v>86</v>
      </c>
      <c r="D1415" t="s">
        <v>300</v>
      </c>
      <c r="E1415" s="44">
        <v>1</v>
      </c>
      <c r="F1415" s="44">
        <v>0</v>
      </c>
      <c r="G1415" s="58">
        <v>-1</v>
      </c>
      <c r="H1415" s="45">
        <v>5000</v>
      </c>
      <c r="I1415" s="45">
        <v>0</v>
      </c>
      <c r="J1415" s="45">
        <v>-5000</v>
      </c>
    </row>
    <row r="1416" spans="1:10">
      <c r="A1416">
        <v>337</v>
      </c>
      <c r="B1416" t="s">
        <v>20</v>
      </c>
      <c r="C1416">
        <v>114</v>
      </c>
      <c r="D1416" t="s">
        <v>301</v>
      </c>
      <c r="E1416" s="44">
        <v>7.45</v>
      </c>
      <c r="F1416" s="44">
        <v>7</v>
      </c>
      <c r="G1416" s="58">
        <v>-0.45000000000000018</v>
      </c>
      <c r="H1416" s="45">
        <v>42837</v>
      </c>
      <c r="I1416" s="45">
        <v>76026</v>
      </c>
      <c r="J1416" s="45">
        <v>33189</v>
      </c>
    </row>
    <row r="1417" spans="1:10">
      <c r="A1417">
        <v>337</v>
      </c>
      <c r="B1417" t="s">
        <v>20</v>
      </c>
      <c r="C1417">
        <v>127</v>
      </c>
      <c r="D1417" t="s">
        <v>852</v>
      </c>
      <c r="E1417" s="44">
        <v>2.58</v>
      </c>
      <c r="F1417" s="44">
        <v>1.62</v>
      </c>
      <c r="G1417" s="58">
        <v>-0.96</v>
      </c>
      <c r="H1417" s="45">
        <v>12900</v>
      </c>
      <c r="I1417" s="45">
        <v>8100</v>
      </c>
      <c r="J1417" s="45">
        <v>-4800</v>
      </c>
    </row>
    <row r="1418" spans="1:10">
      <c r="A1418">
        <v>337</v>
      </c>
      <c r="B1418" t="s">
        <v>20</v>
      </c>
      <c r="C1418">
        <v>210</v>
      </c>
      <c r="D1418" t="s">
        <v>374</v>
      </c>
      <c r="E1418" s="44">
        <v>1</v>
      </c>
      <c r="F1418" s="44">
        <v>3</v>
      </c>
      <c r="G1418" s="58">
        <v>2</v>
      </c>
      <c r="H1418" s="45">
        <v>5000</v>
      </c>
      <c r="I1418" s="45">
        <v>15000</v>
      </c>
      <c r="J1418" s="45">
        <v>10000</v>
      </c>
    </row>
    <row r="1419" spans="1:10">
      <c r="A1419">
        <v>337</v>
      </c>
      <c r="B1419" t="s">
        <v>20</v>
      </c>
      <c r="C1419">
        <v>223</v>
      </c>
      <c r="D1419" t="s">
        <v>701</v>
      </c>
      <c r="E1419" s="44">
        <v>1</v>
      </c>
      <c r="F1419" s="44">
        <v>1</v>
      </c>
      <c r="G1419" s="58">
        <v>0</v>
      </c>
      <c r="H1419" s="45">
        <v>8277</v>
      </c>
      <c r="I1419" s="45">
        <v>8327</v>
      </c>
      <c r="J1419" s="45">
        <v>50</v>
      </c>
    </row>
    <row r="1420" spans="1:10">
      <c r="A1420">
        <v>337</v>
      </c>
      <c r="B1420" t="s">
        <v>20</v>
      </c>
      <c r="C1420">
        <v>263</v>
      </c>
      <c r="D1420" t="s">
        <v>403</v>
      </c>
      <c r="E1420" s="44">
        <v>0</v>
      </c>
      <c r="F1420" s="44">
        <v>1</v>
      </c>
      <c r="G1420" s="58">
        <v>1</v>
      </c>
      <c r="H1420" s="45">
        <v>0</v>
      </c>
      <c r="I1420" s="45">
        <v>5000</v>
      </c>
      <c r="J1420" s="45">
        <v>5000</v>
      </c>
    </row>
    <row r="1421" spans="1:10">
      <c r="A1421">
        <v>337</v>
      </c>
      <c r="B1421" t="s">
        <v>20</v>
      </c>
      <c r="C1421">
        <v>281</v>
      </c>
      <c r="D1421" t="s">
        <v>76</v>
      </c>
      <c r="E1421" s="44">
        <v>1.55</v>
      </c>
      <c r="F1421" s="44">
        <v>2</v>
      </c>
      <c r="G1421" s="58">
        <v>0.44999999999999996</v>
      </c>
      <c r="H1421" s="45">
        <v>13915</v>
      </c>
      <c r="I1421" s="45">
        <v>15610</v>
      </c>
      <c r="J1421" s="45">
        <v>1695</v>
      </c>
    </row>
    <row r="1422" spans="1:10">
      <c r="A1422">
        <v>337</v>
      </c>
      <c r="B1422" t="s">
        <v>20</v>
      </c>
      <c r="C1422">
        <v>632</v>
      </c>
      <c r="D1422" t="s">
        <v>305</v>
      </c>
      <c r="E1422" s="44">
        <v>0</v>
      </c>
      <c r="F1422" s="44">
        <v>1</v>
      </c>
      <c r="G1422" s="58">
        <v>1</v>
      </c>
      <c r="H1422" s="45">
        <v>0</v>
      </c>
      <c r="I1422" s="45">
        <v>5000</v>
      </c>
      <c r="J1422" s="45">
        <v>5000</v>
      </c>
    </row>
    <row r="1423" spans="1:10">
      <c r="A1423">
        <v>337</v>
      </c>
      <c r="B1423" t="s">
        <v>20</v>
      </c>
      <c r="C1423">
        <v>674</v>
      </c>
      <c r="D1423" t="s">
        <v>292</v>
      </c>
      <c r="E1423" s="44">
        <v>19</v>
      </c>
      <c r="F1423" s="44">
        <v>18.57</v>
      </c>
      <c r="G1423" s="58">
        <v>-0.42999999999999972</v>
      </c>
      <c r="H1423" s="45">
        <v>109693</v>
      </c>
      <c r="I1423" s="45">
        <v>110953</v>
      </c>
      <c r="J1423" s="45">
        <v>1260</v>
      </c>
    </row>
    <row r="1424" spans="1:10">
      <c r="A1424">
        <v>337</v>
      </c>
      <c r="B1424" t="s">
        <v>20</v>
      </c>
      <c r="C1424">
        <v>728</v>
      </c>
      <c r="D1424" t="s">
        <v>365</v>
      </c>
      <c r="E1424" s="44">
        <v>1</v>
      </c>
      <c r="F1424" s="44">
        <v>1</v>
      </c>
      <c r="G1424" s="58">
        <v>0</v>
      </c>
      <c r="H1424" s="45">
        <v>5000</v>
      </c>
      <c r="I1424" s="45">
        <v>5000</v>
      </c>
      <c r="J1424" s="45">
        <v>0</v>
      </c>
    </row>
    <row r="1425" spans="1:10">
      <c r="A1425">
        <v>337</v>
      </c>
      <c r="B1425" t="s">
        <v>20</v>
      </c>
      <c r="C1425">
        <v>750</v>
      </c>
      <c r="D1425" t="s">
        <v>37</v>
      </c>
      <c r="E1425" s="44">
        <v>0</v>
      </c>
      <c r="F1425" s="44">
        <v>2</v>
      </c>
      <c r="G1425" s="58">
        <v>2</v>
      </c>
      <c r="H1425" s="45">
        <v>0</v>
      </c>
      <c r="I1425" s="45">
        <v>10000</v>
      </c>
      <c r="J1425" s="45">
        <v>10000</v>
      </c>
    </row>
    <row r="1426" spans="1:10">
      <c r="A1426">
        <v>340</v>
      </c>
      <c r="B1426" t="s">
        <v>395</v>
      </c>
      <c r="C1426">
        <v>210</v>
      </c>
      <c r="D1426" t="s">
        <v>374</v>
      </c>
      <c r="E1426" s="44">
        <v>2</v>
      </c>
      <c r="F1426" s="44">
        <v>2</v>
      </c>
      <c r="G1426" s="58">
        <v>0</v>
      </c>
      <c r="H1426" s="45">
        <v>10000</v>
      </c>
      <c r="I1426" s="45">
        <v>10000</v>
      </c>
      <c r="J1426" s="45">
        <v>0</v>
      </c>
    </row>
    <row r="1427" spans="1:10">
      <c r="A1427">
        <v>340</v>
      </c>
      <c r="B1427" t="s">
        <v>395</v>
      </c>
      <c r="C1427">
        <v>327</v>
      </c>
      <c r="D1427" t="s">
        <v>406</v>
      </c>
      <c r="E1427" s="44">
        <v>1</v>
      </c>
      <c r="F1427" s="44">
        <v>1</v>
      </c>
      <c r="G1427" s="58">
        <v>0</v>
      </c>
      <c r="H1427" s="45">
        <v>5000</v>
      </c>
      <c r="I1427" s="45">
        <v>5000</v>
      </c>
      <c r="J1427" s="45">
        <v>0</v>
      </c>
    </row>
    <row r="1428" spans="1:10">
      <c r="A1428">
        <v>340</v>
      </c>
      <c r="B1428" t="s">
        <v>395</v>
      </c>
      <c r="C1428">
        <v>349</v>
      </c>
      <c r="D1428" t="s">
        <v>27</v>
      </c>
      <c r="E1428" s="44">
        <v>3.18</v>
      </c>
      <c r="F1428" s="44">
        <v>1</v>
      </c>
      <c r="G1428" s="58">
        <v>-2.1800000000000002</v>
      </c>
      <c r="H1428" s="45">
        <v>18492</v>
      </c>
      <c r="I1428" s="45">
        <v>5000</v>
      </c>
      <c r="J1428" s="45">
        <v>-13492</v>
      </c>
    </row>
    <row r="1429" spans="1:10">
      <c r="A1429">
        <v>340</v>
      </c>
      <c r="B1429" t="s">
        <v>395</v>
      </c>
      <c r="C1429">
        <v>632</v>
      </c>
      <c r="D1429" t="s">
        <v>305</v>
      </c>
      <c r="E1429" s="44">
        <v>4</v>
      </c>
      <c r="F1429" s="44">
        <v>6</v>
      </c>
      <c r="G1429" s="58">
        <v>2</v>
      </c>
      <c r="H1429" s="45">
        <v>20000</v>
      </c>
      <c r="I1429" s="45">
        <v>34437</v>
      </c>
      <c r="J1429" s="45">
        <v>14437</v>
      </c>
    </row>
    <row r="1430" spans="1:10">
      <c r="A1430">
        <v>340</v>
      </c>
      <c r="B1430" t="s">
        <v>395</v>
      </c>
      <c r="C1430">
        <v>635</v>
      </c>
      <c r="D1430" t="s">
        <v>770</v>
      </c>
      <c r="E1430" s="44">
        <v>7</v>
      </c>
      <c r="F1430" s="44">
        <v>11</v>
      </c>
      <c r="G1430" s="58">
        <v>4</v>
      </c>
      <c r="H1430" s="45">
        <v>38994</v>
      </c>
      <c r="I1430" s="45">
        <v>60309</v>
      </c>
      <c r="J1430" s="45">
        <v>21315</v>
      </c>
    </row>
    <row r="1431" spans="1:10">
      <c r="A1431">
        <v>340</v>
      </c>
      <c r="B1431" t="s">
        <v>395</v>
      </c>
      <c r="C1431">
        <v>717</v>
      </c>
      <c r="D1431" t="s">
        <v>372</v>
      </c>
      <c r="E1431" s="44">
        <v>2</v>
      </c>
      <c r="F1431" s="44">
        <v>1</v>
      </c>
      <c r="G1431" s="58">
        <v>-1</v>
      </c>
      <c r="H1431" s="45">
        <v>20090</v>
      </c>
      <c r="I1431" s="45">
        <v>5000</v>
      </c>
      <c r="J1431" s="45">
        <v>-15090</v>
      </c>
    </row>
    <row r="1432" spans="1:10">
      <c r="A1432">
        <v>341</v>
      </c>
      <c r="B1432" t="s">
        <v>396</v>
      </c>
      <c r="C1432">
        <v>63</v>
      </c>
      <c r="D1432" t="s">
        <v>397</v>
      </c>
      <c r="E1432" s="44">
        <v>4</v>
      </c>
      <c r="F1432" s="44">
        <v>1</v>
      </c>
      <c r="G1432" s="58">
        <v>-3</v>
      </c>
      <c r="H1432" s="45">
        <v>20000</v>
      </c>
      <c r="I1432" s="45">
        <v>5000</v>
      </c>
      <c r="J1432" s="45">
        <v>-15000</v>
      </c>
    </row>
    <row r="1433" spans="1:10">
      <c r="A1433">
        <v>341</v>
      </c>
      <c r="B1433" t="s">
        <v>396</v>
      </c>
      <c r="C1433">
        <v>148</v>
      </c>
      <c r="D1433" t="s">
        <v>744</v>
      </c>
      <c r="E1433" s="44">
        <v>1</v>
      </c>
      <c r="F1433" s="44">
        <v>2</v>
      </c>
      <c r="G1433" s="58">
        <v>1</v>
      </c>
      <c r="H1433" s="45">
        <v>6939</v>
      </c>
      <c r="I1433" s="45">
        <v>11968</v>
      </c>
      <c r="J1433" s="45">
        <v>5029</v>
      </c>
    </row>
    <row r="1434" spans="1:10">
      <c r="A1434">
        <v>341</v>
      </c>
      <c r="B1434" t="s">
        <v>396</v>
      </c>
      <c r="C1434">
        <v>200</v>
      </c>
      <c r="D1434" t="s">
        <v>434</v>
      </c>
      <c r="E1434" s="44">
        <v>1</v>
      </c>
      <c r="F1434" s="44">
        <v>1</v>
      </c>
      <c r="G1434" s="58">
        <v>0</v>
      </c>
      <c r="H1434" s="45">
        <v>5000</v>
      </c>
      <c r="I1434" s="45">
        <v>5000</v>
      </c>
      <c r="J1434" s="45">
        <v>0</v>
      </c>
    </row>
    <row r="1435" spans="1:10">
      <c r="A1435">
        <v>341</v>
      </c>
      <c r="B1435" t="s">
        <v>396</v>
      </c>
      <c r="C1435">
        <v>209</v>
      </c>
      <c r="D1435" t="s">
        <v>745</v>
      </c>
      <c r="E1435" s="44">
        <v>22.08</v>
      </c>
      <c r="F1435" s="44">
        <v>26</v>
      </c>
      <c r="G1435" s="58">
        <v>3.9200000000000017</v>
      </c>
      <c r="H1435" s="45">
        <v>114054</v>
      </c>
      <c r="I1435" s="45">
        <v>136629</v>
      </c>
      <c r="J1435" s="45">
        <v>22575</v>
      </c>
    </row>
    <row r="1436" spans="1:10">
      <c r="A1436">
        <v>341</v>
      </c>
      <c r="B1436" t="s">
        <v>396</v>
      </c>
      <c r="C1436">
        <v>236</v>
      </c>
      <c r="D1436" t="s">
        <v>746</v>
      </c>
      <c r="E1436" s="44">
        <v>1</v>
      </c>
      <c r="F1436" s="44">
        <v>0</v>
      </c>
      <c r="G1436" s="58">
        <v>-1</v>
      </c>
      <c r="H1436" s="45">
        <v>5000</v>
      </c>
      <c r="I1436" s="45">
        <v>0</v>
      </c>
      <c r="J1436" s="45">
        <v>-5000</v>
      </c>
    </row>
    <row r="1437" spans="1:10">
      <c r="A1437">
        <v>341</v>
      </c>
      <c r="B1437" t="s">
        <v>396</v>
      </c>
      <c r="C1437">
        <v>603</v>
      </c>
      <c r="D1437" t="s">
        <v>769</v>
      </c>
      <c r="E1437" s="44">
        <v>5</v>
      </c>
      <c r="F1437" s="44">
        <v>5</v>
      </c>
      <c r="G1437" s="58">
        <v>0</v>
      </c>
      <c r="H1437" s="45">
        <v>28742</v>
      </c>
      <c r="I1437" s="45">
        <v>25000</v>
      </c>
      <c r="J1437" s="45">
        <v>-3742</v>
      </c>
    </row>
    <row r="1438" spans="1:10">
      <c r="A1438">
        <v>341</v>
      </c>
      <c r="B1438" t="s">
        <v>396</v>
      </c>
      <c r="C1438">
        <v>635</v>
      </c>
      <c r="D1438" t="s">
        <v>770</v>
      </c>
      <c r="E1438" s="44">
        <v>1</v>
      </c>
      <c r="F1438" s="44">
        <v>0</v>
      </c>
      <c r="G1438" s="58">
        <v>-1</v>
      </c>
      <c r="H1438" s="45">
        <v>5000</v>
      </c>
      <c r="I1438" s="45">
        <v>0</v>
      </c>
      <c r="J1438" s="45">
        <v>-5000</v>
      </c>
    </row>
    <row r="1439" spans="1:10">
      <c r="A1439">
        <v>343</v>
      </c>
      <c r="B1439" t="s">
        <v>274</v>
      </c>
      <c r="C1439">
        <v>97</v>
      </c>
      <c r="D1439" t="s">
        <v>332</v>
      </c>
      <c r="E1439" s="44">
        <v>0</v>
      </c>
      <c r="F1439" s="44">
        <v>3.32</v>
      </c>
      <c r="G1439" s="58">
        <v>3.32</v>
      </c>
      <c r="H1439" s="45">
        <v>0</v>
      </c>
      <c r="I1439" s="45">
        <v>16600</v>
      </c>
      <c r="J1439" s="45">
        <v>16600</v>
      </c>
    </row>
    <row r="1440" spans="1:10">
      <c r="A1440">
        <v>343</v>
      </c>
      <c r="B1440" t="s">
        <v>274</v>
      </c>
      <c r="C1440">
        <v>103</v>
      </c>
      <c r="D1440" t="s">
        <v>290</v>
      </c>
      <c r="E1440" s="44">
        <v>20</v>
      </c>
      <c r="F1440" s="44">
        <v>26.819999999999997</v>
      </c>
      <c r="G1440" s="58">
        <v>6.8199999999999967</v>
      </c>
      <c r="H1440" s="45">
        <v>112953</v>
      </c>
      <c r="I1440" s="45">
        <v>156728</v>
      </c>
      <c r="J1440" s="45">
        <v>43775</v>
      </c>
    </row>
    <row r="1441" spans="1:10">
      <c r="A1441">
        <v>343</v>
      </c>
      <c r="B1441" t="s">
        <v>274</v>
      </c>
      <c r="C1441">
        <v>153</v>
      </c>
      <c r="D1441" t="s">
        <v>333</v>
      </c>
      <c r="E1441" s="44">
        <v>0</v>
      </c>
      <c r="F1441" s="44">
        <v>1</v>
      </c>
      <c r="G1441" s="58">
        <v>1</v>
      </c>
      <c r="H1441" s="45">
        <v>0</v>
      </c>
      <c r="I1441" s="45">
        <v>5000</v>
      </c>
      <c r="J1441" s="45">
        <v>5000</v>
      </c>
    </row>
    <row r="1442" spans="1:10">
      <c r="A1442">
        <v>343</v>
      </c>
      <c r="B1442" t="s">
        <v>274</v>
      </c>
      <c r="C1442">
        <v>223</v>
      </c>
      <c r="D1442" t="s">
        <v>701</v>
      </c>
      <c r="E1442" s="44">
        <v>0</v>
      </c>
      <c r="F1442" s="44">
        <v>1</v>
      </c>
      <c r="G1442" s="58">
        <v>1</v>
      </c>
      <c r="H1442" s="45">
        <v>0</v>
      </c>
      <c r="I1442" s="45">
        <v>5000</v>
      </c>
      <c r="J1442" s="45">
        <v>5000</v>
      </c>
    </row>
    <row r="1443" spans="1:10">
      <c r="A1443">
        <v>343</v>
      </c>
      <c r="B1443" t="s">
        <v>274</v>
      </c>
      <c r="C1443">
        <v>610</v>
      </c>
      <c r="D1443" t="s">
        <v>338</v>
      </c>
      <c r="E1443" s="44">
        <v>4</v>
      </c>
      <c r="F1443" s="44">
        <v>3.74</v>
      </c>
      <c r="G1443" s="58">
        <v>-0.25999999999999979</v>
      </c>
      <c r="H1443" s="45">
        <v>24197</v>
      </c>
      <c r="I1443" s="45">
        <v>22465</v>
      </c>
      <c r="J1443" s="45">
        <v>-1732</v>
      </c>
    </row>
    <row r="1444" spans="1:10">
      <c r="A1444">
        <v>343</v>
      </c>
      <c r="B1444" t="s">
        <v>274</v>
      </c>
      <c r="C1444">
        <v>615</v>
      </c>
      <c r="D1444" t="s">
        <v>291</v>
      </c>
      <c r="E1444" s="44">
        <v>12</v>
      </c>
      <c r="F1444" s="44">
        <v>14</v>
      </c>
      <c r="G1444" s="58">
        <v>2</v>
      </c>
      <c r="H1444" s="45">
        <v>61008</v>
      </c>
      <c r="I1444" s="45">
        <v>70000</v>
      </c>
      <c r="J1444" s="45">
        <v>8992</v>
      </c>
    </row>
    <row r="1445" spans="1:10">
      <c r="A1445">
        <v>343</v>
      </c>
      <c r="B1445" t="s">
        <v>274</v>
      </c>
      <c r="C1445">
        <v>720</v>
      </c>
      <c r="D1445" t="s">
        <v>340</v>
      </c>
      <c r="E1445" s="44">
        <v>11.129999999999999</v>
      </c>
      <c r="F1445" s="44">
        <v>5</v>
      </c>
      <c r="G1445" s="58">
        <v>-6.129999999999999</v>
      </c>
      <c r="H1445" s="45">
        <v>55650</v>
      </c>
      <c r="I1445" s="45">
        <v>32588</v>
      </c>
      <c r="J1445" s="45">
        <v>-23062</v>
      </c>
    </row>
    <row r="1446" spans="1:10">
      <c r="A1446">
        <v>346</v>
      </c>
      <c r="B1446" t="s">
        <v>26</v>
      </c>
      <c r="C1446">
        <v>35</v>
      </c>
      <c r="D1446" t="s">
        <v>319</v>
      </c>
      <c r="E1446" s="44">
        <v>5</v>
      </c>
      <c r="F1446" s="44">
        <v>2</v>
      </c>
      <c r="G1446" s="58">
        <v>-3</v>
      </c>
      <c r="H1446" s="45">
        <v>25000</v>
      </c>
      <c r="I1446" s="45">
        <v>10000</v>
      </c>
      <c r="J1446" s="45">
        <v>-15000</v>
      </c>
    </row>
    <row r="1447" spans="1:10">
      <c r="A1447">
        <v>346</v>
      </c>
      <c r="B1447" t="s">
        <v>26</v>
      </c>
      <c r="C1447">
        <v>163</v>
      </c>
      <c r="D1447" t="s">
        <v>348</v>
      </c>
      <c r="E1447" s="44">
        <v>2</v>
      </c>
      <c r="F1447" s="44">
        <v>1</v>
      </c>
      <c r="G1447" s="58">
        <v>-1</v>
      </c>
      <c r="H1447" s="45">
        <v>10000</v>
      </c>
      <c r="I1447" s="45">
        <v>5000</v>
      </c>
      <c r="J1447" s="45">
        <v>-5000</v>
      </c>
    </row>
    <row r="1448" spans="1:10">
      <c r="A1448">
        <v>346</v>
      </c>
      <c r="B1448" t="s">
        <v>26</v>
      </c>
      <c r="C1448">
        <v>176</v>
      </c>
      <c r="D1448" t="s">
        <v>400</v>
      </c>
      <c r="E1448" s="44">
        <v>1</v>
      </c>
      <c r="F1448" s="44">
        <v>0</v>
      </c>
      <c r="G1448" s="58">
        <v>-1</v>
      </c>
      <c r="H1448" s="45">
        <v>5000</v>
      </c>
      <c r="I1448" s="45">
        <v>0</v>
      </c>
      <c r="J1448" s="45">
        <v>-5000</v>
      </c>
    </row>
    <row r="1449" spans="1:10">
      <c r="A1449">
        <v>346</v>
      </c>
      <c r="B1449" t="s">
        <v>26</v>
      </c>
      <c r="C1449">
        <v>248</v>
      </c>
      <c r="D1449" t="s">
        <v>783</v>
      </c>
      <c r="E1449" s="44">
        <v>3</v>
      </c>
      <c r="F1449" s="44">
        <v>1</v>
      </c>
      <c r="G1449" s="58">
        <v>-2</v>
      </c>
      <c r="H1449" s="45">
        <v>24157</v>
      </c>
      <c r="I1449" s="45">
        <v>5000</v>
      </c>
      <c r="J1449" s="45">
        <v>-19157</v>
      </c>
    </row>
    <row r="1450" spans="1:10">
      <c r="A1450">
        <v>346</v>
      </c>
      <c r="B1450" t="s">
        <v>26</v>
      </c>
      <c r="C1450">
        <v>274</v>
      </c>
      <c r="D1450" t="s">
        <v>418</v>
      </c>
      <c r="E1450" s="44">
        <v>1</v>
      </c>
      <c r="F1450" s="44">
        <v>0</v>
      </c>
      <c r="G1450" s="58">
        <v>-1</v>
      </c>
      <c r="H1450" s="45">
        <v>5000</v>
      </c>
      <c r="I1450" s="45">
        <v>0</v>
      </c>
      <c r="J1450" s="45">
        <v>-5000</v>
      </c>
    </row>
    <row r="1451" spans="1:10">
      <c r="A1451">
        <v>348</v>
      </c>
      <c r="B1451" t="s">
        <v>343</v>
      </c>
      <c r="C1451">
        <v>17</v>
      </c>
      <c r="D1451" t="s">
        <v>753</v>
      </c>
      <c r="E1451" s="44">
        <v>2.66</v>
      </c>
      <c r="F1451" s="44">
        <v>1.8599999999999999</v>
      </c>
      <c r="G1451" s="58">
        <v>-0.80000000000000027</v>
      </c>
      <c r="H1451" s="45">
        <v>30535</v>
      </c>
      <c r="I1451" s="45">
        <v>15380</v>
      </c>
      <c r="J1451" s="45">
        <v>-15155</v>
      </c>
    </row>
    <row r="1452" spans="1:10">
      <c r="A1452">
        <v>348</v>
      </c>
      <c r="B1452" t="s">
        <v>343</v>
      </c>
      <c r="C1452">
        <v>39</v>
      </c>
      <c r="D1452" t="s">
        <v>272</v>
      </c>
      <c r="E1452" s="44">
        <v>0</v>
      </c>
      <c r="F1452" s="44">
        <v>1</v>
      </c>
      <c r="G1452" s="58">
        <v>1</v>
      </c>
      <c r="H1452" s="45">
        <v>0</v>
      </c>
      <c r="I1452" s="45">
        <v>5000</v>
      </c>
      <c r="J1452" s="45">
        <v>5000</v>
      </c>
    </row>
    <row r="1453" spans="1:10">
      <c r="A1453">
        <v>348</v>
      </c>
      <c r="B1453" t="s">
        <v>343</v>
      </c>
      <c r="C1453">
        <v>64</v>
      </c>
      <c r="D1453" t="s">
        <v>330</v>
      </c>
      <c r="E1453" s="44">
        <v>0</v>
      </c>
      <c r="F1453" s="44">
        <v>0.9</v>
      </c>
      <c r="G1453" s="58">
        <v>0.9</v>
      </c>
      <c r="H1453" s="45">
        <v>0</v>
      </c>
      <c r="I1453" s="45">
        <v>4500</v>
      </c>
      <c r="J1453" s="45">
        <v>4500</v>
      </c>
    </row>
    <row r="1454" spans="1:10">
      <c r="A1454">
        <v>348</v>
      </c>
      <c r="B1454" t="s">
        <v>343</v>
      </c>
      <c r="C1454">
        <v>97</v>
      </c>
      <c r="D1454" t="s">
        <v>332</v>
      </c>
      <c r="E1454" s="44">
        <v>2</v>
      </c>
      <c r="F1454" s="44">
        <v>0</v>
      </c>
      <c r="G1454" s="58">
        <v>-2</v>
      </c>
      <c r="H1454" s="45">
        <v>10000</v>
      </c>
      <c r="I1454" s="45">
        <v>0</v>
      </c>
      <c r="J1454" s="45">
        <v>-10000</v>
      </c>
    </row>
    <row r="1455" spans="1:10">
      <c r="A1455">
        <v>348</v>
      </c>
      <c r="B1455" t="s">
        <v>343</v>
      </c>
      <c r="C1455">
        <v>100</v>
      </c>
      <c r="D1455" t="s">
        <v>312</v>
      </c>
      <c r="E1455" s="44">
        <v>1</v>
      </c>
      <c r="F1455" s="44">
        <v>0</v>
      </c>
      <c r="G1455" s="58">
        <v>-1</v>
      </c>
      <c r="H1455" s="45">
        <v>5000</v>
      </c>
      <c r="I1455" s="45">
        <v>0</v>
      </c>
      <c r="J1455" s="45">
        <v>-5000</v>
      </c>
    </row>
    <row r="1456" spans="1:10">
      <c r="A1456">
        <v>348</v>
      </c>
      <c r="B1456" t="s">
        <v>343</v>
      </c>
      <c r="C1456">
        <v>110</v>
      </c>
      <c r="D1456" t="s">
        <v>279</v>
      </c>
      <c r="E1456" s="44">
        <v>1</v>
      </c>
      <c r="F1456" s="44">
        <v>2</v>
      </c>
      <c r="G1456" s="58">
        <v>1</v>
      </c>
      <c r="H1456" s="45">
        <v>5000</v>
      </c>
      <c r="I1456" s="45">
        <v>10000</v>
      </c>
      <c r="J1456" s="45">
        <v>5000</v>
      </c>
    </row>
    <row r="1457" spans="1:10">
      <c r="A1457">
        <v>348</v>
      </c>
      <c r="B1457" t="s">
        <v>343</v>
      </c>
      <c r="C1457">
        <v>151</v>
      </c>
      <c r="D1457" t="s">
        <v>407</v>
      </c>
      <c r="E1457" s="44">
        <v>13.16</v>
      </c>
      <c r="F1457" s="44">
        <v>8.39</v>
      </c>
      <c r="G1457" s="58">
        <v>-4.7699999999999996</v>
      </c>
      <c r="H1457" s="45">
        <v>82481</v>
      </c>
      <c r="I1457" s="45">
        <v>41950</v>
      </c>
      <c r="J1457" s="45">
        <v>-40531</v>
      </c>
    </row>
    <row r="1458" spans="1:10">
      <c r="A1458">
        <v>348</v>
      </c>
      <c r="B1458" t="s">
        <v>343</v>
      </c>
      <c r="C1458">
        <v>153</v>
      </c>
      <c r="D1458" t="s">
        <v>333</v>
      </c>
      <c r="E1458" s="44">
        <v>0</v>
      </c>
      <c r="F1458" s="44">
        <v>2</v>
      </c>
      <c r="G1458" s="58">
        <v>2</v>
      </c>
      <c r="H1458" s="45">
        <v>0</v>
      </c>
      <c r="I1458" s="45">
        <v>10000</v>
      </c>
      <c r="J1458" s="45">
        <v>10000</v>
      </c>
    </row>
    <row r="1459" spans="1:10">
      <c r="A1459">
        <v>348</v>
      </c>
      <c r="B1459" t="s">
        <v>343</v>
      </c>
      <c r="C1459">
        <v>186</v>
      </c>
      <c r="D1459" t="s">
        <v>359</v>
      </c>
      <c r="E1459" s="44">
        <v>1</v>
      </c>
      <c r="F1459" s="44">
        <v>6</v>
      </c>
      <c r="G1459" s="58">
        <v>5</v>
      </c>
      <c r="H1459" s="45">
        <v>5000</v>
      </c>
      <c r="I1459" s="45">
        <v>30000</v>
      </c>
      <c r="J1459" s="45">
        <v>25000</v>
      </c>
    </row>
    <row r="1460" spans="1:10">
      <c r="A1460">
        <v>348</v>
      </c>
      <c r="B1460" t="s">
        <v>343</v>
      </c>
      <c r="C1460">
        <v>213</v>
      </c>
      <c r="D1460" t="s">
        <v>354</v>
      </c>
      <c r="E1460" s="44">
        <v>1</v>
      </c>
      <c r="F1460" s="44">
        <v>1</v>
      </c>
      <c r="G1460" s="58">
        <v>0</v>
      </c>
      <c r="H1460" s="45">
        <v>5000</v>
      </c>
      <c r="I1460" s="45">
        <v>5000</v>
      </c>
      <c r="J1460" s="45">
        <v>0</v>
      </c>
    </row>
    <row r="1461" spans="1:10">
      <c r="A1461">
        <v>348</v>
      </c>
      <c r="B1461" t="s">
        <v>343</v>
      </c>
      <c r="C1461">
        <v>271</v>
      </c>
      <c r="D1461" t="s">
        <v>764</v>
      </c>
      <c r="E1461" s="44">
        <v>9.94</v>
      </c>
      <c r="F1461" s="44">
        <v>9.93</v>
      </c>
      <c r="G1461" s="58">
        <v>-9.9999999999997868E-3</v>
      </c>
      <c r="H1461" s="45">
        <v>49700</v>
      </c>
      <c r="I1461" s="45">
        <v>61304</v>
      </c>
      <c r="J1461" s="45">
        <v>11604</v>
      </c>
    </row>
    <row r="1462" spans="1:10">
      <c r="A1462">
        <v>348</v>
      </c>
      <c r="B1462" t="s">
        <v>343</v>
      </c>
      <c r="C1462">
        <v>277</v>
      </c>
      <c r="D1462" t="s">
        <v>355</v>
      </c>
      <c r="E1462" s="44">
        <v>2</v>
      </c>
      <c r="F1462" s="44">
        <v>2</v>
      </c>
      <c r="G1462" s="58">
        <v>0</v>
      </c>
      <c r="H1462" s="45">
        <v>10000</v>
      </c>
      <c r="I1462" s="45">
        <v>10000</v>
      </c>
      <c r="J1462" s="45">
        <v>0</v>
      </c>
    </row>
    <row r="1463" spans="1:10">
      <c r="A1463">
        <v>348</v>
      </c>
      <c r="B1463" t="s">
        <v>343</v>
      </c>
      <c r="C1463">
        <v>290</v>
      </c>
      <c r="D1463" t="s">
        <v>284</v>
      </c>
      <c r="E1463" s="44">
        <v>0.9</v>
      </c>
      <c r="F1463" s="44">
        <v>1.51</v>
      </c>
      <c r="G1463" s="58">
        <v>0.61</v>
      </c>
      <c r="H1463" s="45">
        <v>4500</v>
      </c>
      <c r="I1463" s="45">
        <v>7550</v>
      </c>
      <c r="J1463" s="45">
        <v>3050</v>
      </c>
    </row>
    <row r="1464" spans="1:10">
      <c r="A1464">
        <v>348</v>
      </c>
      <c r="B1464" t="s">
        <v>343</v>
      </c>
      <c r="C1464">
        <v>316</v>
      </c>
      <c r="D1464" t="s">
        <v>356</v>
      </c>
      <c r="E1464" s="44">
        <v>3</v>
      </c>
      <c r="F1464" s="44">
        <v>3</v>
      </c>
      <c r="G1464" s="58">
        <v>0</v>
      </c>
      <c r="H1464" s="45">
        <v>19755</v>
      </c>
      <c r="I1464" s="45">
        <v>17461</v>
      </c>
      <c r="J1464" s="45">
        <v>-2294</v>
      </c>
    </row>
    <row r="1465" spans="1:10">
      <c r="A1465">
        <v>348</v>
      </c>
      <c r="B1465" t="s">
        <v>343</v>
      </c>
      <c r="C1465">
        <v>321</v>
      </c>
      <c r="D1465" t="s">
        <v>336</v>
      </c>
      <c r="E1465" s="44">
        <v>4.95</v>
      </c>
      <c r="F1465" s="44">
        <v>10</v>
      </c>
      <c r="G1465" s="58">
        <v>5.05</v>
      </c>
      <c r="H1465" s="45">
        <v>24750</v>
      </c>
      <c r="I1465" s="45">
        <v>50000</v>
      </c>
      <c r="J1465" s="45">
        <v>25250</v>
      </c>
    </row>
    <row r="1466" spans="1:10">
      <c r="A1466">
        <v>348</v>
      </c>
      <c r="B1466" t="s">
        <v>343</v>
      </c>
      <c r="C1466">
        <v>322</v>
      </c>
      <c r="D1466" t="s">
        <v>273</v>
      </c>
      <c r="E1466" s="44">
        <v>5.21</v>
      </c>
      <c r="F1466" s="44">
        <v>7</v>
      </c>
      <c r="G1466" s="58">
        <v>1.79</v>
      </c>
      <c r="H1466" s="45">
        <v>26050</v>
      </c>
      <c r="I1466" s="45">
        <v>48673</v>
      </c>
      <c r="J1466" s="45">
        <v>22623</v>
      </c>
    </row>
    <row r="1467" spans="1:10">
      <c r="A1467">
        <v>348</v>
      </c>
      <c r="B1467" t="s">
        <v>343</v>
      </c>
      <c r="C1467">
        <v>658</v>
      </c>
      <c r="D1467" t="s">
        <v>361</v>
      </c>
      <c r="E1467" s="44">
        <v>1</v>
      </c>
      <c r="F1467" s="44">
        <v>2.93</v>
      </c>
      <c r="G1467" s="58">
        <v>1.9300000000000002</v>
      </c>
      <c r="H1467" s="45">
        <v>5000</v>
      </c>
      <c r="I1467" s="45">
        <v>14650</v>
      </c>
      <c r="J1467" s="45">
        <v>9650</v>
      </c>
    </row>
    <row r="1468" spans="1:10">
      <c r="A1468">
        <v>348</v>
      </c>
      <c r="B1468" t="s">
        <v>343</v>
      </c>
      <c r="C1468">
        <v>720</v>
      </c>
      <c r="D1468" t="s">
        <v>340</v>
      </c>
      <c r="E1468" s="44">
        <v>0</v>
      </c>
      <c r="F1468" s="44">
        <v>1</v>
      </c>
      <c r="G1468" s="58">
        <v>1</v>
      </c>
      <c r="H1468" s="45">
        <v>0</v>
      </c>
      <c r="I1468" s="45">
        <v>5000</v>
      </c>
      <c r="J1468" s="45">
        <v>5000</v>
      </c>
    </row>
    <row r="1469" spans="1:10">
      <c r="A1469">
        <v>348</v>
      </c>
      <c r="B1469" t="s">
        <v>343</v>
      </c>
      <c r="C1469">
        <v>753</v>
      </c>
      <c r="D1469" t="s">
        <v>275</v>
      </c>
      <c r="E1469" s="44">
        <v>1.48</v>
      </c>
      <c r="F1469" s="44">
        <v>2</v>
      </c>
      <c r="G1469" s="58">
        <v>0.52</v>
      </c>
      <c r="H1469" s="45">
        <v>7400</v>
      </c>
      <c r="I1469" s="45">
        <v>12617</v>
      </c>
      <c r="J1469" s="45">
        <v>5217</v>
      </c>
    </row>
    <row r="1470" spans="1:10">
      <c r="A1470">
        <v>348</v>
      </c>
      <c r="B1470" t="s">
        <v>343</v>
      </c>
      <c r="C1470">
        <v>767</v>
      </c>
      <c r="D1470" t="s">
        <v>362</v>
      </c>
      <c r="E1470" s="44">
        <v>5.6</v>
      </c>
      <c r="F1470" s="44">
        <v>5.879999999999999</v>
      </c>
      <c r="G1470" s="58">
        <v>0.27999999999999936</v>
      </c>
      <c r="H1470" s="45">
        <v>45172</v>
      </c>
      <c r="I1470" s="45">
        <v>29400</v>
      </c>
      <c r="J1470" s="45">
        <v>-15772</v>
      </c>
    </row>
    <row r="1471" spans="1:10">
      <c r="A1471">
        <v>348</v>
      </c>
      <c r="B1471" t="s">
        <v>343</v>
      </c>
      <c r="C1471">
        <v>775</v>
      </c>
      <c r="D1471" t="s">
        <v>342</v>
      </c>
      <c r="E1471" s="44">
        <v>28.21</v>
      </c>
      <c r="F1471" s="44">
        <v>26.49</v>
      </c>
      <c r="G1471" s="58">
        <v>-1.7200000000000024</v>
      </c>
      <c r="H1471" s="45">
        <v>141693</v>
      </c>
      <c r="I1471" s="45">
        <v>137878</v>
      </c>
      <c r="J1471" s="45">
        <v>-3815</v>
      </c>
    </row>
    <row r="1472" spans="1:10">
      <c r="A1472">
        <v>348</v>
      </c>
      <c r="B1472" t="s">
        <v>343</v>
      </c>
      <c r="C1472">
        <v>778</v>
      </c>
      <c r="D1472" t="s">
        <v>765</v>
      </c>
      <c r="E1472" s="44">
        <v>1</v>
      </c>
      <c r="F1472" s="44">
        <v>1</v>
      </c>
      <c r="G1472" s="58">
        <v>0</v>
      </c>
      <c r="H1472" s="45">
        <v>5000</v>
      </c>
      <c r="I1472" s="45">
        <v>5000</v>
      </c>
      <c r="J1472" s="45">
        <v>0</v>
      </c>
    </row>
    <row r="1473" spans="1:10">
      <c r="A1473">
        <v>349</v>
      </c>
      <c r="B1473" t="s">
        <v>27</v>
      </c>
      <c r="C1473">
        <v>86</v>
      </c>
      <c r="D1473" t="s">
        <v>300</v>
      </c>
      <c r="E1473" s="44">
        <v>0.15</v>
      </c>
      <c r="F1473" s="44">
        <v>0</v>
      </c>
      <c r="G1473" s="58">
        <v>-0.15</v>
      </c>
      <c r="H1473" s="45">
        <v>750</v>
      </c>
      <c r="I1473" s="45">
        <v>0</v>
      </c>
      <c r="J1473" s="45">
        <v>-750</v>
      </c>
    </row>
    <row r="1474" spans="1:10">
      <c r="A1474">
        <v>349</v>
      </c>
      <c r="B1474" t="s">
        <v>27</v>
      </c>
      <c r="C1474">
        <v>117</v>
      </c>
      <c r="D1474" t="s">
        <v>844</v>
      </c>
      <c r="E1474" s="44">
        <v>1</v>
      </c>
      <c r="F1474" s="44">
        <v>0</v>
      </c>
      <c r="G1474" s="58">
        <v>-1</v>
      </c>
      <c r="H1474" s="45">
        <v>5000</v>
      </c>
      <c r="I1474" s="45">
        <v>0</v>
      </c>
      <c r="J1474" s="45">
        <v>-5000</v>
      </c>
    </row>
    <row r="1475" spans="1:10">
      <c r="A1475">
        <v>349</v>
      </c>
      <c r="B1475" t="s">
        <v>27</v>
      </c>
      <c r="C1475">
        <v>325</v>
      </c>
      <c r="D1475" t="s">
        <v>77</v>
      </c>
      <c r="E1475" s="44">
        <v>2</v>
      </c>
      <c r="F1475" s="44">
        <v>1</v>
      </c>
      <c r="G1475" s="58">
        <v>-1</v>
      </c>
      <c r="H1475" s="45">
        <v>10000</v>
      </c>
      <c r="I1475" s="45">
        <v>5000</v>
      </c>
      <c r="J1475" s="45">
        <v>-5000</v>
      </c>
    </row>
    <row r="1476" spans="1:10">
      <c r="A1476">
        <v>349</v>
      </c>
      <c r="B1476" t="s">
        <v>27</v>
      </c>
      <c r="C1476">
        <v>327</v>
      </c>
      <c r="D1476" t="s">
        <v>406</v>
      </c>
      <c r="E1476" s="44">
        <v>0.84</v>
      </c>
      <c r="F1476" s="44">
        <v>1</v>
      </c>
      <c r="G1476" s="58">
        <v>0.16000000000000003</v>
      </c>
      <c r="H1476" s="45">
        <v>4200</v>
      </c>
      <c r="I1476" s="45">
        <v>5000</v>
      </c>
      <c r="J1476" s="45">
        <v>800</v>
      </c>
    </row>
    <row r="1477" spans="1:10">
      <c r="A1477">
        <v>349</v>
      </c>
      <c r="B1477" t="s">
        <v>27</v>
      </c>
      <c r="C1477">
        <v>632</v>
      </c>
      <c r="D1477" t="s">
        <v>305</v>
      </c>
      <c r="E1477" s="44">
        <v>0</v>
      </c>
      <c r="F1477" s="44">
        <v>1</v>
      </c>
      <c r="G1477" s="58">
        <v>1</v>
      </c>
      <c r="H1477" s="45">
        <v>0</v>
      </c>
      <c r="I1477" s="45">
        <v>5000</v>
      </c>
      <c r="J1477" s="45">
        <v>5000</v>
      </c>
    </row>
    <row r="1478" spans="1:10">
      <c r="A1478">
        <v>349</v>
      </c>
      <c r="B1478" t="s">
        <v>27</v>
      </c>
      <c r="C1478">
        <v>635</v>
      </c>
      <c r="D1478" t="s">
        <v>770</v>
      </c>
      <c r="E1478" s="44">
        <v>3</v>
      </c>
      <c r="F1478" s="44">
        <v>4</v>
      </c>
      <c r="G1478" s="58">
        <v>1</v>
      </c>
      <c r="H1478" s="45">
        <v>15000</v>
      </c>
      <c r="I1478" s="45">
        <v>23765</v>
      </c>
      <c r="J1478" s="45">
        <v>8765</v>
      </c>
    </row>
    <row r="1479" spans="1:10">
      <c r="A1479">
        <v>349</v>
      </c>
      <c r="B1479" t="s">
        <v>27</v>
      </c>
      <c r="C1479">
        <v>672</v>
      </c>
      <c r="D1479" t="s">
        <v>776</v>
      </c>
      <c r="E1479" s="44">
        <v>7</v>
      </c>
      <c r="F1479" s="44">
        <v>8</v>
      </c>
      <c r="G1479" s="58">
        <v>1</v>
      </c>
      <c r="H1479" s="45">
        <v>35000</v>
      </c>
      <c r="I1479" s="45">
        <v>53739</v>
      </c>
      <c r="J1479" s="45">
        <v>18739</v>
      </c>
    </row>
    <row r="1480" spans="1:10">
      <c r="A1480">
        <v>349</v>
      </c>
      <c r="B1480" t="s">
        <v>27</v>
      </c>
      <c r="C1480">
        <v>717</v>
      </c>
      <c r="D1480" t="s">
        <v>372</v>
      </c>
      <c r="E1480" s="44">
        <v>0.77</v>
      </c>
      <c r="F1480" s="44">
        <v>0</v>
      </c>
      <c r="G1480" s="58">
        <v>-0.77</v>
      </c>
      <c r="H1480" s="45">
        <v>3850</v>
      </c>
      <c r="I1480" s="45">
        <v>0</v>
      </c>
      <c r="J1480" s="45">
        <v>-3850</v>
      </c>
    </row>
    <row r="1481" spans="1:10">
      <c r="A1481">
        <v>600</v>
      </c>
      <c r="B1481" t="s">
        <v>337</v>
      </c>
      <c r="C1481">
        <v>64</v>
      </c>
      <c r="D1481" t="s">
        <v>330</v>
      </c>
      <c r="E1481" s="44">
        <v>1</v>
      </c>
      <c r="F1481" s="44">
        <v>1</v>
      </c>
      <c r="G1481" s="58">
        <v>0</v>
      </c>
      <c r="H1481" s="45">
        <v>8646</v>
      </c>
      <c r="I1481" s="45">
        <v>9326</v>
      </c>
      <c r="J1481" s="45">
        <v>680</v>
      </c>
    </row>
    <row r="1482" spans="1:10">
      <c r="A1482">
        <v>600</v>
      </c>
      <c r="B1482" t="s">
        <v>337</v>
      </c>
      <c r="C1482">
        <v>125</v>
      </c>
      <c r="D1482" t="s">
        <v>747</v>
      </c>
      <c r="E1482" s="44">
        <v>1</v>
      </c>
      <c r="F1482" s="44">
        <v>0</v>
      </c>
      <c r="G1482" s="58">
        <v>-1</v>
      </c>
      <c r="H1482" s="45">
        <v>5000</v>
      </c>
      <c r="I1482" s="45">
        <v>0</v>
      </c>
      <c r="J1482" s="45">
        <v>-5000</v>
      </c>
    </row>
    <row r="1483" spans="1:10">
      <c r="A1483">
        <v>600</v>
      </c>
      <c r="B1483" t="s">
        <v>337</v>
      </c>
      <c r="C1483">
        <v>141</v>
      </c>
      <c r="D1483" t="s">
        <v>64</v>
      </c>
      <c r="E1483" s="44">
        <v>2</v>
      </c>
      <c r="F1483" s="44">
        <v>2</v>
      </c>
      <c r="G1483" s="58">
        <v>0</v>
      </c>
      <c r="H1483" s="45">
        <v>10000</v>
      </c>
      <c r="I1483" s="45">
        <v>10000</v>
      </c>
      <c r="J1483" s="45">
        <v>0</v>
      </c>
    </row>
    <row r="1484" spans="1:10">
      <c r="A1484">
        <v>600</v>
      </c>
      <c r="B1484" t="s">
        <v>337</v>
      </c>
      <c r="C1484">
        <v>153</v>
      </c>
      <c r="D1484" t="s">
        <v>333</v>
      </c>
      <c r="E1484" s="44">
        <v>2</v>
      </c>
      <c r="F1484" s="44">
        <v>2</v>
      </c>
      <c r="G1484" s="58">
        <v>0</v>
      </c>
      <c r="H1484" s="45">
        <v>14549</v>
      </c>
      <c r="I1484" s="45">
        <v>18291</v>
      </c>
      <c r="J1484" s="45">
        <v>3742</v>
      </c>
    </row>
    <row r="1485" spans="1:10">
      <c r="A1485">
        <v>600</v>
      </c>
      <c r="B1485" t="s">
        <v>337</v>
      </c>
      <c r="C1485">
        <v>158</v>
      </c>
      <c r="D1485" t="s">
        <v>65</v>
      </c>
      <c r="E1485" s="44">
        <v>5</v>
      </c>
      <c r="F1485" s="44">
        <v>3</v>
      </c>
      <c r="G1485" s="58">
        <v>-2</v>
      </c>
      <c r="H1485" s="45">
        <v>25000</v>
      </c>
      <c r="I1485" s="45">
        <v>15000</v>
      </c>
      <c r="J1485" s="45">
        <v>-10000</v>
      </c>
    </row>
    <row r="1486" spans="1:10">
      <c r="A1486">
        <v>600</v>
      </c>
      <c r="B1486" t="s">
        <v>337</v>
      </c>
      <c r="C1486">
        <v>170</v>
      </c>
      <c r="D1486" t="s">
        <v>67</v>
      </c>
      <c r="E1486" s="44">
        <v>2.5</v>
      </c>
      <c r="F1486" s="44">
        <v>3</v>
      </c>
      <c r="G1486" s="58">
        <v>0.5</v>
      </c>
      <c r="H1486" s="45">
        <v>12500</v>
      </c>
      <c r="I1486" s="45">
        <v>15000</v>
      </c>
      <c r="J1486" s="45">
        <v>2500</v>
      </c>
    </row>
    <row r="1487" spans="1:10">
      <c r="A1487">
        <v>600</v>
      </c>
      <c r="B1487" t="s">
        <v>337</v>
      </c>
      <c r="C1487">
        <v>174</v>
      </c>
      <c r="D1487" t="s">
        <v>68</v>
      </c>
      <c r="E1487" s="44">
        <v>7</v>
      </c>
      <c r="F1487" s="44">
        <v>6.5</v>
      </c>
      <c r="G1487" s="58">
        <v>-0.5</v>
      </c>
      <c r="H1487" s="45">
        <v>36698</v>
      </c>
      <c r="I1487" s="45">
        <v>35355</v>
      </c>
      <c r="J1487" s="45">
        <v>-1343</v>
      </c>
    </row>
    <row r="1488" spans="1:10">
      <c r="A1488">
        <v>600</v>
      </c>
      <c r="B1488" t="s">
        <v>337</v>
      </c>
      <c r="C1488">
        <v>616</v>
      </c>
      <c r="D1488" t="s">
        <v>879</v>
      </c>
      <c r="E1488" s="44">
        <v>6</v>
      </c>
      <c r="F1488" s="44">
        <v>6</v>
      </c>
      <c r="G1488" s="58">
        <v>0</v>
      </c>
      <c r="H1488" s="45">
        <v>48813</v>
      </c>
      <c r="I1488" s="45">
        <v>37615</v>
      </c>
      <c r="J1488" s="45">
        <v>-11198</v>
      </c>
    </row>
    <row r="1489" spans="1:10">
      <c r="A1489">
        <v>600</v>
      </c>
      <c r="B1489" t="s">
        <v>337</v>
      </c>
      <c r="C1489">
        <v>725</v>
      </c>
      <c r="D1489" t="s">
        <v>72</v>
      </c>
      <c r="E1489" s="44">
        <v>7</v>
      </c>
      <c r="F1489" s="44">
        <v>4</v>
      </c>
      <c r="G1489" s="58">
        <v>-3</v>
      </c>
      <c r="H1489" s="45">
        <v>53978</v>
      </c>
      <c r="I1489" s="45">
        <v>20000</v>
      </c>
      <c r="J1489" s="45">
        <v>-33978</v>
      </c>
    </row>
    <row r="1490" spans="1:10">
      <c r="A1490">
        <v>603</v>
      </c>
      <c r="B1490" t="s">
        <v>769</v>
      </c>
      <c r="C1490">
        <v>63</v>
      </c>
      <c r="D1490" t="s">
        <v>397</v>
      </c>
      <c r="E1490" s="44">
        <v>2.65</v>
      </c>
      <c r="F1490" s="44">
        <v>1.21</v>
      </c>
      <c r="G1490" s="58">
        <v>-1.44</v>
      </c>
      <c r="H1490" s="45">
        <v>15237</v>
      </c>
      <c r="I1490" s="45">
        <v>8067</v>
      </c>
      <c r="J1490" s="45">
        <v>-7170</v>
      </c>
    </row>
    <row r="1491" spans="1:10">
      <c r="A1491">
        <v>603</v>
      </c>
      <c r="B1491" t="s">
        <v>769</v>
      </c>
      <c r="C1491">
        <v>98</v>
      </c>
      <c r="D1491" t="s">
        <v>835</v>
      </c>
      <c r="E1491" s="44">
        <v>2</v>
      </c>
      <c r="F1491" s="44">
        <v>3</v>
      </c>
      <c r="G1491" s="58">
        <v>1</v>
      </c>
      <c r="H1491" s="45">
        <v>10970</v>
      </c>
      <c r="I1491" s="45">
        <v>16076</v>
      </c>
      <c r="J1491" s="45">
        <v>5106</v>
      </c>
    </row>
    <row r="1492" spans="1:10">
      <c r="A1492">
        <v>603</v>
      </c>
      <c r="B1492" t="s">
        <v>769</v>
      </c>
      <c r="C1492">
        <v>121</v>
      </c>
      <c r="D1492" t="s">
        <v>306</v>
      </c>
      <c r="E1492" s="44">
        <v>0</v>
      </c>
      <c r="F1492" s="44">
        <v>1</v>
      </c>
      <c r="G1492" s="58">
        <v>1</v>
      </c>
      <c r="H1492" s="45">
        <v>0</v>
      </c>
      <c r="I1492" s="45">
        <v>5000</v>
      </c>
      <c r="J1492" s="45">
        <v>5000</v>
      </c>
    </row>
    <row r="1493" spans="1:10">
      <c r="A1493">
        <v>603</v>
      </c>
      <c r="B1493" t="s">
        <v>769</v>
      </c>
      <c r="C1493">
        <v>148</v>
      </c>
      <c r="D1493" t="s">
        <v>744</v>
      </c>
      <c r="E1493" s="44">
        <v>2</v>
      </c>
      <c r="F1493" s="44">
        <v>0</v>
      </c>
      <c r="G1493" s="58">
        <v>-2</v>
      </c>
      <c r="H1493" s="45">
        <v>10000</v>
      </c>
      <c r="I1493" s="45">
        <v>0</v>
      </c>
      <c r="J1493" s="45">
        <v>-10000</v>
      </c>
    </row>
    <row r="1494" spans="1:10">
      <c r="A1494">
        <v>603</v>
      </c>
      <c r="B1494" t="s">
        <v>769</v>
      </c>
      <c r="C1494">
        <v>209</v>
      </c>
      <c r="D1494" t="s">
        <v>745</v>
      </c>
      <c r="E1494" s="44">
        <v>24.399999999999995</v>
      </c>
      <c r="F1494" s="44">
        <v>18.04</v>
      </c>
      <c r="G1494" s="58">
        <v>-6.3599999999999959</v>
      </c>
      <c r="H1494" s="45">
        <v>144642</v>
      </c>
      <c r="I1494" s="45">
        <v>106681</v>
      </c>
      <c r="J1494" s="45">
        <v>-37961</v>
      </c>
    </row>
    <row r="1495" spans="1:10">
      <c r="A1495">
        <v>603</v>
      </c>
      <c r="B1495" t="s">
        <v>769</v>
      </c>
      <c r="C1495">
        <v>236</v>
      </c>
      <c r="D1495" t="s">
        <v>746</v>
      </c>
      <c r="E1495" s="44">
        <v>2.98</v>
      </c>
      <c r="F1495" s="44">
        <v>3.17</v>
      </c>
      <c r="G1495" s="58">
        <v>0.18999999999999995</v>
      </c>
      <c r="H1495" s="45">
        <v>17306</v>
      </c>
      <c r="I1495" s="45">
        <v>16711</v>
      </c>
      <c r="J1495" s="45">
        <v>-595</v>
      </c>
    </row>
    <row r="1496" spans="1:10">
      <c r="A1496">
        <v>603</v>
      </c>
      <c r="B1496" t="s">
        <v>769</v>
      </c>
      <c r="C1496">
        <v>263</v>
      </c>
      <c r="D1496" t="s">
        <v>403</v>
      </c>
      <c r="E1496" s="44">
        <v>8</v>
      </c>
      <c r="F1496" s="44">
        <v>7.21</v>
      </c>
      <c r="G1496" s="58">
        <v>-0.79</v>
      </c>
      <c r="H1496" s="45">
        <v>40000</v>
      </c>
      <c r="I1496" s="45">
        <v>38632</v>
      </c>
      <c r="J1496" s="45">
        <v>-1368</v>
      </c>
    </row>
    <row r="1497" spans="1:10">
      <c r="A1497">
        <v>603</v>
      </c>
      <c r="B1497" t="s">
        <v>769</v>
      </c>
      <c r="C1497">
        <v>341</v>
      </c>
      <c r="D1497" t="s">
        <v>396</v>
      </c>
      <c r="E1497" s="44">
        <v>0</v>
      </c>
      <c r="F1497" s="44">
        <v>0.08</v>
      </c>
      <c r="G1497" s="58">
        <v>0.08</v>
      </c>
      <c r="H1497" s="45">
        <v>0</v>
      </c>
      <c r="I1497" s="45">
        <v>400</v>
      </c>
      <c r="J1497" s="45">
        <v>400</v>
      </c>
    </row>
    <row r="1498" spans="1:10">
      <c r="A1498">
        <v>603</v>
      </c>
      <c r="B1498" t="s">
        <v>769</v>
      </c>
      <c r="C1498">
        <v>635</v>
      </c>
      <c r="D1498" t="s">
        <v>770</v>
      </c>
      <c r="E1498" s="44">
        <v>0.31</v>
      </c>
      <c r="F1498" s="44">
        <v>0.88</v>
      </c>
      <c r="G1498" s="58">
        <v>0.57000000000000006</v>
      </c>
      <c r="H1498" s="45">
        <v>2845</v>
      </c>
      <c r="I1498" s="45">
        <v>4400</v>
      </c>
      <c r="J1498" s="45">
        <v>1555</v>
      </c>
    </row>
    <row r="1499" spans="1:10">
      <c r="A1499">
        <v>603</v>
      </c>
      <c r="B1499" t="s">
        <v>769</v>
      </c>
      <c r="C1499">
        <v>715</v>
      </c>
      <c r="D1499" t="s">
        <v>777</v>
      </c>
      <c r="E1499" s="44">
        <v>2.39</v>
      </c>
      <c r="F1499" s="44">
        <v>4</v>
      </c>
      <c r="G1499" s="58">
        <v>1.6099999999999999</v>
      </c>
      <c r="H1499" s="45">
        <v>13556</v>
      </c>
      <c r="I1499" s="45">
        <v>22631</v>
      </c>
      <c r="J1499" s="45">
        <v>9075</v>
      </c>
    </row>
    <row r="1500" spans="1:10">
      <c r="A1500">
        <v>605</v>
      </c>
      <c r="B1500" t="s">
        <v>30</v>
      </c>
      <c r="C1500">
        <v>24</v>
      </c>
      <c r="D1500" t="s">
        <v>299</v>
      </c>
      <c r="E1500" s="44">
        <v>19</v>
      </c>
      <c r="F1500" s="44">
        <v>28</v>
      </c>
      <c r="G1500" s="58">
        <v>9</v>
      </c>
      <c r="H1500" s="45">
        <v>101084</v>
      </c>
      <c r="I1500" s="45">
        <v>181358</v>
      </c>
      <c r="J1500" s="45">
        <v>80274</v>
      </c>
    </row>
    <row r="1501" spans="1:10">
      <c r="A1501">
        <v>605</v>
      </c>
      <c r="B1501" t="s">
        <v>30</v>
      </c>
      <c r="C1501">
        <v>61</v>
      </c>
      <c r="D1501" t="s">
        <v>74</v>
      </c>
      <c r="E1501" s="44">
        <v>0</v>
      </c>
      <c r="F1501" s="44">
        <v>1</v>
      </c>
      <c r="G1501" s="58">
        <v>1</v>
      </c>
      <c r="H1501" s="45">
        <v>0</v>
      </c>
      <c r="I1501" s="45">
        <v>5000</v>
      </c>
      <c r="J1501" s="45">
        <v>5000</v>
      </c>
    </row>
    <row r="1502" spans="1:10">
      <c r="A1502">
        <v>605</v>
      </c>
      <c r="B1502" t="s">
        <v>30</v>
      </c>
      <c r="C1502">
        <v>86</v>
      </c>
      <c r="D1502" t="s">
        <v>300</v>
      </c>
      <c r="E1502" s="44">
        <v>2</v>
      </c>
      <c r="F1502" s="44">
        <v>1</v>
      </c>
      <c r="G1502" s="58">
        <v>-1</v>
      </c>
      <c r="H1502" s="45">
        <v>22760</v>
      </c>
      <c r="I1502" s="45">
        <v>5000</v>
      </c>
      <c r="J1502" s="45">
        <v>-17760</v>
      </c>
    </row>
    <row r="1503" spans="1:10">
      <c r="A1503">
        <v>605</v>
      </c>
      <c r="B1503" t="s">
        <v>30</v>
      </c>
      <c r="C1503">
        <v>111</v>
      </c>
      <c r="D1503" t="s">
        <v>298</v>
      </c>
      <c r="E1503" s="44">
        <v>0</v>
      </c>
      <c r="F1503" s="44">
        <v>1</v>
      </c>
      <c r="G1503" s="58">
        <v>1</v>
      </c>
      <c r="H1503" s="45">
        <v>0</v>
      </c>
      <c r="I1503" s="45">
        <v>5000</v>
      </c>
      <c r="J1503" s="45">
        <v>5000</v>
      </c>
    </row>
    <row r="1504" spans="1:10">
      <c r="A1504">
        <v>605</v>
      </c>
      <c r="B1504" t="s">
        <v>30</v>
      </c>
      <c r="C1504">
        <v>117</v>
      </c>
      <c r="D1504" t="s">
        <v>844</v>
      </c>
      <c r="E1504" s="44">
        <v>17.579999999999998</v>
      </c>
      <c r="F1504" s="44">
        <v>19</v>
      </c>
      <c r="G1504" s="58">
        <v>1.4200000000000017</v>
      </c>
      <c r="H1504" s="45">
        <v>91801</v>
      </c>
      <c r="I1504" s="45">
        <v>104148</v>
      </c>
      <c r="J1504" s="45">
        <v>12347</v>
      </c>
    </row>
    <row r="1505" spans="1:10">
      <c r="A1505">
        <v>605</v>
      </c>
      <c r="B1505" t="s">
        <v>30</v>
      </c>
      <c r="C1505">
        <v>127</v>
      </c>
      <c r="D1505" t="s">
        <v>852</v>
      </c>
      <c r="E1505" s="44">
        <v>0</v>
      </c>
      <c r="F1505" s="44">
        <v>1</v>
      </c>
      <c r="G1505" s="58">
        <v>1</v>
      </c>
      <c r="H1505" s="45">
        <v>0</v>
      </c>
      <c r="I1505" s="45">
        <v>5000</v>
      </c>
      <c r="J1505" s="45">
        <v>5000</v>
      </c>
    </row>
    <row r="1506" spans="1:10">
      <c r="A1506">
        <v>605</v>
      </c>
      <c r="B1506" t="s">
        <v>30</v>
      </c>
      <c r="C1506">
        <v>137</v>
      </c>
      <c r="D1506" t="s">
        <v>75</v>
      </c>
      <c r="E1506" s="44">
        <v>3</v>
      </c>
      <c r="F1506" s="44">
        <v>3</v>
      </c>
      <c r="G1506" s="58">
        <v>0</v>
      </c>
      <c r="H1506" s="45">
        <v>15000</v>
      </c>
      <c r="I1506" s="45">
        <v>15000</v>
      </c>
      <c r="J1506" s="45">
        <v>0</v>
      </c>
    </row>
    <row r="1507" spans="1:10">
      <c r="A1507">
        <v>605</v>
      </c>
      <c r="B1507" t="s">
        <v>30</v>
      </c>
      <c r="C1507">
        <v>210</v>
      </c>
      <c r="D1507" t="s">
        <v>374</v>
      </c>
      <c r="E1507" s="44">
        <v>6</v>
      </c>
      <c r="F1507" s="44">
        <v>4</v>
      </c>
      <c r="G1507" s="58">
        <v>-2</v>
      </c>
      <c r="H1507" s="45">
        <v>30000</v>
      </c>
      <c r="I1507" s="45">
        <v>20000</v>
      </c>
      <c r="J1507" s="45">
        <v>-10000</v>
      </c>
    </row>
    <row r="1508" spans="1:10">
      <c r="A1508">
        <v>605</v>
      </c>
      <c r="B1508" t="s">
        <v>30</v>
      </c>
      <c r="C1508">
        <v>278</v>
      </c>
      <c r="D1508" t="s">
        <v>303</v>
      </c>
      <c r="E1508" s="44">
        <v>4</v>
      </c>
      <c r="F1508" s="44">
        <v>3</v>
      </c>
      <c r="G1508" s="58">
        <v>-1</v>
      </c>
      <c r="H1508" s="45">
        <v>22384</v>
      </c>
      <c r="I1508" s="45">
        <v>16318</v>
      </c>
      <c r="J1508" s="45">
        <v>-6066</v>
      </c>
    </row>
    <row r="1509" spans="1:10">
      <c r="A1509">
        <v>605</v>
      </c>
      <c r="B1509" t="s">
        <v>30</v>
      </c>
      <c r="C1509">
        <v>281</v>
      </c>
      <c r="D1509" t="s">
        <v>76</v>
      </c>
      <c r="E1509" s="44">
        <v>0</v>
      </c>
      <c r="F1509" s="44">
        <v>1</v>
      </c>
      <c r="G1509" s="58">
        <v>1</v>
      </c>
      <c r="H1509" s="45">
        <v>0</v>
      </c>
      <c r="I1509" s="45">
        <v>5000</v>
      </c>
      <c r="J1509" s="45">
        <v>5000</v>
      </c>
    </row>
    <row r="1510" spans="1:10">
      <c r="A1510">
        <v>605</v>
      </c>
      <c r="B1510" t="s">
        <v>30</v>
      </c>
      <c r="C1510">
        <v>309</v>
      </c>
      <c r="D1510" t="s">
        <v>304</v>
      </c>
      <c r="E1510" s="44">
        <v>2</v>
      </c>
      <c r="F1510" s="44">
        <v>2</v>
      </c>
      <c r="G1510" s="58">
        <v>0</v>
      </c>
      <c r="H1510" s="45">
        <v>10000</v>
      </c>
      <c r="I1510" s="45">
        <v>11897</v>
      </c>
      <c r="J1510" s="45">
        <v>1897</v>
      </c>
    </row>
    <row r="1511" spans="1:10">
      <c r="A1511">
        <v>605</v>
      </c>
      <c r="B1511" t="s">
        <v>30</v>
      </c>
      <c r="C1511">
        <v>332</v>
      </c>
      <c r="D1511" t="s">
        <v>78</v>
      </c>
      <c r="E1511" s="44">
        <v>1</v>
      </c>
      <c r="F1511" s="44">
        <v>1</v>
      </c>
      <c r="G1511" s="58">
        <v>0</v>
      </c>
      <c r="H1511" s="45">
        <v>28011</v>
      </c>
      <c r="I1511" s="45">
        <v>13567</v>
      </c>
      <c r="J1511" s="45">
        <v>-14444</v>
      </c>
    </row>
    <row r="1512" spans="1:10">
      <c r="A1512">
        <v>605</v>
      </c>
      <c r="B1512" t="s">
        <v>30</v>
      </c>
      <c r="C1512">
        <v>670</v>
      </c>
      <c r="D1512" t="s">
        <v>33</v>
      </c>
      <c r="E1512" s="44">
        <v>4</v>
      </c>
      <c r="F1512" s="44">
        <v>5</v>
      </c>
      <c r="G1512" s="58">
        <v>1</v>
      </c>
      <c r="H1512" s="45">
        <v>25129</v>
      </c>
      <c r="I1512" s="45">
        <v>31184</v>
      </c>
      <c r="J1512" s="45">
        <v>6055</v>
      </c>
    </row>
    <row r="1513" spans="1:10">
      <c r="A1513">
        <v>605</v>
      </c>
      <c r="B1513" t="s">
        <v>30</v>
      </c>
      <c r="C1513">
        <v>674</v>
      </c>
      <c r="D1513" t="s">
        <v>292</v>
      </c>
      <c r="E1513" s="44">
        <v>7</v>
      </c>
      <c r="F1513" s="44">
        <v>8</v>
      </c>
      <c r="G1513" s="58">
        <v>1</v>
      </c>
      <c r="H1513" s="45">
        <v>51655</v>
      </c>
      <c r="I1513" s="45">
        <v>48585</v>
      </c>
      <c r="J1513" s="45">
        <v>-3070</v>
      </c>
    </row>
    <row r="1514" spans="1:10">
      <c r="A1514">
        <v>605</v>
      </c>
      <c r="B1514" t="s">
        <v>30</v>
      </c>
      <c r="C1514">
        <v>683</v>
      </c>
      <c r="D1514" t="s">
        <v>393</v>
      </c>
      <c r="E1514" s="44">
        <v>1</v>
      </c>
      <c r="F1514" s="44">
        <v>1</v>
      </c>
      <c r="G1514" s="58">
        <v>0</v>
      </c>
      <c r="H1514" s="45">
        <v>5000</v>
      </c>
      <c r="I1514" s="45">
        <v>5000</v>
      </c>
      <c r="J1514" s="45">
        <v>0</v>
      </c>
    </row>
    <row r="1515" spans="1:10">
      <c r="A1515">
        <v>605</v>
      </c>
      <c r="B1515" t="s">
        <v>30</v>
      </c>
      <c r="C1515">
        <v>717</v>
      </c>
      <c r="D1515" t="s">
        <v>372</v>
      </c>
      <c r="E1515" s="44">
        <v>2</v>
      </c>
      <c r="F1515" s="44">
        <v>4</v>
      </c>
      <c r="G1515" s="58">
        <v>2</v>
      </c>
      <c r="H1515" s="45">
        <v>10000</v>
      </c>
      <c r="I1515" s="45">
        <v>20000</v>
      </c>
      <c r="J1515" s="45">
        <v>10000</v>
      </c>
    </row>
    <row r="1516" spans="1:10">
      <c r="A1516">
        <v>605</v>
      </c>
      <c r="B1516" t="s">
        <v>30</v>
      </c>
      <c r="C1516">
        <v>720</v>
      </c>
      <c r="D1516" t="s">
        <v>340</v>
      </c>
      <c r="E1516" s="44">
        <v>0</v>
      </c>
      <c r="F1516" s="44">
        <v>1</v>
      </c>
      <c r="G1516" s="58">
        <v>1</v>
      </c>
      <c r="H1516" s="45">
        <v>0</v>
      </c>
      <c r="I1516" s="45">
        <v>5000</v>
      </c>
      <c r="J1516" s="45">
        <v>5000</v>
      </c>
    </row>
    <row r="1517" spans="1:10">
      <c r="A1517">
        <v>605</v>
      </c>
      <c r="B1517" t="s">
        <v>30</v>
      </c>
      <c r="C1517">
        <v>755</v>
      </c>
      <c r="D1517" t="s">
        <v>293</v>
      </c>
      <c r="E1517" s="44">
        <v>2</v>
      </c>
      <c r="F1517" s="44">
        <v>2</v>
      </c>
      <c r="G1517" s="58">
        <v>0</v>
      </c>
      <c r="H1517" s="45">
        <v>10000</v>
      </c>
      <c r="I1517" s="45">
        <v>10000</v>
      </c>
      <c r="J1517" s="45">
        <v>0</v>
      </c>
    </row>
    <row r="1518" spans="1:10">
      <c r="A1518">
        <v>610</v>
      </c>
      <c r="B1518" t="s">
        <v>338</v>
      </c>
      <c r="C1518">
        <v>56</v>
      </c>
      <c r="D1518" t="s">
        <v>270</v>
      </c>
      <c r="E1518" s="44">
        <v>0.34</v>
      </c>
      <c r="F1518" s="44">
        <v>0</v>
      </c>
      <c r="G1518" s="58">
        <v>-0.34</v>
      </c>
      <c r="H1518" s="45">
        <v>1700</v>
      </c>
      <c r="I1518" s="45">
        <v>0</v>
      </c>
      <c r="J1518" s="45">
        <v>-1700</v>
      </c>
    </row>
    <row r="1519" spans="1:10">
      <c r="A1519">
        <v>610</v>
      </c>
      <c r="B1519" t="s">
        <v>338</v>
      </c>
      <c r="C1519">
        <v>97</v>
      </c>
      <c r="D1519" t="s">
        <v>332</v>
      </c>
      <c r="E1519" s="44">
        <v>43.67</v>
      </c>
      <c r="F1519" s="44">
        <v>36.53</v>
      </c>
      <c r="G1519" s="58">
        <v>-7.1400000000000006</v>
      </c>
      <c r="H1519" s="45">
        <v>236335</v>
      </c>
      <c r="I1519" s="45">
        <v>194474</v>
      </c>
      <c r="J1519" s="45">
        <v>-41861</v>
      </c>
    </row>
    <row r="1520" spans="1:10">
      <c r="A1520">
        <v>610</v>
      </c>
      <c r="B1520" t="s">
        <v>338</v>
      </c>
      <c r="C1520">
        <v>103</v>
      </c>
      <c r="D1520" t="s">
        <v>290</v>
      </c>
      <c r="E1520" s="44">
        <v>72.14</v>
      </c>
      <c r="F1520" s="44">
        <v>65.47</v>
      </c>
      <c r="G1520" s="58">
        <v>-6.6700000000000017</v>
      </c>
      <c r="H1520" s="45">
        <v>384624</v>
      </c>
      <c r="I1520" s="45">
        <v>350937</v>
      </c>
      <c r="J1520" s="45">
        <v>-33687</v>
      </c>
    </row>
    <row r="1521" spans="1:10">
      <c r="A1521">
        <v>610</v>
      </c>
      <c r="B1521" t="s">
        <v>338</v>
      </c>
      <c r="C1521">
        <v>153</v>
      </c>
      <c r="D1521" t="s">
        <v>333</v>
      </c>
      <c r="E1521" s="44">
        <v>8.4499999999999993</v>
      </c>
      <c r="F1521" s="44">
        <v>3</v>
      </c>
      <c r="G1521" s="58">
        <v>-5.4499999999999993</v>
      </c>
      <c r="H1521" s="45">
        <v>49113</v>
      </c>
      <c r="I1521" s="45">
        <v>15000</v>
      </c>
      <c r="J1521" s="45">
        <v>-34113</v>
      </c>
    </row>
    <row r="1522" spans="1:10">
      <c r="A1522">
        <v>610</v>
      </c>
      <c r="B1522" t="s">
        <v>338</v>
      </c>
      <c r="C1522">
        <v>162</v>
      </c>
      <c r="D1522" t="s">
        <v>334</v>
      </c>
      <c r="E1522" s="44">
        <v>1</v>
      </c>
      <c r="F1522" s="44">
        <v>0</v>
      </c>
      <c r="G1522" s="58">
        <v>-1</v>
      </c>
      <c r="H1522" s="45">
        <v>5000</v>
      </c>
      <c r="I1522" s="45">
        <v>0</v>
      </c>
      <c r="J1522" s="45">
        <v>-5000</v>
      </c>
    </row>
    <row r="1523" spans="1:10">
      <c r="A1523">
        <v>610</v>
      </c>
      <c r="B1523" t="s">
        <v>338</v>
      </c>
      <c r="C1523">
        <v>343</v>
      </c>
      <c r="D1523" t="s">
        <v>274</v>
      </c>
      <c r="E1523" s="44">
        <v>25</v>
      </c>
      <c r="F1523" s="44">
        <v>25.52</v>
      </c>
      <c r="G1523" s="58">
        <v>0.51999999999999957</v>
      </c>
      <c r="H1523" s="45">
        <v>125443</v>
      </c>
      <c r="I1523" s="45">
        <v>132681</v>
      </c>
      <c r="J1523" s="45">
        <v>7238</v>
      </c>
    </row>
    <row r="1524" spans="1:10">
      <c r="A1524">
        <v>610</v>
      </c>
      <c r="B1524" t="s">
        <v>338</v>
      </c>
      <c r="C1524">
        <v>615</v>
      </c>
      <c r="D1524" t="s">
        <v>291</v>
      </c>
      <c r="E1524" s="44">
        <v>9</v>
      </c>
      <c r="F1524" s="44">
        <v>8.08</v>
      </c>
      <c r="G1524" s="58">
        <v>-0.91999999999999993</v>
      </c>
      <c r="H1524" s="45">
        <v>46379</v>
      </c>
      <c r="I1524" s="45">
        <v>43983</v>
      </c>
      <c r="J1524" s="45">
        <v>-2396</v>
      </c>
    </row>
    <row r="1525" spans="1:10">
      <c r="A1525">
        <v>610</v>
      </c>
      <c r="B1525" t="s">
        <v>338</v>
      </c>
      <c r="C1525">
        <v>616</v>
      </c>
      <c r="D1525" t="s">
        <v>879</v>
      </c>
      <c r="E1525" s="44">
        <v>2</v>
      </c>
      <c r="F1525" s="44">
        <v>1</v>
      </c>
      <c r="G1525" s="58">
        <v>-1</v>
      </c>
      <c r="H1525" s="45">
        <v>16833</v>
      </c>
      <c r="I1525" s="45">
        <v>11916</v>
      </c>
      <c r="J1525" s="45">
        <v>-4917</v>
      </c>
    </row>
    <row r="1526" spans="1:10">
      <c r="A1526">
        <v>610</v>
      </c>
      <c r="B1526" t="s">
        <v>338</v>
      </c>
      <c r="C1526">
        <v>720</v>
      </c>
      <c r="D1526" t="s">
        <v>340</v>
      </c>
      <c r="E1526" s="44">
        <v>19.170000000000002</v>
      </c>
      <c r="F1526" s="44">
        <v>17</v>
      </c>
      <c r="G1526" s="58">
        <v>-2.1700000000000017</v>
      </c>
      <c r="H1526" s="45">
        <v>95850</v>
      </c>
      <c r="I1526" s="45">
        <v>85641</v>
      </c>
      <c r="J1526" s="45">
        <v>-10209</v>
      </c>
    </row>
    <row r="1527" spans="1:10">
      <c r="A1527">
        <v>610</v>
      </c>
      <c r="B1527" t="s">
        <v>338</v>
      </c>
      <c r="C1527">
        <v>735</v>
      </c>
      <c r="D1527" t="s">
        <v>341</v>
      </c>
      <c r="E1527" s="44">
        <v>0</v>
      </c>
      <c r="F1527" s="44">
        <v>1</v>
      </c>
      <c r="G1527" s="58">
        <v>1</v>
      </c>
      <c r="H1527" s="45">
        <v>0</v>
      </c>
      <c r="I1527" s="45">
        <v>5000</v>
      </c>
      <c r="J1527" s="45">
        <v>5000</v>
      </c>
    </row>
    <row r="1528" spans="1:10">
      <c r="A1528">
        <v>610</v>
      </c>
      <c r="B1528" t="s">
        <v>338</v>
      </c>
      <c r="C1528">
        <v>753</v>
      </c>
      <c r="D1528" t="s">
        <v>275</v>
      </c>
      <c r="E1528" s="44">
        <v>4</v>
      </c>
      <c r="F1528" s="44">
        <v>6</v>
      </c>
      <c r="G1528" s="58">
        <v>2</v>
      </c>
      <c r="H1528" s="45">
        <v>20917</v>
      </c>
      <c r="I1528" s="45">
        <v>30858</v>
      </c>
      <c r="J1528" s="45">
        <v>9941</v>
      </c>
    </row>
    <row r="1529" spans="1:10">
      <c r="A1529">
        <v>610</v>
      </c>
      <c r="B1529" t="s">
        <v>338</v>
      </c>
      <c r="C1529">
        <v>755</v>
      </c>
      <c r="D1529" t="s">
        <v>293</v>
      </c>
      <c r="E1529" s="44">
        <v>0</v>
      </c>
      <c r="F1529" s="44">
        <v>1</v>
      </c>
      <c r="G1529" s="58">
        <v>1</v>
      </c>
      <c r="H1529" s="45">
        <v>0</v>
      </c>
      <c r="I1529" s="45">
        <v>5000</v>
      </c>
      <c r="J1529" s="45">
        <v>5000</v>
      </c>
    </row>
    <row r="1530" spans="1:10">
      <c r="A1530">
        <v>610</v>
      </c>
      <c r="B1530" t="s">
        <v>338</v>
      </c>
      <c r="C1530">
        <v>775</v>
      </c>
      <c r="D1530" t="s">
        <v>342</v>
      </c>
      <c r="E1530" s="44">
        <v>1</v>
      </c>
      <c r="F1530" s="44">
        <v>1</v>
      </c>
      <c r="G1530" s="58">
        <v>0</v>
      </c>
      <c r="H1530" s="45">
        <v>5000</v>
      </c>
      <c r="I1530" s="45">
        <v>5000</v>
      </c>
      <c r="J1530" s="45">
        <v>0</v>
      </c>
    </row>
    <row r="1531" spans="1:10">
      <c r="A1531">
        <v>615</v>
      </c>
      <c r="B1531" t="s">
        <v>291</v>
      </c>
      <c r="C1531">
        <v>8</v>
      </c>
      <c r="D1531" t="s">
        <v>373</v>
      </c>
      <c r="E1531" s="44">
        <v>1</v>
      </c>
      <c r="F1531" s="44">
        <v>1</v>
      </c>
      <c r="G1531" s="58">
        <v>0</v>
      </c>
      <c r="H1531" s="45">
        <v>5000</v>
      </c>
      <c r="I1531" s="45">
        <v>5000</v>
      </c>
      <c r="J1531" s="45">
        <v>0</v>
      </c>
    </row>
    <row r="1532" spans="1:10">
      <c r="A1532">
        <v>615</v>
      </c>
      <c r="B1532" t="s">
        <v>291</v>
      </c>
      <c r="C1532">
        <v>103</v>
      </c>
      <c r="D1532" t="s">
        <v>290</v>
      </c>
      <c r="E1532" s="44">
        <v>8</v>
      </c>
      <c r="F1532" s="44">
        <v>3.7800000000000002</v>
      </c>
      <c r="G1532" s="58">
        <v>-4.22</v>
      </c>
      <c r="H1532" s="45">
        <v>40000</v>
      </c>
      <c r="I1532" s="45">
        <v>18900</v>
      </c>
      <c r="J1532" s="45">
        <v>-21100</v>
      </c>
    </row>
    <row r="1533" spans="1:10">
      <c r="A1533">
        <v>615</v>
      </c>
      <c r="B1533" t="s">
        <v>291</v>
      </c>
      <c r="C1533">
        <v>153</v>
      </c>
      <c r="D1533" t="s">
        <v>333</v>
      </c>
      <c r="E1533" s="44">
        <v>1</v>
      </c>
      <c r="F1533" s="44">
        <v>1</v>
      </c>
      <c r="G1533" s="58">
        <v>0</v>
      </c>
      <c r="H1533" s="45">
        <v>5000</v>
      </c>
      <c r="I1533" s="45">
        <v>5000</v>
      </c>
      <c r="J1533" s="45">
        <v>0</v>
      </c>
    </row>
    <row r="1534" spans="1:10">
      <c r="A1534">
        <v>615</v>
      </c>
      <c r="B1534" t="s">
        <v>291</v>
      </c>
      <c r="C1534">
        <v>162</v>
      </c>
      <c r="D1534" t="s">
        <v>334</v>
      </c>
      <c r="E1534" s="44">
        <v>1</v>
      </c>
      <c r="F1534" s="44">
        <v>0</v>
      </c>
      <c r="G1534" s="58">
        <v>-1</v>
      </c>
      <c r="H1534" s="45">
        <v>5000</v>
      </c>
      <c r="I1534" s="45">
        <v>0</v>
      </c>
      <c r="J1534" s="45">
        <v>-5000</v>
      </c>
    </row>
    <row r="1535" spans="1:10">
      <c r="A1535">
        <v>615</v>
      </c>
      <c r="B1535" t="s">
        <v>291</v>
      </c>
      <c r="C1535">
        <v>223</v>
      </c>
      <c r="D1535" t="s">
        <v>701</v>
      </c>
      <c r="E1535" s="44">
        <v>18.500000000000004</v>
      </c>
      <c r="F1535" s="44">
        <v>22.93</v>
      </c>
      <c r="G1535" s="58">
        <v>4.4299999999999962</v>
      </c>
      <c r="H1535" s="45">
        <v>107235</v>
      </c>
      <c r="I1535" s="45">
        <v>117266</v>
      </c>
      <c r="J1535" s="45">
        <v>10031</v>
      </c>
    </row>
    <row r="1536" spans="1:10">
      <c r="A1536">
        <v>615</v>
      </c>
      <c r="B1536" t="s">
        <v>291</v>
      </c>
      <c r="C1536">
        <v>226</v>
      </c>
      <c r="D1536" t="s">
        <v>283</v>
      </c>
      <c r="E1536" s="44">
        <v>1</v>
      </c>
      <c r="F1536" s="44">
        <v>1</v>
      </c>
      <c r="G1536" s="58">
        <v>0</v>
      </c>
      <c r="H1536" s="45">
        <v>5000</v>
      </c>
      <c r="I1536" s="45">
        <v>5000</v>
      </c>
      <c r="J1536" s="45">
        <v>0</v>
      </c>
    </row>
    <row r="1537" spans="1:10">
      <c r="A1537">
        <v>615</v>
      </c>
      <c r="B1537" t="s">
        <v>291</v>
      </c>
      <c r="C1537">
        <v>227</v>
      </c>
      <c r="D1537" t="s">
        <v>386</v>
      </c>
      <c r="E1537" s="44">
        <v>1</v>
      </c>
      <c r="F1537" s="44">
        <v>0</v>
      </c>
      <c r="G1537" s="58">
        <v>-1</v>
      </c>
      <c r="H1537" s="45">
        <v>5000</v>
      </c>
      <c r="I1537" s="45">
        <v>0</v>
      </c>
      <c r="J1537" s="45">
        <v>-5000</v>
      </c>
    </row>
    <row r="1538" spans="1:10">
      <c r="A1538">
        <v>615</v>
      </c>
      <c r="B1538" t="s">
        <v>291</v>
      </c>
      <c r="C1538">
        <v>234</v>
      </c>
      <c r="D1538" t="s">
        <v>364</v>
      </c>
      <c r="E1538" s="44">
        <v>1</v>
      </c>
      <c r="F1538" s="44">
        <v>3</v>
      </c>
      <c r="G1538" s="58">
        <v>2</v>
      </c>
      <c r="H1538" s="45">
        <v>5000</v>
      </c>
      <c r="I1538" s="45">
        <v>15000</v>
      </c>
      <c r="J1538" s="45">
        <v>10000</v>
      </c>
    </row>
    <row r="1539" spans="1:10">
      <c r="A1539">
        <v>615</v>
      </c>
      <c r="B1539" t="s">
        <v>291</v>
      </c>
      <c r="C1539">
        <v>343</v>
      </c>
      <c r="D1539" t="s">
        <v>274</v>
      </c>
      <c r="E1539" s="44">
        <v>5</v>
      </c>
      <c r="F1539" s="44">
        <v>1</v>
      </c>
      <c r="G1539" s="58">
        <v>-4</v>
      </c>
      <c r="H1539" s="45">
        <v>25000</v>
      </c>
      <c r="I1539" s="45">
        <v>5000</v>
      </c>
      <c r="J1539" s="45">
        <v>-20000</v>
      </c>
    </row>
    <row r="1540" spans="1:10">
      <c r="A1540">
        <v>615</v>
      </c>
      <c r="B1540" t="s">
        <v>291</v>
      </c>
      <c r="C1540">
        <v>610</v>
      </c>
      <c r="D1540" t="s">
        <v>338</v>
      </c>
      <c r="E1540" s="44">
        <v>1</v>
      </c>
      <c r="F1540" s="44">
        <v>0</v>
      </c>
      <c r="G1540" s="58">
        <v>-1</v>
      </c>
      <c r="H1540" s="45">
        <v>5000</v>
      </c>
      <c r="I1540" s="45">
        <v>0</v>
      </c>
      <c r="J1540" s="45">
        <v>-5000</v>
      </c>
    </row>
    <row r="1541" spans="1:10">
      <c r="A1541">
        <v>615</v>
      </c>
      <c r="B1541" t="s">
        <v>291</v>
      </c>
      <c r="C1541">
        <v>720</v>
      </c>
      <c r="D1541" t="s">
        <v>340</v>
      </c>
      <c r="E1541" s="44">
        <v>6.5</v>
      </c>
      <c r="F1541" s="44">
        <v>5</v>
      </c>
      <c r="G1541" s="58">
        <v>-1.5</v>
      </c>
      <c r="H1541" s="45">
        <v>32500</v>
      </c>
      <c r="I1541" s="45">
        <v>25000</v>
      </c>
      <c r="J1541" s="45">
        <v>-7500</v>
      </c>
    </row>
    <row r="1542" spans="1:10">
      <c r="A1542">
        <v>615</v>
      </c>
      <c r="B1542" t="s">
        <v>291</v>
      </c>
      <c r="C1542">
        <v>728</v>
      </c>
      <c r="D1542" t="s">
        <v>365</v>
      </c>
      <c r="E1542" s="44">
        <v>2</v>
      </c>
      <c r="F1542" s="44">
        <v>1</v>
      </c>
      <c r="G1542" s="58">
        <v>-1</v>
      </c>
      <c r="H1542" s="45">
        <v>10000</v>
      </c>
      <c r="I1542" s="45">
        <v>5000</v>
      </c>
      <c r="J1542" s="45">
        <v>-5000</v>
      </c>
    </row>
    <row r="1543" spans="1:10">
      <c r="A1543">
        <v>615</v>
      </c>
      <c r="B1543" t="s">
        <v>291</v>
      </c>
      <c r="C1543">
        <v>735</v>
      </c>
      <c r="D1543" t="s">
        <v>341</v>
      </c>
      <c r="E1543" s="44">
        <v>1</v>
      </c>
      <c r="F1543" s="44">
        <v>1</v>
      </c>
      <c r="G1543" s="58">
        <v>0</v>
      </c>
      <c r="H1543" s="45">
        <v>14024</v>
      </c>
      <c r="I1543" s="45">
        <v>9746</v>
      </c>
      <c r="J1543" s="45">
        <v>-4278</v>
      </c>
    </row>
    <row r="1544" spans="1:10">
      <c r="A1544">
        <v>615</v>
      </c>
      <c r="B1544" t="s">
        <v>291</v>
      </c>
      <c r="C1544">
        <v>750</v>
      </c>
      <c r="D1544" t="s">
        <v>37</v>
      </c>
      <c r="E1544" s="44">
        <v>1</v>
      </c>
      <c r="F1544" s="44">
        <v>4.1399999999999997</v>
      </c>
      <c r="G1544" s="58">
        <v>3.1399999999999997</v>
      </c>
      <c r="H1544" s="45">
        <v>5000</v>
      </c>
      <c r="I1544" s="45">
        <v>20700</v>
      </c>
      <c r="J1544" s="45">
        <v>15700</v>
      </c>
    </row>
    <row r="1545" spans="1:10">
      <c r="A1545">
        <v>615</v>
      </c>
      <c r="B1545" t="s">
        <v>291</v>
      </c>
      <c r="C1545">
        <v>753</v>
      </c>
      <c r="D1545" t="s">
        <v>275</v>
      </c>
      <c r="E1545" s="44">
        <v>1</v>
      </c>
      <c r="F1545" s="44">
        <v>2</v>
      </c>
      <c r="G1545" s="58">
        <v>1</v>
      </c>
      <c r="H1545" s="45">
        <v>5000</v>
      </c>
      <c r="I1545" s="45">
        <v>10971</v>
      </c>
      <c r="J1545" s="45">
        <v>5971</v>
      </c>
    </row>
    <row r="1546" spans="1:10">
      <c r="A1546">
        <v>615</v>
      </c>
      <c r="B1546" t="s">
        <v>291</v>
      </c>
      <c r="C1546">
        <v>755</v>
      </c>
      <c r="D1546" t="s">
        <v>293</v>
      </c>
      <c r="E1546" s="44">
        <v>23.03</v>
      </c>
      <c r="F1546" s="44">
        <v>18.66</v>
      </c>
      <c r="G1546" s="58">
        <v>-4.370000000000001</v>
      </c>
      <c r="H1546" s="45">
        <v>157634</v>
      </c>
      <c r="I1546" s="45">
        <v>158069</v>
      </c>
      <c r="J1546" s="45">
        <v>435</v>
      </c>
    </row>
    <row r="1547" spans="1:10">
      <c r="A1547">
        <v>616</v>
      </c>
      <c r="B1547" t="s">
        <v>879</v>
      </c>
      <c r="C1547">
        <v>56</v>
      </c>
      <c r="D1547" t="s">
        <v>270</v>
      </c>
      <c r="E1547" s="44">
        <v>1</v>
      </c>
      <c r="F1547" s="44">
        <v>1.51</v>
      </c>
      <c r="G1547" s="58">
        <v>0.51</v>
      </c>
      <c r="H1547" s="45">
        <v>7118</v>
      </c>
      <c r="I1547" s="45">
        <v>15624</v>
      </c>
      <c r="J1547" s="45">
        <v>8506</v>
      </c>
    </row>
    <row r="1548" spans="1:10">
      <c r="A1548">
        <v>616</v>
      </c>
      <c r="B1548" t="s">
        <v>879</v>
      </c>
      <c r="C1548">
        <v>64</v>
      </c>
      <c r="D1548" t="s">
        <v>330</v>
      </c>
      <c r="E1548" s="44">
        <v>2</v>
      </c>
      <c r="F1548" s="44">
        <v>2.86</v>
      </c>
      <c r="G1548" s="58">
        <v>0.85999999999999988</v>
      </c>
      <c r="H1548" s="45">
        <v>10000</v>
      </c>
      <c r="I1548" s="45">
        <v>14300</v>
      </c>
      <c r="J1548" s="45">
        <v>4300</v>
      </c>
    </row>
    <row r="1549" spans="1:10">
      <c r="A1549">
        <v>616</v>
      </c>
      <c r="B1549" t="s">
        <v>879</v>
      </c>
      <c r="C1549">
        <v>79</v>
      </c>
      <c r="D1549" t="s">
        <v>271</v>
      </c>
      <c r="E1549" s="44">
        <v>2</v>
      </c>
      <c r="F1549" s="44">
        <v>2</v>
      </c>
      <c r="G1549" s="58">
        <v>0</v>
      </c>
      <c r="H1549" s="45">
        <v>10000</v>
      </c>
      <c r="I1549" s="45">
        <v>10000</v>
      </c>
      <c r="J1549" s="45">
        <v>0</v>
      </c>
    </row>
    <row r="1550" spans="1:10">
      <c r="A1550">
        <v>616</v>
      </c>
      <c r="B1550" t="s">
        <v>879</v>
      </c>
      <c r="C1550">
        <v>97</v>
      </c>
      <c r="D1550" t="s">
        <v>332</v>
      </c>
      <c r="E1550" s="44">
        <v>37.479999999999997</v>
      </c>
      <c r="F1550" s="44">
        <v>39.700000000000003</v>
      </c>
      <c r="G1550" s="58">
        <v>2.220000000000006</v>
      </c>
      <c r="H1550" s="45">
        <v>238054</v>
      </c>
      <c r="I1550" s="45">
        <v>345034</v>
      </c>
      <c r="J1550" s="45">
        <v>106980</v>
      </c>
    </row>
    <row r="1551" spans="1:10">
      <c r="A1551">
        <v>616</v>
      </c>
      <c r="B1551" t="s">
        <v>879</v>
      </c>
      <c r="C1551">
        <v>103</v>
      </c>
      <c r="D1551" t="s">
        <v>290</v>
      </c>
      <c r="E1551" s="44">
        <v>2</v>
      </c>
      <c r="F1551" s="44">
        <v>3.62</v>
      </c>
      <c r="G1551" s="58">
        <v>1.62</v>
      </c>
      <c r="H1551" s="45">
        <v>10000</v>
      </c>
      <c r="I1551" s="45">
        <v>18100</v>
      </c>
      <c r="J1551" s="45">
        <v>8100</v>
      </c>
    </row>
    <row r="1552" spans="1:10">
      <c r="A1552">
        <v>616</v>
      </c>
      <c r="B1552" t="s">
        <v>879</v>
      </c>
      <c r="C1552">
        <v>128</v>
      </c>
      <c r="D1552" t="s">
        <v>81</v>
      </c>
      <c r="E1552" s="44">
        <v>2.87</v>
      </c>
      <c r="F1552" s="44">
        <v>0</v>
      </c>
      <c r="G1552" s="58">
        <v>-2.87</v>
      </c>
      <c r="H1552" s="45">
        <v>28336</v>
      </c>
      <c r="I1552" s="45">
        <v>0</v>
      </c>
      <c r="J1552" s="45">
        <v>-28336</v>
      </c>
    </row>
    <row r="1553" spans="1:10">
      <c r="A1553">
        <v>616</v>
      </c>
      <c r="B1553" t="s">
        <v>879</v>
      </c>
      <c r="C1553">
        <v>149</v>
      </c>
      <c r="D1553" t="s">
        <v>82</v>
      </c>
      <c r="E1553" s="44">
        <v>0.04</v>
      </c>
      <c r="F1553" s="44">
        <v>0</v>
      </c>
      <c r="G1553" s="58">
        <v>-0.04</v>
      </c>
      <c r="H1553" s="45">
        <v>200</v>
      </c>
      <c r="I1553" s="45">
        <v>0</v>
      </c>
      <c r="J1553" s="45">
        <v>-200</v>
      </c>
    </row>
    <row r="1554" spans="1:10">
      <c r="A1554">
        <v>616</v>
      </c>
      <c r="B1554" t="s">
        <v>879</v>
      </c>
      <c r="C1554">
        <v>153</v>
      </c>
      <c r="D1554" t="s">
        <v>333</v>
      </c>
      <c r="E1554" s="44">
        <v>31.279999999999998</v>
      </c>
      <c r="F1554" s="44">
        <v>28.34</v>
      </c>
      <c r="G1554" s="58">
        <v>-2.9399999999999977</v>
      </c>
      <c r="H1554" s="45">
        <v>190227</v>
      </c>
      <c r="I1554" s="45">
        <v>212952</v>
      </c>
      <c r="J1554" s="45">
        <v>22725</v>
      </c>
    </row>
    <row r="1555" spans="1:10">
      <c r="A1555">
        <v>616</v>
      </c>
      <c r="B1555" t="s">
        <v>879</v>
      </c>
      <c r="C1555">
        <v>158</v>
      </c>
      <c r="D1555" t="s">
        <v>65</v>
      </c>
      <c r="E1555" s="44">
        <v>2</v>
      </c>
      <c r="F1555" s="44">
        <v>1.31</v>
      </c>
      <c r="G1555" s="58">
        <v>-0.69</v>
      </c>
      <c r="H1555" s="45">
        <v>11094</v>
      </c>
      <c r="I1555" s="45">
        <v>8348</v>
      </c>
      <c r="J1555" s="45">
        <v>-2746</v>
      </c>
    </row>
    <row r="1556" spans="1:10">
      <c r="A1556">
        <v>616</v>
      </c>
      <c r="B1556" t="s">
        <v>879</v>
      </c>
      <c r="C1556">
        <v>162</v>
      </c>
      <c r="D1556" t="s">
        <v>334</v>
      </c>
      <c r="E1556" s="44">
        <v>14.639999999999999</v>
      </c>
      <c r="F1556" s="44">
        <v>16.84</v>
      </c>
      <c r="G1556" s="58">
        <v>2.2000000000000011</v>
      </c>
      <c r="H1556" s="45">
        <v>86179</v>
      </c>
      <c r="I1556" s="45">
        <v>112472</v>
      </c>
      <c r="J1556" s="45">
        <v>26293</v>
      </c>
    </row>
    <row r="1557" spans="1:10">
      <c r="A1557">
        <v>616</v>
      </c>
      <c r="B1557" t="s">
        <v>879</v>
      </c>
      <c r="C1557">
        <v>170</v>
      </c>
      <c r="D1557" t="s">
        <v>67</v>
      </c>
      <c r="E1557" s="44">
        <v>0</v>
      </c>
      <c r="F1557" s="44">
        <v>0.72</v>
      </c>
      <c r="G1557" s="58">
        <v>0.72</v>
      </c>
      <c r="H1557" s="45">
        <v>0</v>
      </c>
      <c r="I1557" s="45">
        <v>3600</v>
      </c>
      <c r="J1557" s="45">
        <v>3600</v>
      </c>
    </row>
    <row r="1558" spans="1:10">
      <c r="A1558">
        <v>616</v>
      </c>
      <c r="B1558" t="s">
        <v>879</v>
      </c>
      <c r="C1558">
        <v>343</v>
      </c>
      <c r="D1558" t="s">
        <v>274</v>
      </c>
      <c r="E1558" s="44">
        <v>3</v>
      </c>
      <c r="F1558" s="44">
        <v>6</v>
      </c>
      <c r="G1558" s="58">
        <v>3</v>
      </c>
      <c r="H1558" s="45">
        <v>30007</v>
      </c>
      <c r="I1558" s="45">
        <v>68988</v>
      </c>
      <c r="J1558" s="45">
        <v>38981</v>
      </c>
    </row>
    <row r="1559" spans="1:10">
      <c r="A1559">
        <v>616</v>
      </c>
      <c r="B1559" t="s">
        <v>879</v>
      </c>
      <c r="C1559">
        <v>352</v>
      </c>
      <c r="D1559" t="s">
        <v>58</v>
      </c>
      <c r="E1559" s="44">
        <v>3</v>
      </c>
      <c r="F1559" s="44">
        <v>0</v>
      </c>
      <c r="G1559" s="58">
        <v>-3</v>
      </c>
      <c r="H1559" s="45">
        <v>15000</v>
      </c>
      <c r="I1559" s="45">
        <v>0</v>
      </c>
      <c r="J1559" s="45">
        <v>-15000</v>
      </c>
    </row>
    <row r="1560" spans="1:10">
      <c r="A1560">
        <v>616</v>
      </c>
      <c r="B1560" t="s">
        <v>879</v>
      </c>
      <c r="C1560">
        <v>600</v>
      </c>
      <c r="D1560" t="s">
        <v>337</v>
      </c>
      <c r="E1560" s="44">
        <v>1</v>
      </c>
      <c r="F1560" s="44">
        <v>1</v>
      </c>
      <c r="G1560" s="58">
        <v>0</v>
      </c>
      <c r="H1560" s="45">
        <v>5000</v>
      </c>
      <c r="I1560" s="45">
        <v>5000</v>
      </c>
      <c r="J1560" s="45">
        <v>0</v>
      </c>
    </row>
    <row r="1561" spans="1:10">
      <c r="A1561">
        <v>616</v>
      </c>
      <c r="B1561" t="s">
        <v>879</v>
      </c>
      <c r="C1561">
        <v>673</v>
      </c>
      <c r="D1561" t="s">
        <v>339</v>
      </c>
      <c r="E1561" s="44">
        <v>2.9</v>
      </c>
      <c r="F1561" s="44">
        <v>3</v>
      </c>
      <c r="G1561" s="58">
        <v>0.10000000000000009</v>
      </c>
      <c r="H1561" s="45">
        <v>19323</v>
      </c>
      <c r="I1561" s="45">
        <v>15000</v>
      </c>
      <c r="J1561" s="45">
        <v>-4323</v>
      </c>
    </row>
    <row r="1562" spans="1:10">
      <c r="A1562">
        <v>616</v>
      </c>
      <c r="B1562" t="s">
        <v>879</v>
      </c>
      <c r="C1562">
        <v>720</v>
      </c>
      <c r="D1562" t="s">
        <v>340</v>
      </c>
      <c r="E1562" s="44">
        <v>1.62</v>
      </c>
      <c r="F1562" s="44">
        <v>0</v>
      </c>
      <c r="G1562" s="58">
        <v>-1.62</v>
      </c>
      <c r="H1562" s="45">
        <v>8100</v>
      </c>
      <c r="I1562" s="45">
        <v>0</v>
      </c>
      <c r="J1562" s="45">
        <v>-8100</v>
      </c>
    </row>
    <row r="1563" spans="1:10">
      <c r="A1563">
        <v>616</v>
      </c>
      <c r="B1563" t="s">
        <v>879</v>
      </c>
      <c r="C1563">
        <v>725</v>
      </c>
      <c r="D1563" t="s">
        <v>72</v>
      </c>
      <c r="E1563" s="44">
        <v>2.16</v>
      </c>
      <c r="F1563" s="44">
        <v>1.33</v>
      </c>
      <c r="G1563" s="58">
        <v>-0.83000000000000007</v>
      </c>
      <c r="H1563" s="45">
        <v>10800</v>
      </c>
      <c r="I1563" s="45">
        <v>6650</v>
      </c>
      <c r="J1563" s="45">
        <v>-4150</v>
      </c>
    </row>
    <row r="1564" spans="1:10">
      <c r="A1564">
        <v>616</v>
      </c>
      <c r="B1564" t="s">
        <v>879</v>
      </c>
      <c r="C1564">
        <v>735</v>
      </c>
      <c r="D1564" t="s">
        <v>341</v>
      </c>
      <c r="E1564" s="44">
        <v>17.399999999999999</v>
      </c>
      <c r="F1564" s="44">
        <v>17.729999999999997</v>
      </c>
      <c r="G1564" s="58">
        <v>0.32999999999999829</v>
      </c>
      <c r="H1564" s="45">
        <v>119790</v>
      </c>
      <c r="I1564" s="45">
        <v>189765</v>
      </c>
      <c r="J1564" s="45">
        <v>69975</v>
      </c>
    </row>
    <row r="1565" spans="1:10">
      <c r="A1565">
        <v>616</v>
      </c>
      <c r="B1565" t="s">
        <v>879</v>
      </c>
      <c r="C1565">
        <v>778</v>
      </c>
      <c r="D1565" t="s">
        <v>765</v>
      </c>
      <c r="E1565" s="44">
        <v>0</v>
      </c>
      <c r="F1565" s="44">
        <v>0.51</v>
      </c>
      <c r="G1565" s="58">
        <v>0.51</v>
      </c>
      <c r="H1565" s="45">
        <v>0</v>
      </c>
      <c r="I1565" s="45">
        <v>2550</v>
      </c>
      <c r="J1565" s="45">
        <v>2550</v>
      </c>
    </row>
    <row r="1566" spans="1:10">
      <c r="A1566">
        <v>618</v>
      </c>
      <c r="B1566" t="s">
        <v>774</v>
      </c>
      <c r="C1566">
        <v>22</v>
      </c>
      <c r="D1566" t="s">
        <v>772</v>
      </c>
      <c r="E1566" s="44">
        <v>2</v>
      </c>
      <c r="F1566" s="44">
        <v>1</v>
      </c>
      <c r="G1566" s="58">
        <v>-1</v>
      </c>
      <c r="H1566" s="45">
        <v>10000</v>
      </c>
      <c r="I1566" s="45">
        <v>5000</v>
      </c>
      <c r="J1566" s="45">
        <v>-5000</v>
      </c>
    </row>
    <row r="1567" spans="1:10">
      <c r="A1567">
        <v>618</v>
      </c>
      <c r="B1567" t="s">
        <v>774</v>
      </c>
      <c r="C1567">
        <v>150</v>
      </c>
      <c r="D1567" t="s">
        <v>771</v>
      </c>
      <c r="E1567" s="44">
        <v>51</v>
      </c>
      <c r="F1567" s="44">
        <v>44.569999999999993</v>
      </c>
      <c r="G1567" s="58">
        <v>-6.4300000000000068</v>
      </c>
      <c r="H1567" s="45">
        <v>314626</v>
      </c>
      <c r="I1567" s="45">
        <v>300224</v>
      </c>
      <c r="J1567" s="45">
        <v>-14402</v>
      </c>
    </row>
    <row r="1568" spans="1:10">
      <c r="A1568">
        <v>618</v>
      </c>
      <c r="B1568" t="s">
        <v>774</v>
      </c>
      <c r="C1568">
        <v>152</v>
      </c>
      <c r="D1568" t="s">
        <v>773</v>
      </c>
      <c r="E1568" s="44">
        <v>10.32</v>
      </c>
      <c r="F1568" s="44">
        <v>9.94</v>
      </c>
      <c r="G1568" s="58">
        <v>-0.38000000000000078</v>
      </c>
      <c r="H1568" s="45">
        <v>73208</v>
      </c>
      <c r="I1568" s="45">
        <v>71345</v>
      </c>
      <c r="J1568" s="45">
        <v>-1863</v>
      </c>
    </row>
    <row r="1569" spans="1:10">
      <c r="A1569">
        <v>618</v>
      </c>
      <c r="B1569" t="s">
        <v>774</v>
      </c>
      <c r="C1569">
        <v>195</v>
      </c>
      <c r="D1569" t="s">
        <v>404</v>
      </c>
      <c r="E1569" s="44">
        <v>0</v>
      </c>
      <c r="F1569" s="44">
        <v>1</v>
      </c>
      <c r="G1569" s="58">
        <v>1</v>
      </c>
      <c r="H1569" s="45">
        <v>0</v>
      </c>
      <c r="I1569" s="45">
        <v>5000</v>
      </c>
      <c r="J1569" s="45">
        <v>5000</v>
      </c>
    </row>
    <row r="1570" spans="1:10">
      <c r="A1570">
        <v>618</v>
      </c>
      <c r="B1570" t="s">
        <v>774</v>
      </c>
      <c r="C1570">
        <v>236</v>
      </c>
      <c r="D1570" t="s">
        <v>746</v>
      </c>
      <c r="E1570" s="44">
        <v>26.35</v>
      </c>
      <c r="F1570" s="44">
        <v>24.67</v>
      </c>
      <c r="G1570" s="58">
        <v>-1.6799999999999997</v>
      </c>
      <c r="H1570" s="45">
        <v>169979</v>
      </c>
      <c r="I1570" s="45">
        <v>156506</v>
      </c>
      <c r="J1570" s="45">
        <v>-13473</v>
      </c>
    </row>
    <row r="1571" spans="1:10">
      <c r="A1571">
        <v>618</v>
      </c>
      <c r="B1571" t="s">
        <v>774</v>
      </c>
      <c r="C1571">
        <v>249</v>
      </c>
      <c r="D1571" t="s">
        <v>367</v>
      </c>
      <c r="E1571" s="44">
        <v>1.99</v>
      </c>
      <c r="F1571" s="44">
        <v>0.23</v>
      </c>
      <c r="G1571" s="58">
        <v>-1.76</v>
      </c>
      <c r="H1571" s="45">
        <v>11937</v>
      </c>
      <c r="I1571" s="45">
        <v>1150</v>
      </c>
      <c r="J1571" s="45">
        <v>-10787</v>
      </c>
    </row>
    <row r="1572" spans="1:10">
      <c r="A1572">
        <v>618</v>
      </c>
      <c r="B1572" t="s">
        <v>774</v>
      </c>
      <c r="C1572">
        <v>302</v>
      </c>
      <c r="D1572" t="s">
        <v>779</v>
      </c>
      <c r="E1572" s="44">
        <v>4.3499999999999996</v>
      </c>
      <c r="F1572" s="44">
        <v>4</v>
      </c>
      <c r="G1572" s="58">
        <v>-0.34999999999999964</v>
      </c>
      <c r="H1572" s="45">
        <v>21750</v>
      </c>
      <c r="I1572" s="45">
        <v>20000</v>
      </c>
      <c r="J1572" s="45">
        <v>-1750</v>
      </c>
    </row>
    <row r="1573" spans="1:10">
      <c r="A1573">
        <v>618</v>
      </c>
      <c r="B1573" t="s">
        <v>774</v>
      </c>
      <c r="C1573">
        <v>341</v>
      </c>
      <c r="D1573" t="s">
        <v>396</v>
      </c>
      <c r="E1573" s="44">
        <v>1</v>
      </c>
      <c r="F1573" s="44">
        <v>1</v>
      </c>
      <c r="G1573" s="58">
        <v>0</v>
      </c>
      <c r="H1573" s="45">
        <v>5000</v>
      </c>
      <c r="I1573" s="45">
        <v>5000</v>
      </c>
      <c r="J1573" s="45">
        <v>0</v>
      </c>
    </row>
    <row r="1574" spans="1:10">
      <c r="A1574">
        <v>618</v>
      </c>
      <c r="B1574" t="s">
        <v>774</v>
      </c>
      <c r="C1574">
        <v>635</v>
      </c>
      <c r="D1574" t="s">
        <v>770</v>
      </c>
      <c r="E1574" s="44">
        <v>10.469999999999999</v>
      </c>
      <c r="F1574" s="44">
        <v>6</v>
      </c>
      <c r="G1574" s="58">
        <v>-4.4699999999999989</v>
      </c>
      <c r="H1574" s="45">
        <v>63881</v>
      </c>
      <c r="I1574" s="45">
        <v>36149</v>
      </c>
      <c r="J1574" s="45">
        <v>-27732</v>
      </c>
    </row>
    <row r="1575" spans="1:10">
      <c r="A1575">
        <v>618</v>
      </c>
      <c r="B1575" t="s">
        <v>774</v>
      </c>
      <c r="C1575">
        <v>662</v>
      </c>
      <c r="D1575" t="s">
        <v>775</v>
      </c>
      <c r="E1575" s="44">
        <v>5.88</v>
      </c>
      <c r="F1575" s="44">
        <v>4</v>
      </c>
      <c r="G1575" s="58">
        <v>-1.88</v>
      </c>
      <c r="H1575" s="45">
        <v>29534</v>
      </c>
      <c r="I1575" s="45">
        <v>21070</v>
      </c>
      <c r="J1575" s="45">
        <v>-8464</v>
      </c>
    </row>
    <row r="1576" spans="1:10">
      <c r="A1576">
        <v>618</v>
      </c>
      <c r="B1576" t="s">
        <v>774</v>
      </c>
      <c r="C1576">
        <v>672</v>
      </c>
      <c r="D1576" t="s">
        <v>776</v>
      </c>
      <c r="E1576" s="44">
        <v>3</v>
      </c>
      <c r="F1576" s="44">
        <v>2</v>
      </c>
      <c r="G1576" s="58">
        <v>-1</v>
      </c>
      <c r="H1576" s="45">
        <v>15000</v>
      </c>
      <c r="I1576" s="45">
        <v>10000</v>
      </c>
      <c r="J1576" s="45">
        <v>-5000</v>
      </c>
    </row>
    <row r="1577" spans="1:10">
      <c r="A1577">
        <v>618</v>
      </c>
      <c r="B1577" t="s">
        <v>774</v>
      </c>
      <c r="C1577">
        <v>765</v>
      </c>
      <c r="D1577" t="s">
        <v>778</v>
      </c>
      <c r="E1577" s="44">
        <v>93.64</v>
      </c>
      <c r="F1577" s="44">
        <v>102.07000000000001</v>
      </c>
      <c r="G1577" s="58">
        <v>8.4300000000000068</v>
      </c>
      <c r="H1577" s="45">
        <v>495541</v>
      </c>
      <c r="I1577" s="45">
        <v>548387</v>
      </c>
      <c r="J1577" s="45">
        <v>52846</v>
      </c>
    </row>
    <row r="1578" spans="1:10">
      <c r="A1578">
        <v>618</v>
      </c>
      <c r="B1578" t="s">
        <v>774</v>
      </c>
      <c r="C1578">
        <v>766</v>
      </c>
      <c r="D1578" t="s">
        <v>885</v>
      </c>
      <c r="E1578" s="44">
        <v>1</v>
      </c>
      <c r="F1578" s="44">
        <v>1</v>
      </c>
      <c r="G1578" s="58">
        <v>0</v>
      </c>
      <c r="H1578" s="45">
        <v>5000</v>
      </c>
      <c r="I1578" s="45">
        <v>5000</v>
      </c>
      <c r="J1578" s="45">
        <v>0</v>
      </c>
    </row>
    <row r="1579" spans="1:10">
      <c r="A1579">
        <v>620</v>
      </c>
      <c r="B1579" t="s">
        <v>750</v>
      </c>
      <c r="C1579">
        <v>64</v>
      </c>
      <c r="D1579" t="s">
        <v>330</v>
      </c>
      <c r="E1579" s="44">
        <v>22.33</v>
      </c>
      <c r="F1579" s="44">
        <v>14.370000000000001</v>
      </c>
      <c r="G1579" s="58">
        <v>-7.9599999999999973</v>
      </c>
      <c r="H1579" s="45">
        <v>136154</v>
      </c>
      <c r="I1579" s="45">
        <v>86868</v>
      </c>
      <c r="J1579" s="45">
        <v>-49286</v>
      </c>
    </row>
    <row r="1580" spans="1:10">
      <c r="A1580">
        <v>620</v>
      </c>
      <c r="B1580" t="s">
        <v>750</v>
      </c>
      <c r="C1580">
        <v>110</v>
      </c>
      <c r="D1580" t="s">
        <v>279</v>
      </c>
      <c r="E1580" s="44">
        <v>0</v>
      </c>
      <c r="F1580" s="44">
        <v>0.79</v>
      </c>
      <c r="G1580" s="58">
        <v>0.79</v>
      </c>
      <c r="H1580" s="45">
        <v>0</v>
      </c>
      <c r="I1580" s="45">
        <v>3950</v>
      </c>
      <c r="J1580" s="45">
        <v>3950</v>
      </c>
    </row>
    <row r="1581" spans="1:10">
      <c r="A1581">
        <v>620</v>
      </c>
      <c r="B1581" t="s">
        <v>750</v>
      </c>
      <c r="C1581">
        <v>141</v>
      </c>
      <c r="D1581" t="s">
        <v>64</v>
      </c>
      <c r="E1581" s="44">
        <v>1</v>
      </c>
      <c r="F1581" s="44">
        <v>0.06</v>
      </c>
      <c r="G1581" s="58">
        <v>-0.94</v>
      </c>
      <c r="H1581" s="45">
        <v>10133</v>
      </c>
      <c r="I1581" s="45">
        <v>693</v>
      </c>
      <c r="J1581" s="45">
        <v>-9440</v>
      </c>
    </row>
    <row r="1582" spans="1:10">
      <c r="A1582">
        <v>620</v>
      </c>
      <c r="B1582" t="s">
        <v>750</v>
      </c>
      <c r="C1582">
        <v>153</v>
      </c>
      <c r="D1582" t="s">
        <v>333</v>
      </c>
      <c r="E1582" s="44">
        <v>2</v>
      </c>
      <c r="F1582" s="44">
        <v>2</v>
      </c>
      <c r="G1582" s="58">
        <v>0</v>
      </c>
      <c r="H1582" s="45">
        <v>10000</v>
      </c>
      <c r="I1582" s="45">
        <v>10000</v>
      </c>
      <c r="J1582" s="45">
        <v>0</v>
      </c>
    </row>
    <row r="1583" spans="1:10">
      <c r="A1583">
        <v>620</v>
      </c>
      <c r="B1583" t="s">
        <v>750</v>
      </c>
      <c r="C1583">
        <v>186</v>
      </c>
      <c r="D1583" t="s">
        <v>359</v>
      </c>
      <c r="E1583" s="44">
        <v>1</v>
      </c>
      <c r="F1583" s="44">
        <v>1</v>
      </c>
      <c r="G1583" s="58">
        <v>0</v>
      </c>
      <c r="H1583" s="45">
        <v>5000</v>
      </c>
      <c r="I1583" s="45">
        <v>5000</v>
      </c>
      <c r="J1583" s="45">
        <v>0</v>
      </c>
    </row>
    <row r="1584" spans="1:10">
      <c r="A1584">
        <v>620</v>
      </c>
      <c r="B1584" t="s">
        <v>750</v>
      </c>
      <c r="C1584">
        <v>271</v>
      </c>
      <c r="D1584" t="s">
        <v>764</v>
      </c>
      <c r="E1584" s="44">
        <v>2</v>
      </c>
      <c r="F1584" s="44">
        <v>2</v>
      </c>
      <c r="G1584" s="58">
        <v>0</v>
      </c>
      <c r="H1584" s="45">
        <v>11022</v>
      </c>
      <c r="I1584" s="45">
        <v>14990</v>
      </c>
      <c r="J1584" s="45">
        <v>3968</v>
      </c>
    </row>
    <row r="1585" spans="1:10">
      <c r="A1585">
        <v>620</v>
      </c>
      <c r="B1585" t="s">
        <v>750</v>
      </c>
      <c r="C1585">
        <v>322</v>
      </c>
      <c r="D1585" t="s">
        <v>273</v>
      </c>
      <c r="E1585" s="44">
        <v>6</v>
      </c>
      <c r="F1585" s="44">
        <v>6</v>
      </c>
      <c r="G1585" s="58">
        <v>0</v>
      </c>
      <c r="H1585" s="45">
        <v>35323</v>
      </c>
      <c r="I1585" s="45">
        <v>34361</v>
      </c>
      <c r="J1585" s="45">
        <v>-962</v>
      </c>
    </row>
    <row r="1586" spans="1:10">
      <c r="A1586">
        <v>620</v>
      </c>
      <c r="B1586" t="s">
        <v>750</v>
      </c>
      <c r="C1586">
        <v>348</v>
      </c>
      <c r="D1586" t="s">
        <v>343</v>
      </c>
      <c r="E1586" s="44">
        <v>55</v>
      </c>
      <c r="F1586" s="44">
        <v>50.21</v>
      </c>
      <c r="G1586" s="58">
        <v>-4.7899999999999991</v>
      </c>
      <c r="H1586" s="45">
        <v>302049</v>
      </c>
      <c r="I1586" s="45">
        <v>282563</v>
      </c>
      <c r="J1586" s="45">
        <v>-19486</v>
      </c>
    </row>
    <row r="1587" spans="1:10">
      <c r="A1587">
        <v>620</v>
      </c>
      <c r="B1587" t="s">
        <v>750</v>
      </c>
      <c r="C1587">
        <v>710</v>
      </c>
      <c r="D1587" t="s">
        <v>763</v>
      </c>
      <c r="E1587" s="44">
        <v>1</v>
      </c>
      <c r="F1587" s="44">
        <v>1</v>
      </c>
      <c r="G1587" s="58">
        <v>0</v>
      </c>
      <c r="H1587" s="45">
        <v>8494</v>
      </c>
      <c r="I1587" s="45">
        <v>7774</v>
      </c>
      <c r="J1587" s="45">
        <v>-720</v>
      </c>
    </row>
    <row r="1588" spans="1:10">
      <c r="A1588">
        <v>620</v>
      </c>
      <c r="B1588" t="s">
        <v>750</v>
      </c>
      <c r="C1588">
        <v>725</v>
      </c>
      <c r="D1588" t="s">
        <v>72</v>
      </c>
      <c r="E1588" s="44">
        <v>1</v>
      </c>
      <c r="F1588" s="44">
        <v>1</v>
      </c>
      <c r="G1588" s="58">
        <v>0</v>
      </c>
      <c r="H1588" s="45">
        <v>8630</v>
      </c>
      <c r="I1588" s="45">
        <v>5000</v>
      </c>
      <c r="J1588" s="45">
        <v>-3630</v>
      </c>
    </row>
    <row r="1589" spans="1:10">
      <c r="A1589">
        <v>620</v>
      </c>
      <c r="B1589" t="s">
        <v>750</v>
      </c>
      <c r="C1589">
        <v>775</v>
      </c>
      <c r="D1589" t="s">
        <v>342</v>
      </c>
      <c r="E1589" s="44">
        <v>2</v>
      </c>
      <c r="F1589" s="44">
        <v>0</v>
      </c>
      <c r="G1589" s="58">
        <v>-2</v>
      </c>
      <c r="H1589" s="45">
        <v>10000</v>
      </c>
      <c r="I1589" s="45">
        <v>0</v>
      </c>
      <c r="J1589" s="45">
        <v>-10000</v>
      </c>
    </row>
    <row r="1590" spans="1:10">
      <c r="A1590">
        <v>622</v>
      </c>
      <c r="B1590" t="s">
        <v>286</v>
      </c>
      <c r="C1590">
        <v>25</v>
      </c>
      <c r="D1590" t="s">
        <v>278</v>
      </c>
      <c r="E1590" s="44">
        <v>18.449999999999996</v>
      </c>
      <c r="F1590" s="44">
        <v>16.399999999999999</v>
      </c>
      <c r="G1590" s="58">
        <v>-2.0499999999999972</v>
      </c>
      <c r="H1590" s="45">
        <v>107065</v>
      </c>
      <c r="I1590" s="45">
        <v>92257</v>
      </c>
      <c r="J1590" s="45">
        <v>-14808</v>
      </c>
    </row>
    <row r="1591" spans="1:10">
      <c r="A1591">
        <v>622</v>
      </c>
      <c r="B1591" t="s">
        <v>286</v>
      </c>
      <c r="C1591">
        <v>77</v>
      </c>
      <c r="D1591" t="s">
        <v>277</v>
      </c>
      <c r="E1591" s="44">
        <v>1</v>
      </c>
      <c r="F1591" s="44">
        <v>3</v>
      </c>
      <c r="G1591" s="58">
        <v>2</v>
      </c>
      <c r="H1591" s="45">
        <v>5000</v>
      </c>
      <c r="I1591" s="45">
        <v>15000</v>
      </c>
      <c r="J1591" s="45">
        <v>10000</v>
      </c>
    </row>
    <row r="1592" spans="1:10">
      <c r="A1592">
        <v>622</v>
      </c>
      <c r="B1592" t="s">
        <v>286</v>
      </c>
      <c r="C1592">
        <v>136</v>
      </c>
      <c r="D1592" t="s">
        <v>313</v>
      </c>
      <c r="E1592" s="44">
        <v>0.71</v>
      </c>
      <c r="F1592" s="44">
        <v>0</v>
      </c>
      <c r="G1592" s="58">
        <v>-0.71</v>
      </c>
      <c r="H1592" s="45">
        <v>3550</v>
      </c>
      <c r="I1592" s="45">
        <v>0</v>
      </c>
      <c r="J1592" s="45">
        <v>-3550</v>
      </c>
    </row>
    <row r="1593" spans="1:10">
      <c r="A1593">
        <v>622</v>
      </c>
      <c r="B1593" t="s">
        <v>286</v>
      </c>
      <c r="C1593">
        <v>138</v>
      </c>
      <c r="D1593" t="s">
        <v>280</v>
      </c>
      <c r="E1593" s="44">
        <v>1.58</v>
      </c>
      <c r="F1593" s="44">
        <v>2</v>
      </c>
      <c r="G1593" s="58">
        <v>0.41999999999999993</v>
      </c>
      <c r="H1593" s="45">
        <v>7900</v>
      </c>
      <c r="I1593" s="45">
        <v>10000</v>
      </c>
      <c r="J1593" s="45">
        <v>2100</v>
      </c>
    </row>
    <row r="1594" spans="1:10">
      <c r="A1594">
        <v>622</v>
      </c>
      <c r="B1594" t="s">
        <v>286</v>
      </c>
      <c r="C1594">
        <v>167</v>
      </c>
      <c r="D1594" t="s">
        <v>867</v>
      </c>
      <c r="E1594" s="44">
        <v>1</v>
      </c>
      <c r="F1594" s="44">
        <v>1</v>
      </c>
      <c r="G1594" s="58">
        <v>0</v>
      </c>
      <c r="H1594" s="45">
        <v>5000</v>
      </c>
      <c r="I1594" s="45">
        <v>5000</v>
      </c>
      <c r="J1594" s="45">
        <v>0</v>
      </c>
    </row>
    <row r="1595" spans="1:10">
      <c r="A1595">
        <v>622</v>
      </c>
      <c r="B1595" t="s">
        <v>286</v>
      </c>
      <c r="C1595">
        <v>177</v>
      </c>
      <c r="D1595" t="s">
        <v>756</v>
      </c>
      <c r="E1595" s="44">
        <v>2</v>
      </c>
      <c r="F1595" s="44">
        <v>1</v>
      </c>
      <c r="G1595" s="58">
        <v>-1</v>
      </c>
      <c r="H1595" s="45">
        <v>10000</v>
      </c>
      <c r="I1595" s="45">
        <v>5307</v>
      </c>
      <c r="J1595" s="45">
        <v>-4693</v>
      </c>
    </row>
    <row r="1596" spans="1:10">
      <c r="A1596">
        <v>622</v>
      </c>
      <c r="B1596" t="s">
        <v>286</v>
      </c>
      <c r="C1596">
        <v>185</v>
      </c>
      <c r="D1596" t="s">
        <v>315</v>
      </c>
      <c r="E1596" s="44">
        <v>2</v>
      </c>
      <c r="F1596" s="44">
        <v>2</v>
      </c>
      <c r="G1596" s="58">
        <v>0</v>
      </c>
      <c r="H1596" s="45">
        <v>10000</v>
      </c>
      <c r="I1596" s="45">
        <v>10000</v>
      </c>
      <c r="J1596" s="45">
        <v>0</v>
      </c>
    </row>
    <row r="1597" spans="1:10">
      <c r="A1597">
        <v>622</v>
      </c>
      <c r="B1597" t="s">
        <v>286</v>
      </c>
      <c r="C1597">
        <v>212</v>
      </c>
      <c r="D1597" t="s">
        <v>353</v>
      </c>
      <c r="E1597" s="44">
        <v>0</v>
      </c>
      <c r="F1597" s="44">
        <v>1.18</v>
      </c>
      <c r="G1597" s="58">
        <v>1.18</v>
      </c>
      <c r="H1597" s="45">
        <v>0</v>
      </c>
      <c r="I1597" s="45">
        <v>8531</v>
      </c>
      <c r="J1597" s="45">
        <v>8531</v>
      </c>
    </row>
    <row r="1598" spans="1:10">
      <c r="A1598">
        <v>622</v>
      </c>
      <c r="B1598" t="s">
        <v>286</v>
      </c>
      <c r="C1598">
        <v>214</v>
      </c>
      <c r="D1598" t="s">
        <v>282</v>
      </c>
      <c r="E1598" s="44">
        <v>1</v>
      </c>
      <c r="F1598" s="44">
        <v>1</v>
      </c>
      <c r="G1598" s="58">
        <v>0</v>
      </c>
      <c r="H1598" s="45">
        <v>5000</v>
      </c>
      <c r="I1598" s="45">
        <v>5000</v>
      </c>
      <c r="J1598" s="45">
        <v>0</v>
      </c>
    </row>
    <row r="1599" spans="1:10">
      <c r="A1599">
        <v>622</v>
      </c>
      <c r="B1599" t="s">
        <v>286</v>
      </c>
      <c r="C1599">
        <v>220</v>
      </c>
      <c r="D1599" t="s">
        <v>358</v>
      </c>
      <c r="E1599" s="44">
        <v>1</v>
      </c>
      <c r="F1599" s="44">
        <v>0</v>
      </c>
      <c r="G1599" s="58">
        <v>-1</v>
      </c>
      <c r="H1599" s="45">
        <v>8140</v>
      </c>
      <c r="I1599" s="45">
        <v>0</v>
      </c>
      <c r="J1599" s="45">
        <v>-8140</v>
      </c>
    </row>
    <row r="1600" spans="1:10">
      <c r="A1600">
        <v>622</v>
      </c>
      <c r="B1600" t="s">
        <v>286</v>
      </c>
      <c r="C1600">
        <v>292</v>
      </c>
      <c r="D1600" t="s">
        <v>739</v>
      </c>
      <c r="E1600" s="44">
        <v>0</v>
      </c>
      <c r="F1600" s="44">
        <v>1</v>
      </c>
      <c r="G1600" s="58">
        <v>1</v>
      </c>
      <c r="H1600" s="45">
        <v>0</v>
      </c>
      <c r="I1600" s="45">
        <v>5000</v>
      </c>
      <c r="J1600" s="45">
        <v>5000</v>
      </c>
    </row>
    <row r="1601" spans="1:10">
      <c r="A1601">
        <v>622</v>
      </c>
      <c r="B1601" t="s">
        <v>286</v>
      </c>
      <c r="C1601">
        <v>304</v>
      </c>
      <c r="D1601" t="s">
        <v>285</v>
      </c>
      <c r="E1601" s="44">
        <v>23.28</v>
      </c>
      <c r="F1601" s="44">
        <v>25</v>
      </c>
      <c r="G1601" s="58">
        <v>1.7199999999999989</v>
      </c>
      <c r="H1601" s="45">
        <v>118835</v>
      </c>
      <c r="I1601" s="45">
        <v>125886</v>
      </c>
      <c r="J1601" s="45">
        <v>7051</v>
      </c>
    </row>
    <row r="1602" spans="1:10">
      <c r="A1602">
        <v>622</v>
      </c>
      <c r="B1602" t="s">
        <v>286</v>
      </c>
      <c r="C1602">
        <v>690</v>
      </c>
      <c r="D1602" t="s">
        <v>762</v>
      </c>
      <c r="E1602" s="44">
        <v>0</v>
      </c>
      <c r="F1602" s="44">
        <v>1.17</v>
      </c>
      <c r="G1602" s="58">
        <v>1.17</v>
      </c>
      <c r="H1602" s="45">
        <v>0</v>
      </c>
      <c r="I1602" s="45">
        <v>5850</v>
      </c>
      <c r="J1602" s="45">
        <v>5850</v>
      </c>
    </row>
    <row r="1603" spans="1:10">
      <c r="A1603">
        <v>622</v>
      </c>
      <c r="B1603" t="s">
        <v>286</v>
      </c>
      <c r="C1603">
        <v>710</v>
      </c>
      <c r="D1603" t="s">
        <v>763</v>
      </c>
      <c r="E1603" s="44">
        <v>4</v>
      </c>
      <c r="F1603" s="44">
        <v>2.0699999999999998</v>
      </c>
      <c r="G1603" s="58">
        <v>-1.9300000000000002</v>
      </c>
      <c r="H1603" s="45">
        <v>21703</v>
      </c>
      <c r="I1603" s="45">
        <v>12079</v>
      </c>
      <c r="J1603" s="45">
        <v>-9624</v>
      </c>
    </row>
    <row r="1604" spans="1:10">
      <c r="A1604">
        <v>625</v>
      </c>
      <c r="B1604" t="s">
        <v>328</v>
      </c>
      <c r="C1604">
        <v>44</v>
      </c>
      <c r="D1604" t="s">
        <v>321</v>
      </c>
      <c r="E1604" s="44">
        <v>1</v>
      </c>
      <c r="F1604" s="44">
        <v>5.38</v>
      </c>
      <c r="G1604" s="58">
        <v>4.38</v>
      </c>
      <c r="H1604" s="45">
        <v>5000</v>
      </c>
      <c r="I1604" s="45">
        <v>28528</v>
      </c>
      <c r="J1604" s="45">
        <v>23528</v>
      </c>
    </row>
    <row r="1605" spans="1:10">
      <c r="A1605">
        <v>625</v>
      </c>
      <c r="B1605" t="s">
        <v>328</v>
      </c>
      <c r="C1605">
        <v>83</v>
      </c>
      <c r="D1605" t="s">
        <v>827</v>
      </c>
      <c r="E1605" s="44">
        <v>3</v>
      </c>
      <c r="F1605" s="44">
        <v>5</v>
      </c>
      <c r="G1605" s="58">
        <v>2</v>
      </c>
      <c r="H1605" s="45">
        <v>15000</v>
      </c>
      <c r="I1605" s="45">
        <v>25000</v>
      </c>
      <c r="J1605" s="45">
        <v>10000</v>
      </c>
    </row>
    <row r="1606" spans="1:10">
      <c r="A1606">
        <v>625</v>
      </c>
      <c r="B1606" t="s">
        <v>328</v>
      </c>
      <c r="C1606">
        <v>88</v>
      </c>
      <c r="D1606" t="s">
        <v>829</v>
      </c>
      <c r="E1606" s="44">
        <v>2</v>
      </c>
      <c r="F1606" s="44">
        <v>4</v>
      </c>
      <c r="G1606" s="58">
        <v>2</v>
      </c>
      <c r="H1606" s="45">
        <v>10000</v>
      </c>
      <c r="I1606" s="45">
        <v>20000</v>
      </c>
      <c r="J1606" s="45">
        <v>10000</v>
      </c>
    </row>
    <row r="1607" spans="1:10">
      <c r="A1607">
        <v>625</v>
      </c>
      <c r="B1607" t="s">
        <v>328</v>
      </c>
      <c r="C1607">
        <v>170</v>
      </c>
      <c r="D1607" t="s">
        <v>67</v>
      </c>
      <c r="E1607" s="44">
        <v>0</v>
      </c>
      <c r="F1607" s="44">
        <v>1</v>
      </c>
      <c r="G1607" s="58">
        <v>1</v>
      </c>
      <c r="H1607" s="45">
        <v>0</v>
      </c>
      <c r="I1607" s="45">
        <v>5000</v>
      </c>
      <c r="J1607" s="45">
        <v>5000</v>
      </c>
    </row>
    <row r="1608" spans="1:10">
      <c r="A1608">
        <v>625</v>
      </c>
      <c r="B1608" t="s">
        <v>328</v>
      </c>
      <c r="C1608">
        <v>182</v>
      </c>
      <c r="D1608" t="s">
        <v>785</v>
      </c>
      <c r="E1608" s="44">
        <v>9.49</v>
      </c>
      <c r="F1608" s="44">
        <v>9.379999999999999</v>
      </c>
      <c r="G1608" s="58">
        <v>-0.11000000000000121</v>
      </c>
      <c r="H1608" s="45">
        <v>49873</v>
      </c>
      <c r="I1608" s="45">
        <v>47726</v>
      </c>
      <c r="J1608" s="45">
        <v>-2147</v>
      </c>
    </row>
    <row r="1609" spans="1:10">
      <c r="A1609">
        <v>625</v>
      </c>
      <c r="B1609" t="s">
        <v>328</v>
      </c>
      <c r="C1609">
        <v>293</v>
      </c>
      <c r="D1609" t="s">
        <v>326</v>
      </c>
      <c r="E1609" s="44">
        <v>7</v>
      </c>
      <c r="F1609" s="44">
        <v>6.48</v>
      </c>
      <c r="G1609" s="58">
        <v>-0.51999999999999957</v>
      </c>
      <c r="H1609" s="45">
        <v>40525</v>
      </c>
      <c r="I1609" s="45">
        <v>36414</v>
      </c>
      <c r="J1609" s="45">
        <v>-4111</v>
      </c>
    </row>
    <row r="1610" spans="1:10">
      <c r="A1610">
        <v>625</v>
      </c>
      <c r="B1610" t="s">
        <v>328</v>
      </c>
      <c r="C1610">
        <v>665</v>
      </c>
      <c r="D1610" t="s">
        <v>352</v>
      </c>
      <c r="E1610" s="44">
        <v>4</v>
      </c>
      <c r="F1610" s="44">
        <v>2.5599999999999996</v>
      </c>
      <c r="G1610" s="58">
        <v>-1.4400000000000004</v>
      </c>
      <c r="H1610" s="45">
        <v>20000</v>
      </c>
      <c r="I1610" s="45">
        <v>12800</v>
      </c>
      <c r="J1610" s="45">
        <v>-7200</v>
      </c>
    </row>
    <row r="1611" spans="1:10">
      <c r="A1611">
        <v>625</v>
      </c>
      <c r="B1611" t="s">
        <v>328</v>
      </c>
      <c r="C1611">
        <v>760</v>
      </c>
      <c r="D1611" t="s">
        <v>38</v>
      </c>
      <c r="E1611" s="44">
        <v>2</v>
      </c>
      <c r="F1611" s="44">
        <v>2</v>
      </c>
      <c r="G1611" s="58">
        <v>0</v>
      </c>
      <c r="H1611" s="45">
        <v>10000</v>
      </c>
      <c r="I1611" s="45">
        <v>10000</v>
      </c>
      <c r="J1611" s="45">
        <v>0</v>
      </c>
    </row>
    <row r="1612" spans="1:10">
      <c r="A1612">
        <v>625</v>
      </c>
      <c r="B1612" t="s">
        <v>328</v>
      </c>
      <c r="C1612">
        <v>763</v>
      </c>
      <c r="D1612" t="s">
        <v>880</v>
      </c>
      <c r="E1612" s="44">
        <v>1</v>
      </c>
      <c r="F1612" s="44">
        <v>0</v>
      </c>
      <c r="G1612" s="58">
        <v>-1</v>
      </c>
      <c r="H1612" s="45">
        <v>5000</v>
      </c>
      <c r="I1612" s="45">
        <v>0</v>
      </c>
      <c r="J1612" s="45">
        <v>-5000</v>
      </c>
    </row>
    <row r="1613" spans="1:10">
      <c r="A1613">
        <v>625</v>
      </c>
      <c r="B1613" t="s">
        <v>328</v>
      </c>
      <c r="C1613">
        <v>780</v>
      </c>
      <c r="D1613" t="s">
        <v>42</v>
      </c>
      <c r="E1613" s="44">
        <v>0</v>
      </c>
      <c r="F1613" s="44">
        <v>1</v>
      </c>
      <c r="G1613" s="58">
        <v>1</v>
      </c>
      <c r="H1613" s="45">
        <v>0</v>
      </c>
      <c r="I1613" s="45">
        <v>5000</v>
      </c>
      <c r="J1613" s="45">
        <v>5000</v>
      </c>
    </row>
    <row r="1614" spans="1:10">
      <c r="A1614">
        <v>632</v>
      </c>
      <c r="B1614" t="s">
        <v>305</v>
      </c>
      <c r="C1614">
        <v>281</v>
      </c>
      <c r="D1614" t="s">
        <v>76</v>
      </c>
      <c r="E1614" s="44">
        <v>0</v>
      </c>
      <c r="F1614" s="44">
        <v>1</v>
      </c>
      <c r="G1614" s="58">
        <v>1</v>
      </c>
      <c r="H1614" s="45">
        <v>0</v>
      </c>
      <c r="I1614" s="45">
        <v>5000</v>
      </c>
      <c r="J1614" s="45">
        <v>5000</v>
      </c>
    </row>
    <row r="1615" spans="1:10">
      <c r="A1615">
        <v>632</v>
      </c>
      <c r="B1615" t="s">
        <v>305</v>
      </c>
      <c r="C1615">
        <v>340</v>
      </c>
      <c r="D1615" t="s">
        <v>395</v>
      </c>
      <c r="E1615" s="44">
        <v>4</v>
      </c>
      <c r="F1615" s="44">
        <v>3</v>
      </c>
      <c r="G1615" s="58">
        <v>-1</v>
      </c>
      <c r="H1615" s="45">
        <v>25249</v>
      </c>
      <c r="I1615" s="45">
        <v>19297</v>
      </c>
      <c r="J1615" s="45">
        <v>-5952</v>
      </c>
    </row>
    <row r="1616" spans="1:10">
      <c r="A1616">
        <v>632</v>
      </c>
      <c r="B1616" t="s">
        <v>305</v>
      </c>
      <c r="C1616">
        <v>349</v>
      </c>
      <c r="D1616" t="s">
        <v>27</v>
      </c>
      <c r="E1616" s="44">
        <v>6.63</v>
      </c>
      <c r="F1616" s="44">
        <v>6</v>
      </c>
      <c r="G1616" s="58">
        <v>-0.62999999999999989</v>
      </c>
      <c r="H1616" s="45">
        <v>34972</v>
      </c>
      <c r="I1616" s="45">
        <v>34678</v>
      </c>
      <c r="J1616" s="45">
        <v>-294</v>
      </c>
    </row>
    <row r="1617" spans="1:10">
      <c r="A1617">
        <v>632</v>
      </c>
      <c r="B1617" t="s">
        <v>305</v>
      </c>
      <c r="C1617">
        <v>635</v>
      </c>
      <c r="D1617" t="s">
        <v>770</v>
      </c>
      <c r="E1617" s="44">
        <v>7.34</v>
      </c>
      <c r="F1617" s="44">
        <v>6</v>
      </c>
      <c r="G1617" s="58">
        <v>-1.3399999999999999</v>
      </c>
      <c r="H1617" s="45">
        <v>51821</v>
      </c>
      <c r="I1617" s="45">
        <v>32152</v>
      </c>
      <c r="J1617" s="45">
        <v>-19669</v>
      </c>
    </row>
    <row r="1618" spans="1:10">
      <c r="A1618">
        <v>632</v>
      </c>
      <c r="B1618" t="s">
        <v>305</v>
      </c>
      <c r="C1618">
        <v>672</v>
      </c>
      <c r="D1618" t="s">
        <v>776</v>
      </c>
      <c r="E1618" s="44">
        <v>3.31</v>
      </c>
      <c r="F1618" s="44">
        <v>3</v>
      </c>
      <c r="G1618" s="58">
        <v>-0.31000000000000005</v>
      </c>
      <c r="H1618" s="45">
        <v>16550</v>
      </c>
      <c r="I1618" s="45">
        <v>15000</v>
      </c>
      <c r="J1618" s="45">
        <v>-1550</v>
      </c>
    </row>
    <row r="1619" spans="1:10">
      <c r="A1619">
        <v>632</v>
      </c>
      <c r="B1619" t="s">
        <v>305</v>
      </c>
      <c r="C1619">
        <v>717</v>
      </c>
      <c r="D1619" t="s">
        <v>372</v>
      </c>
      <c r="E1619" s="44">
        <v>1</v>
      </c>
      <c r="F1619" s="44">
        <v>1</v>
      </c>
      <c r="G1619" s="58">
        <v>0</v>
      </c>
      <c r="H1619" s="45">
        <v>5000</v>
      </c>
      <c r="I1619" s="45">
        <v>5000</v>
      </c>
      <c r="J1619" s="45">
        <v>0</v>
      </c>
    </row>
    <row r="1620" spans="1:10">
      <c r="A1620">
        <v>635</v>
      </c>
      <c r="B1620" t="s">
        <v>770</v>
      </c>
      <c r="C1620">
        <v>148</v>
      </c>
      <c r="D1620" t="s">
        <v>744</v>
      </c>
      <c r="E1620" s="44">
        <v>4</v>
      </c>
      <c r="F1620" s="44">
        <v>3</v>
      </c>
      <c r="G1620" s="58">
        <v>-1</v>
      </c>
      <c r="H1620" s="45">
        <v>20000</v>
      </c>
      <c r="I1620" s="45">
        <v>15000</v>
      </c>
      <c r="J1620" s="45">
        <v>-5000</v>
      </c>
    </row>
    <row r="1621" spans="1:10">
      <c r="A1621">
        <v>635</v>
      </c>
      <c r="B1621" t="s">
        <v>770</v>
      </c>
      <c r="C1621">
        <v>150</v>
      </c>
      <c r="D1621" t="s">
        <v>771</v>
      </c>
      <c r="E1621" s="44">
        <v>1</v>
      </c>
      <c r="F1621" s="44">
        <v>1.4200000000000004</v>
      </c>
      <c r="G1621" s="58">
        <v>0.42000000000000037</v>
      </c>
      <c r="H1621" s="45">
        <v>5000</v>
      </c>
      <c r="I1621" s="45">
        <v>7100</v>
      </c>
      <c r="J1621" s="45">
        <v>2100</v>
      </c>
    </row>
    <row r="1622" spans="1:10">
      <c r="A1622">
        <v>635</v>
      </c>
      <c r="B1622" t="s">
        <v>770</v>
      </c>
      <c r="C1622">
        <v>152</v>
      </c>
      <c r="D1622" t="s">
        <v>773</v>
      </c>
      <c r="E1622" s="44">
        <v>0</v>
      </c>
      <c r="F1622" s="44">
        <v>1</v>
      </c>
      <c r="G1622" s="58">
        <v>1</v>
      </c>
      <c r="H1622" s="45">
        <v>0</v>
      </c>
      <c r="I1622" s="45">
        <v>5000</v>
      </c>
      <c r="J1622" s="45">
        <v>5000</v>
      </c>
    </row>
    <row r="1623" spans="1:10">
      <c r="A1623">
        <v>635</v>
      </c>
      <c r="B1623" t="s">
        <v>770</v>
      </c>
      <c r="C1623">
        <v>209</v>
      </c>
      <c r="D1623" t="s">
        <v>745</v>
      </c>
      <c r="E1623" s="44">
        <v>0.33</v>
      </c>
      <c r="F1623" s="44">
        <v>1</v>
      </c>
      <c r="G1623" s="58">
        <v>0.66999999999999993</v>
      </c>
      <c r="H1623" s="45">
        <v>1650</v>
      </c>
      <c r="I1623" s="45">
        <v>8362</v>
      </c>
      <c r="J1623" s="45">
        <v>6712</v>
      </c>
    </row>
    <row r="1624" spans="1:10">
      <c r="A1624">
        <v>635</v>
      </c>
      <c r="B1624" t="s">
        <v>770</v>
      </c>
      <c r="C1624">
        <v>236</v>
      </c>
      <c r="D1624" t="s">
        <v>746</v>
      </c>
      <c r="E1624" s="44">
        <v>119.92999999999999</v>
      </c>
      <c r="F1624" s="44">
        <v>123.09999999999998</v>
      </c>
      <c r="G1624" s="58">
        <v>3.1699999999999875</v>
      </c>
      <c r="H1624" s="45">
        <v>742584</v>
      </c>
      <c r="I1624" s="45">
        <v>704190</v>
      </c>
      <c r="J1624" s="45">
        <v>-38394</v>
      </c>
    </row>
    <row r="1625" spans="1:10">
      <c r="A1625">
        <v>635</v>
      </c>
      <c r="B1625" t="s">
        <v>770</v>
      </c>
      <c r="C1625">
        <v>249</v>
      </c>
      <c r="D1625" t="s">
        <v>367</v>
      </c>
      <c r="E1625" s="44">
        <v>1</v>
      </c>
      <c r="F1625" s="44">
        <v>0</v>
      </c>
      <c r="G1625" s="58">
        <v>-1</v>
      </c>
      <c r="H1625" s="45">
        <v>5000</v>
      </c>
      <c r="I1625" s="45">
        <v>0</v>
      </c>
      <c r="J1625" s="45">
        <v>-5000</v>
      </c>
    </row>
    <row r="1626" spans="1:10">
      <c r="A1626">
        <v>635</v>
      </c>
      <c r="B1626" t="s">
        <v>770</v>
      </c>
      <c r="C1626">
        <v>263</v>
      </c>
      <c r="D1626" t="s">
        <v>403</v>
      </c>
      <c r="E1626" s="44">
        <v>4</v>
      </c>
      <c r="F1626" s="44">
        <v>5</v>
      </c>
      <c r="G1626" s="58">
        <v>1</v>
      </c>
      <c r="H1626" s="45">
        <v>20000</v>
      </c>
      <c r="I1626" s="45">
        <v>25000</v>
      </c>
      <c r="J1626" s="45">
        <v>5000</v>
      </c>
    </row>
    <row r="1627" spans="1:10">
      <c r="A1627">
        <v>635</v>
      </c>
      <c r="B1627" t="s">
        <v>770</v>
      </c>
      <c r="C1627">
        <v>349</v>
      </c>
      <c r="D1627" t="s">
        <v>27</v>
      </c>
      <c r="E1627" s="44">
        <v>16</v>
      </c>
      <c r="F1627" s="44">
        <v>18</v>
      </c>
      <c r="G1627" s="58">
        <v>2</v>
      </c>
      <c r="H1627" s="45">
        <v>129847</v>
      </c>
      <c r="I1627" s="45">
        <v>137276</v>
      </c>
      <c r="J1627" s="45">
        <v>7429</v>
      </c>
    </row>
    <row r="1628" spans="1:10">
      <c r="A1628">
        <v>635</v>
      </c>
      <c r="B1628" t="s">
        <v>770</v>
      </c>
      <c r="C1628">
        <v>603</v>
      </c>
      <c r="D1628" t="s">
        <v>769</v>
      </c>
      <c r="E1628" s="44">
        <v>7</v>
      </c>
      <c r="F1628" s="44">
        <v>20.07</v>
      </c>
      <c r="G1628" s="58">
        <v>13.07</v>
      </c>
      <c r="H1628" s="45">
        <v>35000</v>
      </c>
      <c r="I1628" s="45">
        <v>108390</v>
      </c>
      <c r="J1628" s="45">
        <v>73390</v>
      </c>
    </row>
    <row r="1629" spans="1:10">
      <c r="A1629">
        <v>635</v>
      </c>
      <c r="B1629" t="s">
        <v>770</v>
      </c>
      <c r="C1629">
        <v>618</v>
      </c>
      <c r="D1629" t="s">
        <v>774</v>
      </c>
      <c r="E1629" s="44">
        <v>0.61</v>
      </c>
      <c r="F1629" s="44">
        <v>0</v>
      </c>
      <c r="G1629" s="58">
        <v>-0.61</v>
      </c>
      <c r="H1629" s="45">
        <v>3050</v>
      </c>
      <c r="I1629" s="45">
        <v>0</v>
      </c>
      <c r="J1629" s="45">
        <v>-3050</v>
      </c>
    </row>
    <row r="1630" spans="1:10">
      <c r="A1630">
        <v>635</v>
      </c>
      <c r="B1630" t="s">
        <v>770</v>
      </c>
      <c r="C1630">
        <v>662</v>
      </c>
      <c r="D1630" t="s">
        <v>775</v>
      </c>
      <c r="E1630" s="44">
        <v>0</v>
      </c>
      <c r="F1630" s="44">
        <v>1</v>
      </c>
      <c r="G1630" s="58">
        <v>1</v>
      </c>
      <c r="H1630" s="45">
        <v>0</v>
      </c>
      <c r="I1630" s="45">
        <v>10508</v>
      </c>
      <c r="J1630" s="45">
        <v>10508</v>
      </c>
    </row>
    <row r="1631" spans="1:10">
      <c r="A1631">
        <v>635</v>
      </c>
      <c r="B1631" t="s">
        <v>770</v>
      </c>
      <c r="C1631">
        <v>672</v>
      </c>
      <c r="D1631" t="s">
        <v>776</v>
      </c>
      <c r="E1631" s="44">
        <v>4.88</v>
      </c>
      <c r="F1631" s="44">
        <v>6</v>
      </c>
      <c r="G1631" s="58">
        <v>1.1200000000000001</v>
      </c>
      <c r="H1631" s="45">
        <v>26149</v>
      </c>
      <c r="I1631" s="45">
        <v>33993</v>
      </c>
      <c r="J1631" s="45">
        <v>7844</v>
      </c>
    </row>
    <row r="1632" spans="1:10">
      <c r="A1632">
        <v>635</v>
      </c>
      <c r="B1632" t="s">
        <v>770</v>
      </c>
      <c r="C1632">
        <v>715</v>
      </c>
      <c r="D1632" t="s">
        <v>777</v>
      </c>
      <c r="E1632" s="44">
        <v>6</v>
      </c>
      <c r="F1632" s="44">
        <v>1</v>
      </c>
      <c r="G1632" s="58">
        <v>-5</v>
      </c>
      <c r="H1632" s="45">
        <v>30000</v>
      </c>
      <c r="I1632" s="45">
        <v>5000</v>
      </c>
      <c r="J1632" s="45">
        <v>-25000</v>
      </c>
    </row>
    <row r="1633" spans="1:10">
      <c r="A1633">
        <v>635</v>
      </c>
      <c r="B1633" t="s">
        <v>770</v>
      </c>
      <c r="C1633">
        <v>717</v>
      </c>
      <c r="D1633" t="s">
        <v>372</v>
      </c>
      <c r="E1633" s="44">
        <v>3</v>
      </c>
      <c r="F1633" s="44">
        <v>2</v>
      </c>
      <c r="G1633" s="58">
        <v>-1</v>
      </c>
      <c r="H1633" s="45">
        <v>19433</v>
      </c>
      <c r="I1633" s="45">
        <v>13532</v>
      </c>
      <c r="J1633" s="45">
        <v>-5901</v>
      </c>
    </row>
    <row r="1634" spans="1:10">
      <c r="A1634">
        <v>645</v>
      </c>
      <c r="B1634" t="s">
        <v>268</v>
      </c>
      <c r="C1634">
        <v>20</v>
      </c>
      <c r="D1634" t="s">
        <v>262</v>
      </c>
      <c r="E1634" s="44">
        <v>69.509999999999991</v>
      </c>
      <c r="F1634" s="44">
        <v>79.810000000000016</v>
      </c>
      <c r="G1634" s="58">
        <v>10.300000000000026</v>
      </c>
      <c r="H1634" s="45">
        <v>367309</v>
      </c>
      <c r="I1634" s="45">
        <v>462423</v>
      </c>
      <c r="J1634" s="45">
        <v>95114</v>
      </c>
    </row>
    <row r="1635" spans="1:10">
      <c r="A1635">
        <v>645</v>
      </c>
      <c r="B1635" t="s">
        <v>268</v>
      </c>
      <c r="C1635">
        <v>36</v>
      </c>
      <c r="D1635" t="s">
        <v>388</v>
      </c>
      <c r="E1635" s="44">
        <v>3</v>
      </c>
      <c r="F1635" s="44">
        <v>3</v>
      </c>
      <c r="G1635" s="58">
        <v>0</v>
      </c>
      <c r="H1635" s="45">
        <v>15000</v>
      </c>
      <c r="I1635" s="45">
        <v>15000</v>
      </c>
      <c r="J1635" s="45">
        <v>0</v>
      </c>
    </row>
    <row r="1636" spans="1:10">
      <c r="A1636">
        <v>645</v>
      </c>
      <c r="B1636" t="s">
        <v>268</v>
      </c>
      <c r="C1636">
        <v>41</v>
      </c>
      <c r="D1636" t="s">
        <v>263</v>
      </c>
      <c r="E1636" s="44">
        <v>9.08</v>
      </c>
      <c r="F1636" s="44">
        <v>8.17</v>
      </c>
      <c r="G1636" s="58">
        <v>-0.91000000000000014</v>
      </c>
      <c r="H1636" s="45">
        <v>45400</v>
      </c>
      <c r="I1636" s="45">
        <v>43783</v>
      </c>
      <c r="J1636" s="45">
        <v>-1617</v>
      </c>
    </row>
    <row r="1637" spans="1:10">
      <c r="A1637">
        <v>645</v>
      </c>
      <c r="B1637" t="s">
        <v>268</v>
      </c>
      <c r="C1637">
        <v>95</v>
      </c>
      <c r="D1637" t="s">
        <v>378</v>
      </c>
      <c r="E1637" s="44">
        <v>0.56000000000000005</v>
      </c>
      <c r="F1637" s="44">
        <v>0.4</v>
      </c>
      <c r="G1637" s="58">
        <v>-0.16000000000000003</v>
      </c>
      <c r="H1637" s="45">
        <v>5988</v>
      </c>
      <c r="I1637" s="45">
        <v>2942</v>
      </c>
      <c r="J1637" s="45">
        <v>-3046</v>
      </c>
    </row>
    <row r="1638" spans="1:10">
      <c r="A1638">
        <v>645</v>
      </c>
      <c r="B1638" t="s">
        <v>268</v>
      </c>
      <c r="C1638">
        <v>172</v>
      </c>
      <c r="D1638" t="s">
        <v>389</v>
      </c>
      <c r="E1638" s="44">
        <v>2</v>
      </c>
      <c r="F1638" s="44">
        <v>4.57</v>
      </c>
      <c r="G1638" s="58">
        <v>2.5700000000000003</v>
      </c>
      <c r="H1638" s="45">
        <v>10000</v>
      </c>
      <c r="I1638" s="45">
        <v>22850</v>
      </c>
      <c r="J1638" s="45">
        <v>12850</v>
      </c>
    </row>
    <row r="1639" spans="1:10">
      <c r="A1639">
        <v>645</v>
      </c>
      <c r="B1639" t="s">
        <v>268</v>
      </c>
      <c r="C1639">
        <v>201</v>
      </c>
      <c r="D1639" t="s">
        <v>435</v>
      </c>
      <c r="E1639" s="44">
        <v>1</v>
      </c>
      <c r="F1639" s="44">
        <v>0</v>
      </c>
      <c r="G1639" s="58">
        <v>-1</v>
      </c>
      <c r="H1639" s="45">
        <v>5000</v>
      </c>
      <c r="I1639" s="45">
        <v>0</v>
      </c>
      <c r="J1639" s="45">
        <v>-5000</v>
      </c>
    </row>
    <row r="1640" spans="1:10">
      <c r="A1640">
        <v>645</v>
      </c>
      <c r="B1640" t="s">
        <v>268</v>
      </c>
      <c r="C1640">
        <v>224</v>
      </c>
      <c r="D1640" t="s">
        <v>702</v>
      </c>
      <c r="E1640" s="44">
        <v>1</v>
      </c>
      <c r="F1640" s="44">
        <v>0</v>
      </c>
      <c r="G1640" s="58">
        <v>-1</v>
      </c>
      <c r="H1640" s="45">
        <v>5000</v>
      </c>
      <c r="I1640" s="45">
        <v>0</v>
      </c>
      <c r="J1640" s="45">
        <v>-5000</v>
      </c>
    </row>
    <row r="1641" spans="1:10">
      <c r="A1641">
        <v>645</v>
      </c>
      <c r="B1641" t="s">
        <v>268</v>
      </c>
      <c r="C1641">
        <v>261</v>
      </c>
      <c r="D1641" t="s">
        <v>266</v>
      </c>
      <c r="E1641" s="44">
        <v>4</v>
      </c>
      <c r="F1641" s="44">
        <v>4</v>
      </c>
      <c r="G1641" s="58">
        <v>0</v>
      </c>
      <c r="H1641" s="45">
        <v>20000</v>
      </c>
      <c r="I1641" s="45">
        <v>20000</v>
      </c>
      <c r="J1641" s="45">
        <v>0</v>
      </c>
    </row>
    <row r="1642" spans="1:10">
      <c r="A1642">
        <v>645</v>
      </c>
      <c r="B1642" t="s">
        <v>268</v>
      </c>
      <c r="C1642">
        <v>300</v>
      </c>
      <c r="D1642" t="s">
        <v>267</v>
      </c>
      <c r="E1642" s="44">
        <v>2</v>
      </c>
      <c r="F1642" s="44">
        <v>0</v>
      </c>
      <c r="G1642" s="58">
        <v>-2</v>
      </c>
      <c r="H1642" s="45">
        <v>10000</v>
      </c>
      <c r="I1642" s="45">
        <v>0</v>
      </c>
      <c r="J1642" s="45">
        <v>-10000</v>
      </c>
    </row>
    <row r="1643" spans="1:10">
      <c r="A1643">
        <v>645</v>
      </c>
      <c r="B1643" t="s">
        <v>268</v>
      </c>
      <c r="C1643">
        <v>660</v>
      </c>
      <c r="D1643" t="s">
        <v>269</v>
      </c>
      <c r="E1643" s="44">
        <v>6</v>
      </c>
      <c r="F1643" s="44">
        <v>8.5</v>
      </c>
      <c r="G1643" s="58">
        <v>2.5</v>
      </c>
      <c r="H1643" s="45">
        <v>63381</v>
      </c>
      <c r="I1643" s="45">
        <v>63874</v>
      </c>
      <c r="J1643" s="45">
        <v>493</v>
      </c>
    </row>
    <row r="1644" spans="1:10">
      <c r="A1644">
        <v>645</v>
      </c>
      <c r="B1644" t="s">
        <v>268</v>
      </c>
      <c r="C1644">
        <v>712</v>
      </c>
      <c r="D1644" t="s">
        <v>883</v>
      </c>
      <c r="E1644" s="44">
        <v>34.700000000000003</v>
      </c>
      <c r="F1644" s="44">
        <v>38.430000000000007</v>
      </c>
      <c r="G1644" s="58">
        <v>3.730000000000004</v>
      </c>
      <c r="H1644" s="45">
        <v>229939</v>
      </c>
      <c r="I1644" s="45">
        <v>276662</v>
      </c>
      <c r="J1644" s="45">
        <v>46723</v>
      </c>
    </row>
    <row r="1645" spans="1:10">
      <c r="A1645">
        <v>650</v>
      </c>
      <c r="B1645" t="s">
        <v>382</v>
      </c>
      <c r="C1645">
        <v>16</v>
      </c>
      <c r="D1645" t="s">
        <v>794</v>
      </c>
      <c r="E1645" s="44">
        <v>1</v>
      </c>
      <c r="F1645" s="44">
        <v>0</v>
      </c>
      <c r="G1645" s="58">
        <v>-1</v>
      </c>
      <c r="H1645" s="45">
        <v>5000</v>
      </c>
      <c r="I1645" s="45">
        <v>0</v>
      </c>
      <c r="J1645" s="45">
        <v>-5000</v>
      </c>
    </row>
    <row r="1646" spans="1:10">
      <c r="A1646">
        <v>650</v>
      </c>
      <c r="B1646" t="s">
        <v>382</v>
      </c>
      <c r="C1646">
        <v>95</v>
      </c>
      <c r="D1646" t="s">
        <v>378</v>
      </c>
      <c r="E1646" s="44">
        <v>3</v>
      </c>
      <c r="F1646" s="44">
        <v>3</v>
      </c>
      <c r="G1646" s="58">
        <v>0</v>
      </c>
      <c r="H1646" s="45">
        <v>15000</v>
      </c>
      <c r="I1646" s="45">
        <v>15000</v>
      </c>
      <c r="J1646" s="45">
        <v>0</v>
      </c>
    </row>
    <row r="1647" spans="1:10">
      <c r="A1647">
        <v>650</v>
      </c>
      <c r="B1647" t="s">
        <v>382</v>
      </c>
      <c r="C1647">
        <v>218</v>
      </c>
      <c r="D1647" t="s">
        <v>697</v>
      </c>
      <c r="E1647" s="44">
        <v>0</v>
      </c>
      <c r="F1647" s="44">
        <v>1</v>
      </c>
      <c r="G1647" s="58">
        <v>1</v>
      </c>
      <c r="H1647" s="45">
        <v>0</v>
      </c>
      <c r="I1647" s="45">
        <v>5000</v>
      </c>
      <c r="J1647" s="45">
        <v>5000</v>
      </c>
    </row>
    <row r="1648" spans="1:10">
      <c r="A1648">
        <v>650</v>
      </c>
      <c r="B1648" t="s">
        <v>382</v>
      </c>
      <c r="C1648">
        <v>293</v>
      </c>
      <c r="D1648" t="s">
        <v>326</v>
      </c>
      <c r="E1648" s="44">
        <v>4.49</v>
      </c>
      <c r="F1648" s="44">
        <v>5</v>
      </c>
      <c r="G1648" s="58">
        <v>0.50999999999999979</v>
      </c>
      <c r="H1648" s="45">
        <v>22450</v>
      </c>
      <c r="I1648" s="45">
        <v>31166</v>
      </c>
      <c r="J1648" s="45">
        <v>8716</v>
      </c>
    </row>
    <row r="1649" spans="1:10">
      <c r="A1649">
        <v>650</v>
      </c>
      <c r="B1649" t="s">
        <v>382</v>
      </c>
      <c r="C1649">
        <v>810</v>
      </c>
      <c r="D1649" t="s">
        <v>44</v>
      </c>
      <c r="E1649" s="44">
        <v>4</v>
      </c>
      <c r="F1649" s="44">
        <v>5</v>
      </c>
      <c r="G1649" s="58">
        <v>1</v>
      </c>
      <c r="H1649" s="45">
        <v>20000</v>
      </c>
      <c r="I1649" s="45">
        <v>35263</v>
      </c>
      <c r="J1649" s="45">
        <v>15263</v>
      </c>
    </row>
    <row r="1650" spans="1:10">
      <c r="A1650">
        <v>650</v>
      </c>
      <c r="B1650" t="s">
        <v>382</v>
      </c>
      <c r="C1650">
        <v>821</v>
      </c>
      <c r="D1650" t="s">
        <v>34</v>
      </c>
      <c r="E1650" s="44">
        <v>3.48</v>
      </c>
      <c r="F1650" s="44">
        <v>2</v>
      </c>
      <c r="G1650" s="58">
        <v>-1.48</v>
      </c>
      <c r="H1650" s="45">
        <v>17400</v>
      </c>
      <c r="I1650" s="45">
        <v>11950</v>
      </c>
      <c r="J1650" s="45">
        <v>-5450</v>
      </c>
    </row>
    <row r="1651" spans="1:10">
      <c r="A1651">
        <v>650</v>
      </c>
      <c r="B1651" t="s">
        <v>382</v>
      </c>
      <c r="C1651">
        <v>825</v>
      </c>
      <c r="D1651" t="s">
        <v>47</v>
      </c>
      <c r="E1651" s="44">
        <v>2</v>
      </c>
      <c r="F1651" s="44">
        <v>1</v>
      </c>
      <c r="G1651" s="58">
        <v>-1</v>
      </c>
      <c r="H1651" s="45">
        <v>10000</v>
      </c>
      <c r="I1651" s="45">
        <v>5000</v>
      </c>
      <c r="J1651" s="45">
        <v>-5000</v>
      </c>
    </row>
    <row r="1652" spans="1:10">
      <c r="A1652">
        <v>658</v>
      </c>
      <c r="B1652" t="s">
        <v>361</v>
      </c>
      <c r="C1652">
        <v>17</v>
      </c>
      <c r="D1652" t="s">
        <v>753</v>
      </c>
      <c r="E1652" s="44">
        <v>1</v>
      </c>
      <c r="F1652" s="44">
        <v>0</v>
      </c>
      <c r="G1652" s="58">
        <v>-1</v>
      </c>
      <c r="H1652" s="45">
        <v>5000</v>
      </c>
      <c r="I1652" s="45">
        <v>0</v>
      </c>
      <c r="J1652" s="45">
        <v>-5000</v>
      </c>
    </row>
    <row r="1653" spans="1:10">
      <c r="A1653">
        <v>658</v>
      </c>
      <c r="B1653" t="s">
        <v>361</v>
      </c>
      <c r="C1653">
        <v>77</v>
      </c>
      <c r="D1653" t="s">
        <v>277</v>
      </c>
      <c r="E1653" s="44">
        <v>2</v>
      </c>
      <c r="F1653" s="44">
        <v>2</v>
      </c>
      <c r="G1653" s="58">
        <v>0</v>
      </c>
      <c r="H1653" s="45">
        <v>10000</v>
      </c>
      <c r="I1653" s="45">
        <v>10000</v>
      </c>
      <c r="J1653" s="45">
        <v>0</v>
      </c>
    </row>
    <row r="1654" spans="1:10">
      <c r="A1654">
        <v>658</v>
      </c>
      <c r="B1654" t="s">
        <v>361</v>
      </c>
      <c r="C1654">
        <v>151</v>
      </c>
      <c r="D1654" t="s">
        <v>407</v>
      </c>
      <c r="E1654" s="44">
        <v>2</v>
      </c>
      <c r="F1654" s="44">
        <v>2</v>
      </c>
      <c r="G1654" s="58">
        <v>0</v>
      </c>
      <c r="H1654" s="45">
        <v>11271</v>
      </c>
      <c r="I1654" s="45">
        <v>10000</v>
      </c>
      <c r="J1654" s="45">
        <v>-1271</v>
      </c>
    </row>
    <row r="1655" spans="1:10">
      <c r="A1655">
        <v>658</v>
      </c>
      <c r="B1655" t="s">
        <v>361</v>
      </c>
      <c r="C1655">
        <v>186</v>
      </c>
      <c r="D1655" t="s">
        <v>359</v>
      </c>
      <c r="E1655" s="44">
        <v>0</v>
      </c>
      <c r="F1655" s="44">
        <v>1</v>
      </c>
      <c r="G1655" s="58">
        <v>1</v>
      </c>
      <c r="H1655" s="45">
        <v>0</v>
      </c>
      <c r="I1655" s="45">
        <v>5000</v>
      </c>
      <c r="J1655" s="45">
        <v>5000</v>
      </c>
    </row>
    <row r="1656" spans="1:10">
      <c r="A1656">
        <v>658</v>
      </c>
      <c r="B1656" t="s">
        <v>361</v>
      </c>
      <c r="C1656">
        <v>226</v>
      </c>
      <c r="D1656" t="s">
        <v>283</v>
      </c>
      <c r="E1656" s="44">
        <v>19.170000000000002</v>
      </c>
      <c r="F1656" s="44">
        <v>22.36</v>
      </c>
      <c r="G1656" s="58">
        <v>3.1899999999999977</v>
      </c>
      <c r="H1656" s="45">
        <v>103032</v>
      </c>
      <c r="I1656" s="45">
        <v>115565</v>
      </c>
      <c r="J1656" s="45">
        <v>12533</v>
      </c>
    </row>
    <row r="1657" spans="1:10">
      <c r="A1657">
        <v>658</v>
      </c>
      <c r="B1657" t="s">
        <v>361</v>
      </c>
      <c r="C1657">
        <v>277</v>
      </c>
      <c r="D1657" t="s">
        <v>355</v>
      </c>
      <c r="E1657" s="44">
        <v>77.53</v>
      </c>
      <c r="F1657" s="44">
        <v>75</v>
      </c>
      <c r="G1657" s="58">
        <v>-2.5300000000000011</v>
      </c>
      <c r="H1657" s="45">
        <v>440973</v>
      </c>
      <c r="I1657" s="45">
        <v>441648</v>
      </c>
      <c r="J1657" s="45">
        <v>675</v>
      </c>
    </row>
    <row r="1658" spans="1:10">
      <c r="A1658">
        <v>658</v>
      </c>
      <c r="B1658" t="s">
        <v>361</v>
      </c>
      <c r="C1658">
        <v>316</v>
      </c>
      <c r="D1658" t="s">
        <v>356</v>
      </c>
      <c r="E1658" s="44">
        <v>42.370000000000005</v>
      </c>
      <c r="F1658" s="44">
        <v>56.97</v>
      </c>
      <c r="G1658" s="58">
        <v>14.599999999999994</v>
      </c>
      <c r="H1658" s="45">
        <v>239876</v>
      </c>
      <c r="I1658" s="45">
        <v>313349</v>
      </c>
      <c r="J1658" s="45">
        <v>73473</v>
      </c>
    </row>
    <row r="1659" spans="1:10">
      <c r="A1659">
        <v>658</v>
      </c>
      <c r="B1659" t="s">
        <v>361</v>
      </c>
      <c r="C1659">
        <v>348</v>
      </c>
      <c r="D1659" t="s">
        <v>343</v>
      </c>
      <c r="E1659" s="44">
        <v>9</v>
      </c>
      <c r="F1659" s="44">
        <v>6</v>
      </c>
      <c r="G1659" s="58">
        <v>-3</v>
      </c>
      <c r="H1659" s="45">
        <v>45000</v>
      </c>
      <c r="I1659" s="45">
        <v>30000</v>
      </c>
      <c r="J1659" s="45">
        <v>-15000</v>
      </c>
    </row>
    <row r="1660" spans="1:10">
      <c r="A1660">
        <v>658</v>
      </c>
      <c r="B1660" t="s">
        <v>361</v>
      </c>
      <c r="C1660">
        <v>767</v>
      </c>
      <c r="D1660" t="s">
        <v>362</v>
      </c>
      <c r="E1660" s="44">
        <v>1.47</v>
      </c>
      <c r="F1660" s="44">
        <v>1</v>
      </c>
      <c r="G1660" s="58">
        <v>-0.47</v>
      </c>
      <c r="H1660" s="45">
        <v>7350</v>
      </c>
      <c r="I1660" s="45">
        <v>5000</v>
      </c>
      <c r="J1660" s="45">
        <v>-2350</v>
      </c>
    </row>
    <row r="1661" spans="1:10">
      <c r="A1661">
        <v>660</v>
      </c>
      <c r="B1661" t="s">
        <v>269</v>
      </c>
      <c r="C1661">
        <v>20</v>
      </c>
      <c r="D1661" t="s">
        <v>262</v>
      </c>
      <c r="E1661" s="44">
        <v>18.380000000000003</v>
      </c>
      <c r="F1661" s="44">
        <v>18.799999999999997</v>
      </c>
      <c r="G1661" s="58">
        <v>0.4199999999999946</v>
      </c>
      <c r="H1661" s="45">
        <v>108184</v>
      </c>
      <c r="I1661" s="45">
        <v>113530</v>
      </c>
      <c r="J1661" s="45">
        <v>5346</v>
      </c>
    </row>
    <row r="1662" spans="1:10">
      <c r="A1662">
        <v>660</v>
      </c>
      <c r="B1662" t="s">
        <v>269</v>
      </c>
      <c r="C1662">
        <v>36</v>
      </c>
      <c r="D1662" t="s">
        <v>388</v>
      </c>
      <c r="E1662" s="44">
        <v>4.75</v>
      </c>
      <c r="F1662" s="44">
        <v>4</v>
      </c>
      <c r="G1662" s="58">
        <v>-0.75</v>
      </c>
      <c r="H1662" s="45">
        <v>37956</v>
      </c>
      <c r="I1662" s="45">
        <v>24556</v>
      </c>
      <c r="J1662" s="45">
        <v>-13400</v>
      </c>
    </row>
    <row r="1663" spans="1:10">
      <c r="A1663">
        <v>660</v>
      </c>
      <c r="B1663" t="s">
        <v>269</v>
      </c>
      <c r="C1663">
        <v>242</v>
      </c>
      <c r="D1663" t="s">
        <v>368</v>
      </c>
      <c r="E1663" s="44">
        <v>9.52</v>
      </c>
      <c r="F1663" s="44">
        <v>7</v>
      </c>
      <c r="G1663" s="58">
        <v>-2.5199999999999996</v>
      </c>
      <c r="H1663" s="45">
        <v>60613</v>
      </c>
      <c r="I1663" s="45">
        <v>38637</v>
      </c>
      <c r="J1663" s="45">
        <v>-21976</v>
      </c>
    </row>
    <row r="1664" spans="1:10">
      <c r="A1664">
        <v>660</v>
      </c>
      <c r="B1664" t="s">
        <v>269</v>
      </c>
      <c r="C1664">
        <v>261</v>
      </c>
      <c r="D1664" t="s">
        <v>266</v>
      </c>
      <c r="E1664" s="44">
        <v>3</v>
      </c>
      <c r="F1664" s="44">
        <v>5.43</v>
      </c>
      <c r="G1664" s="58">
        <v>2.4299999999999997</v>
      </c>
      <c r="H1664" s="45">
        <v>15000</v>
      </c>
      <c r="I1664" s="45">
        <v>27150</v>
      </c>
      <c r="J1664" s="45">
        <v>12150</v>
      </c>
    </row>
    <row r="1665" spans="1:10">
      <c r="A1665">
        <v>660</v>
      </c>
      <c r="B1665" t="s">
        <v>269</v>
      </c>
      <c r="C1665">
        <v>300</v>
      </c>
      <c r="D1665" t="s">
        <v>267</v>
      </c>
      <c r="E1665" s="44">
        <v>4</v>
      </c>
      <c r="F1665" s="44">
        <v>15</v>
      </c>
      <c r="G1665" s="58">
        <v>11</v>
      </c>
      <c r="H1665" s="45">
        <v>35649</v>
      </c>
      <c r="I1665" s="45">
        <v>85106</v>
      </c>
      <c r="J1665" s="45">
        <v>49457</v>
      </c>
    </row>
    <row r="1666" spans="1:10">
      <c r="A1666">
        <v>660</v>
      </c>
      <c r="B1666" t="s">
        <v>269</v>
      </c>
      <c r="C1666">
        <v>310</v>
      </c>
      <c r="D1666" t="s">
        <v>387</v>
      </c>
      <c r="E1666" s="44">
        <v>0</v>
      </c>
      <c r="F1666" s="44">
        <v>0.47</v>
      </c>
      <c r="G1666" s="58">
        <v>0.47</v>
      </c>
      <c r="H1666" s="45">
        <v>0</v>
      </c>
      <c r="I1666" s="45">
        <v>2350</v>
      </c>
      <c r="J1666" s="45">
        <v>2350</v>
      </c>
    </row>
    <row r="1667" spans="1:10">
      <c r="A1667">
        <v>660</v>
      </c>
      <c r="B1667" t="s">
        <v>269</v>
      </c>
      <c r="C1667">
        <v>645</v>
      </c>
      <c r="D1667" t="s">
        <v>268</v>
      </c>
      <c r="E1667" s="44">
        <v>100.72</v>
      </c>
      <c r="F1667" s="44">
        <v>127.03999999999998</v>
      </c>
      <c r="G1667" s="58">
        <v>26.319999999999979</v>
      </c>
      <c r="H1667" s="45">
        <v>659087</v>
      </c>
      <c r="I1667" s="45">
        <v>801898</v>
      </c>
      <c r="J1667" s="45">
        <v>142811</v>
      </c>
    </row>
    <row r="1668" spans="1:10">
      <c r="A1668">
        <v>660</v>
      </c>
      <c r="B1668" t="s">
        <v>269</v>
      </c>
      <c r="C1668">
        <v>712</v>
      </c>
      <c r="D1668" t="s">
        <v>883</v>
      </c>
      <c r="E1668" s="44">
        <v>159.80000000000001</v>
      </c>
      <c r="F1668" s="44">
        <v>171.18</v>
      </c>
      <c r="G1668" s="58">
        <v>11.379999999999995</v>
      </c>
      <c r="H1668" s="45">
        <v>888978</v>
      </c>
      <c r="I1668" s="45">
        <v>973843</v>
      </c>
      <c r="J1668" s="45">
        <v>84865</v>
      </c>
    </row>
    <row r="1669" spans="1:10">
      <c r="A1669">
        <v>662</v>
      </c>
      <c r="B1669" t="s">
        <v>775</v>
      </c>
      <c r="C1669">
        <v>150</v>
      </c>
      <c r="D1669" t="s">
        <v>771</v>
      </c>
      <c r="E1669" s="44">
        <v>2</v>
      </c>
      <c r="F1669" s="44">
        <v>2</v>
      </c>
      <c r="G1669" s="58">
        <v>0</v>
      </c>
      <c r="H1669" s="45">
        <v>10000</v>
      </c>
      <c r="I1669" s="45">
        <v>10000</v>
      </c>
      <c r="J1669" s="45">
        <v>0</v>
      </c>
    </row>
    <row r="1670" spans="1:10">
      <c r="A1670">
        <v>662</v>
      </c>
      <c r="B1670" t="s">
        <v>775</v>
      </c>
      <c r="C1670">
        <v>618</v>
      </c>
      <c r="D1670" t="s">
        <v>774</v>
      </c>
      <c r="E1670" s="44">
        <v>0</v>
      </c>
      <c r="F1670" s="44">
        <v>2</v>
      </c>
      <c r="G1670" s="58">
        <v>2</v>
      </c>
      <c r="H1670" s="45">
        <v>0</v>
      </c>
      <c r="I1670" s="45">
        <v>10000</v>
      </c>
      <c r="J1670" s="45">
        <v>10000</v>
      </c>
    </row>
    <row r="1671" spans="1:10">
      <c r="A1671">
        <v>662</v>
      </c>
      <c r="B1671" t="s">
        <v>775</v>
      </c>
      <c r="C1671">
        <v>635</v>
      </c>
      <c r="D1671" t="s">
        <v>770</v>
      </c>
      <c r="E1671" s="44">
        <v>7</v>
      </c>
      <c r="F1671" s="44">
        <v>3.5</v>
      </c>
      <c r="G1671" s="58">
        <v>-3.5</v>
      </c>
      <c r="H1671" s="45">
        <v>35000</v>
      </c>
      <c r="I1671" s="45">
        <v>29464</v>
      </c>
      <c r="J1671" s="45">
        <v>-5536</v>
      </c>
    </row>
    <row r="1672" spans="1:10">
      <c r="A1672">
        <v>662</v>
      </c>
      <c r="B1672" t="s">
        <v>775</v>
      </c>
      <c r="C1672">
        <v>672</v>
      </c>
      <c r="D1672" t="s">
        <v>776</v>
      </c>
      <c r="E1672" s="44">
        <v>2</v>
      </c>
      <c r="F1672" s="44">
        <v>6</v>
      </c>
      <c r="G1672" s="58">
        <v>4</v>
      </c>
      <c r="H1672" s="45">
        <v>10000</v>
      </c>
      <c r="I1672" s="45">
        <v>30000</v>
      </c>
      <c r="J1672" s="45">
        <v>20000</v>
      </c>
    </row>
    <row r="1673" spans="1:10">
      <c r="A1673">
        <v>662</v>
      </c>
      <c r="B1673" t="s">
        <v>775</v>
      </c>
      <c r="C1673">
        <v>765</v>
      </c>
      <c r="D1673" t="s">
        <v>778</v>
      </c>
      <c r="E1673" s="44">
        <v>3</v>
      </c>
      <c r="F1673" s="44">
        <v>1</v>
      </c>
      <c r="G1673" s="58">
        <v>-2</v>
      </c>
      <c r="H1673" s="45">
        <v>31148</v>
      </c>
      <c r="I1673" s="45">
        <v>5000</v>
      </c>
      <c r="J1673" s="45">
        <v>-26148</v>
      </c>
    </row>
    <row r="1674" spans="1:10">
      <c r="A1674">
        <v>662</v>
      </c>
      <c r="B1674" t="s">
        <v>775</v>
      </c>
      <c r="C1674">
        <v>766</v>
      </c>
      <c r="D1674" t="s">
        <v>885</v>
      </c>
      <c r="E1674" s="44">
        <v>3</v>
      </c>
      <c r="F1674" s="44">
        <v>6</v>
      </c>
      <c r="G1674" s="58">
        <v>3</v>
      </c>
      <c r="H1674" s="45">
        <v>18896</v>
      </c>
      <c r="I1674" s="45">
        <v>30000</v>
      </c>
      <c r="J1674" s="45">
        <v>11104</v>
      </c>
    </row>
    <row r="1675" spans="1:10">
      <c r="A1675">
        <v>665</v>
      </c>
      <c r="B1675" t="s">
        <v>352</v>
      </c>
      <c r="C1675">
        <v>3</v>
      </c>
      <c r="D1675" t="s">
        <v>787</v>
      </c>
      <c r="E1675" s="44">
        <v>3.92</v>
      </c>
      <c r="F1675" s="44">
        <v>5</v>
      </c>
      <c r="G1675" s="58">
        <v>1.08</v>
      </c>
      <c r="H1675" s="45">
        <v>19600</v>
      </c>
      <c r="I1675" s="45">
        <v>25000</v>
      </c>
      <c r="J1675" s="45">
        <v>5400</v>
      </c>
    </row>
    <row r="1676" spans="1:10">
      <c r="A1676">
        <v>665</v>
      </c>
      <c r="B1676" t="s">
        <v>352</v>
      </c>
      <c r="C1676">
        <v>27</v>
      </c>
      <c r="D1676" t="s">
        <v>377</v>
      </c>
      <c r="E1676" s="44">
        <v>0</v>
      </c>
      <c r="F1676" s="44">
        <v>1</v>
      </c>
      <c r="G1676" s="58">
        <v>1</v>
      </c>
      <c r="H1676" s="45">
        <v>0</v>
      </c>
      <c r="I1676" s="45">
        <v>5000</v>
      </c>
      <c r="J1676" s="45">
        <v>5000</v>
      </c>
    </row>
    <row r="1677" spans="1:10">
      <c r="A1677">
        <v>665</v>
      </c>
      <c r="B1677" t="s">
        <v>352</v>
      </c>
      <c r="C1677">
        <v>44</v>
      </c>
      <c r="D1677" t="s">
        <v>321</v>
      </c>
      <c r="E1677" s="44">
        <v>1</v>
      </c>
      <c r="F1677" s="44">
        <v>1</v>
      </c>
      <c r="G1677" s="58">
        <v>0</v>
      </c>
      <c r="H1677" s="45">
        <v>5000</v>
      </c>
      <c r="I1677" s="45">
        <v>5000</v>
      </c>
      <c r="J1677" s="45">
        <v>0</v>
      </c>
    </row>
    <row r="1678" spans="1:10">
      <c r="A1678">
        <v>665</v>
      </c>
      <c r="B1678" t="s">
        <v>352</v>
      </c>
      <c r="C1678">
        <v>95</v>
      </c>
      <c r="D1678" t="s">
        <v>378</v>
      </c>
      <c r="E1678" s="44">
        <v>3</v>
      </c>
      <c r="F1678" s="44">
        <v>3.83</v>
      </c>
      <c r="G1678" s="58">
        <v>0.83000000000000007</v>
      </c>
      <c r="H1678" s="45">
        <v>15000</v>
      </c>
      <c r="I1678" s="45">
        <v>19150</v>
      </c>
      <c r="J1678" s="45">
        <v>4150</v>
      </c>
    </row>
    <row r="1679" spans="1:10">
      <c r="A1679">
        <v>665</v>
      </c>
      <c r="B1679" t="s">
        <v>352</v>
      </c>
      <c r="C1679">
        <v>182</v>
      </c>
      <c r="D1679" t="s">
        <v>785</v>
      </c>
      <c r="E1679" s="44">
        <v>9.120000000000001</v>
      </c>
      <c r="F1679" s="44">
        <v>4</v>
      </c>
      <c r="G1679" s="58">
        <v>-5.120000000000001</v>
      </c>
      <c r="H1679" s="45">
        <v>46896</v>
      </c>
      <c r="I1679" s="45">
        <v>22555</v>
      </c>
      <c r="J1679" s="45">
        <v>-24341</v>
      </c>
    </row>
    <row r="1680" spans="1:10">
      <c r="A1680">
        <v>665</v>
      </c>
      <c r="B1680" t="s">
        <v>352</v>
      </c>
      <c r="C1680">
        <v>201</v>
      </c>
      <c r="D1680" t="s">
        <v>435</v>
      </c>
      <c r="E1680" s="44">
        <v>17.329999999999998</v>
      </c>
      <c r="F1680" s="44">
        <v>21.509999999999998</v>
      </c>
      <c r="G1680" s="58">
        <v>4.18</v>
      </c>
      <c r="H1680" s="45">
        <v>86650</v>
      </c>
      <c r="I1680" s="45">
        <v>112144</v>
      </c>
      <c r="J1680" s="45">
        <v>25494</v>
      </c>
    </row>
    <row r="1681" spans="1:10">
      <c r="A1681">
        <v>665</v>
      </c>
      <c r="B1681" t="s">
        <v>352</v>
      </c>
      <c r="C1681">
        <v>292</v>
      </c>
      <c r="D1681" t="s">
        <v>739</v>
      </c>
      <c r="E1681" s="44">
        <v>2</v>
      </c>
      <c r="F1681" s="44">
        <v>2</v>
      </c>
      <c r="G1681" s="58">
        <v>0</v>
      </c>
      <c r="H1681" s="45">
        <v>11253</v>
      </c>
      <c r="I1681" s="45">
        <v>11382</v>
      </c>
      <c r="J1681" s="45">
        <v>129</v>
      </c>
    </row>
    <row r="1682" spans="1:10">
      <c r="A1682">
        <v>665</v>
      </c>
      <c r="B1682" t="s">
        <v>352</v>
      </c>
      <c r="C1682">
        <v>293</v>
      </c>
      <c r="D1682" t="s">
        <v>326</v>
      </c>
      <c r="E1682" s="44">
        <v>6</v>
      </c>
      <c r="F1682" s="44">
        <v>12</v>
      </c>
      <c r="G1682" s="58">
        <v>6</v>
      </c>
      <c r="H1682" s="45">
        <v>30000</v>
      </c>
      <c r="I1682" s="45">
        <v>60000</v>
      </c>
      <c r="J1682" s="45">
        <v>30000</v>
      </c>
    </row>
    <row r="1683" spans="1:10">
      <c r="A1683">
        <v>665</v>
      </c>
      <c r="B1683" t="s">
        <v>352</v>
      </c>
      <c r="C1683">
        <v>310</v>
      </c>
      <c r="D1683" t="s">
        <v>387</v>
      </c>
      <c r="E1683" s="44">
        <v>3</v>
      </c>
      <c r="F1683" s="44">
        <v>2</v>
      </c>
      <c r="G1683" s="58">
        <v>-1</v>
      </c>
      <c r="H1683" s="45">
        <v>15000</v>
      </c>
      <c r="I1683" s="45">
        <v>10000</v>
      </c>
      <c r="J1683" s="45">
        <v>-5000</v>
      </c>
    </row>
    <row r="1684" spans="1:10">
      <c r="A1684">
        <v>665</v>
      </c>
      <c r="B1684" t="s">
        <v>352</v>
      </c>
      <c r="C1684">
        <v>625</v>
      </c>
      <c r="D1684" t="s">
        <v>328</v>
      </c>
      <c r="E1684" s="44">
        <v>0</v>
      </c>
      <c r="F1684" s="44">
        <v>0.76</v>
      </c>
      <c r="G1684" s="58">
        <v>0.76</v>
      </c>
      <c r="H1684" s="45">
        <v>0</v>
      </c>
      <c r="I1684" s="45">
        <v>3800</v>
      </c>
      <c r="J1684" s="45">
        <v>3800</v>
      </c>
    </row>
    <row r="1685" spans="1:10">
      <c r="A1685">
        <v>665</v>
      </c>
      <c r="B1685" t="s">
        <v>352</v>
      </c>
      <c r="C1685">
        <v>740</v>
      </c>
      <c r="D1685" t="s">
        <v>392</v>
      </c>
      <c r="E1685" s="44">
        <v>0</v>
      </c>
      <c r="F1685" s="44">
        <v>1</v>
      </c>
      <c r="G1685" s="58">
        <v>1</v>
      </c>
      <c r="H1685" s="45">
        <v>0</v>
      </c>
      <c r="I1685" s="45">
        <v>5000</v>
      </c>
      <c r="J1685" s="45">
        <v>5000</v>
      </c>
    </row>
    <row r="1686" spans="1:10">
      <c r="A1686">
        <v>670</v>
      </c>
      <c r="B1686" t="s">
        <v>33</v>
      </c>
      <c r="C1686">
        <v>24</v>
      </c>
      <c r="D1686" t="s">
        <v>299</v>
      </c>
      <c r="E1686" s="44">
        <v>1</v>
      </c>
      <c r="F1686" s="44">
        <v>3</v>
      </c>
      <c r="G1686" s="58">
        <v>2</v>
      </c>
      <c r="H1686" s="45">
        <v>5000</v>
      </c>
      <c r="I1686" s="45">
        <v>23282</v>
      </c>
      <c r="J1686" s="45">
        <v>18282</v>
      </c>
    </row>
    <row r="1687" spans="1:10">
      <c r="A1687">
        <v>670</v>
      </c>
      <c r="B1687" t="s">
        <v>33</v>
      </c>
      <c r="C1687">
        <v>86</v>
      </c>
      <c r="D1687" t="s">
        <v>300</v>
      </c>
      <c r="E1687" s="44">
        <v>2</v>
      </c>
      <c r="F1687" s="44">
        <v>3</v>
      </c>
      <c r="G1687" s="58">
        <v>1</v>
      </c>
      <c r="H1687" s="45">
        <v>10000</v>
      </c>
      <c r="I1687" s="45">
        <v>15000</v>
      </c>
      <c r="J1687" s="45">
        <v>5000</v>
      </c>
    </row>
    <row r="1688" spans="1:10">
      <c r="A1688">
        <v>670</v>
      </c>
      <c r="B1688" t="s">
        <v>33</v>
      </c>
      <c r="C1688">
        <v>91</v>
      </c>
      <c r="D1688" t="s">
        <v>833</v>
      </c>
      <c r="E1688" s="44">
        <v>5.96</v>
      </c>
      <c r="F1688" s="44">
        <v>6.01</v>
      </c>
      <c r="G1688" s="58">
        <v>4.9999999999999822E-2</v>
      </c>
      <c r="H1688" s="45">
        <v>35730</v>
      </c>
      <c r="I1688" s="45">
        <v>35291</v>
      </c>
      <c r="J1688" s="45">
        <v>-439</v>
      </c>
    </row>
    <row r="1689" spans="1:10">
      <c r="A1689">
        <v>670</v>
      </c>
      <c r="B1689" t="s">
        <v>33</v>
      </c>
      <c r="C1689">
        <v>114</v>
      </c>
      <c r="D1689" t="s">
        <v>301</v>
      </c>
      <c r="E1689" s="44">
        <v>64.009999999999991</v>
      </c>
      <c r="F1689" s="44">
        <v>67.290000000000006</v>
      </c>
      <c r="G1689" s="58">
        <v>3.2800000000000153</v>
      </c>
      <c r="H1689" s="45">
        <v>491657</v>
      </c>
      <c r="I1689" s="45">
        <v>588772</v>
      </c>
      <c r="J1689" s="45">
        <v>97115</v>
      </c>
    </row>
    <row r="1690" spans="1:10">
      <c r="A1690">
        <v>670</v>
      </c>
      <c r="B1690" t="s">
        <v>33</v>
      </c>
      <c r="C1690">
        <v>117</v>
      </c>
      <c r="D1690" t="s">
        <v>844</v>
      </c>
      <c r="E1690" s="44">
        <v>1</v>
      </c>
      <c r="F1690" s="44">
        <v>4</v>
      </c>
      <c r="G1690" s="58">
        <v>3</v>
      </c>
      <c r="H1690" s="45">
        <v>5000</v>
      </c>
      <c r="I1690" s="45">
        <v>22342</v>
      </c>
      <c r="J1690" s="45">
        <v>17342</v>
      </c>
    </row>
    <row r="1691" spans="1:10">
      <c r="A1691">
        <v>670</v>
      </c>
      <c r="B1691" t="s">
        <v>33</v>
      </c>
      <c r="C1691">
        <v>127</v>
      </c>
      <c r="D1691" t="s">
        <v>852</v>
      </c>
      <c r="E1691" s="44">
        <v>6.07</v>
      </c>
      <c r="F1691" s="44">
        <v>9</v>
      </c>
      <c r="G1691" s="58">
        <v>2.9299999999999997</v>
      </c>
      <c r="H1691" s="45">
        <v>75705</v>
      </c>
      <c r="I1691" s="45">
        <v>75639</v>
      </c>
      <c r="J1691" s="45">
        <v>-66</v>
      </c>
    </row>
    <row r="1692" spans="1:10">
      <c r="A1692">
        <v>670</v>
      </c>
      <c r="B1692" t="s">
        <v>33</v>
      </c>
      <c r="C1692">
        <v>210</v>
      </c>
      <c r="D1692" t="s">
        <v>374</v>
      </c>
      <c r="E1692" s="44">
        <v>6</v>
      </c>
      <c r="F1692" s="44">
        <v>6</v>
      </c>
      <c r="G1692" s="58">
        <v>0</v>
      </c>
      <c r="H1692" s="45">
        <v>74701</v>
      </c>
      <c r="I1692" s="45">
        <v>74661</v>
      </c>
      <c r="J1692" s="45">
        <v>-40</v>
      </c>
    </row>
    <row r="1693" spans="1:10">
      <c r="A1693">
        <v>670</v>
      </c>
      <c r="B1693" t="s">
        <v>33</v>
      </c>
      <c r="C1693">
        <v>309</v>
      </c>
      <c r="D1693" t="s">
        <v>304</v>
      </c>
      <c r="E1693" s="44">
        <v>0.7</v>
      </c>
      <c r="F1693" s="44">
        <v>0</v>
      </c>
      <c r="G1693" s="58">
        <v>-0.7</v>
      </c>
      <c r="H1693" s="45">
        <v>3500</v>
      </c>
      <c r="I1693" s="45">
        <v>0</v>
      </c>
      <c r="J1693" s="45">
        <v>-3500</v>
      </c>
    </row>
    <row r="1694" spans="1:10">
      <c r="A1694">
        <v>670</v>
      </c>
      <c r="B1694" t="s">
        <v>33</v>
      </c>
      <c r="C1694">
        <v>325</v>
      </c>
      <c r="D1694" t="s">
        <v>77</v>
      </c>
      <c r="E1694" s="44">
        <v>1</v>
      </c>
      <c r="F1694" s="44">
        <v>1</v>
      </c>
      <c r="G1694" s="58">
        <v>0</v>
      </c>
      <c r="H1694" s="45">
        <v>13975</v>
      </c>
      <c r="I1694" s="45">
        <v>16188</v>
      </c>
      <c r="J1694" s="45">
        <v>2213</v>
      </c>
    </row>
    <row r="1695" spans="1:10">
      <c r="A1695">
        <v>670</v>
      </c>
      <c r="B1695" t="s">
        <v>33</v>
      </c>
      <c r="C1695">
        <v>332</v>
      </c>
      <c r="D1695" t="s">
        <v>78</v>
      </c>
      <c r="E1695" s="44">
        <v>0</v>
      </c>
      <c r="F1695" s="44">
        <v>1</v>
      </c>
      <c r="G1695" s="58">
        <v>1</v>
      </c>
      <c r="H1695" s="45">
        <v>0</v>
      </c>
      <c r="I1695" s="45">
        <v>5000</v>
      </c>
      <c r="J1695" s="45">
        <v>5000</v>
      </c>
    </row>
    <row r="1696" spans="1:10">
      <c r="A1696">
        <v>670</v>
      </c>
      <c r="B1696" t="s">
        <v>33</v>
      </c>
      <c r="C1696">
        <v>605</v>
      </c>
      <c r="D1696" t="s">
        <v>30</v>
      </c>
      <c r="E1696" s="44">
        <v>8.75</v>
      </c>
      <c r="F1696" s="44">
        <v>7</v>
      </c>
      <c r="G1696" s="58">
        <v>-1.75</v>
      </c>
      <c r="H1696" s="45">
        <v>54987</v>
      </c>
      <c r="I1696" s="45">
        <v>40855</v>
      </c>
      <c r="J1696" s="45">
        <v>-14132</v>
      </c>
    </row>
    <row r="1697" spans="1:10">
      <c r="A1697">
        <v>670</v>
      </c>
      <c r="B1697" t="s">
        <v>33</v>
      </c>
      <c r="C1697">
        <v>674</v>
      </c>
      <c r="D1697" t="s">
        <v>292</v>
      </c>
      <c r="E1697" s="44">
        <v>32.450000000000003</v>
      </c>
      <c r="F1697" s="44">
        <v>36</v>
      </c>
      <c r="G1697" s="58">
        <v>3.5499999999999972</v>
      </c>
      <c r="H1697" s="45">
        <v>281177</v>
      </c>
      <c r="I1697" s="45">
        <v>424735</v>
      </c>
      <c r="J1697" s="45">
        <v>143558</v>
      </c>
    </row>
    <row r="1698" spans="1:10">
      <c r="A1698">
        <v>670</v>
      </c>
      <c r="B1698" t="s">
        <v>33</v>
      </c>
      <c r="C1698">
        <v>683</v>
      </c>
      <c r="D1698" t="s">
        <v>393</v>
      </c>
      <c r="E1698" s="44">
        <v>3</v>
      </c>
      <c r="F1698" s="44">
        <v>3.09</v>
      </c>
      <c r="G1698" s="58">
        <v>8.9999999999999858E-2</v>
      </c>
      <c r="H1698" s="45">
        <v>15000</v>
      </c>
      <c r="I1698" s="45">
        <v>15450</v>
      </c>
      <c r="J1698" s="45">
        <v>450</v>
      </c>
    </row>
    <row r="1699" spans="1:10">
      <c r="A1699">
        <v>670</v>
      </c>
      <c r="B1699" t="s">
        <v>33</v>
      </c>
      <c r="C1699">
        <v>717</v>
      </c>
      <c r="D1699" t="s">
        <v>372</v>
      </c>
      <c r="E1699" s="44">
        <v>12.72</v>
      </c>
      <c r="F1699" s="44">
        <v>14.03</v>
      </c>
      <c r="G1699" s="58">
        <v>1.3099999999999987</v>
      </c>
      <c r="H1699" s="45">
        <v>140122</v>
      </c>
      <c r="I1699" s="45">
        <v>148184</v>
      </c>
      <c r="J1699" s="45">
        <v>8062</v>
      </c>
    </row>
    <row r="1700" spans="1:10">
      <c r="A1700">
        <v>670</v>
      </c>
      <c r="B1700" t="s">
        <v>33</v>
      </c>
      <c r="C1700">
        <v>750</v>
      </c>
      <c r="D1700" t="s">
        <v>37</v>
      </c>
      <c r="E1700" s="44">
        <v>3</v>
      </c>
      <c r="F1700" s="44">
        <v>3</v>
      </c>
      <c r="G1700" s="58">
        <v>0</v>
      </c>
      <c r="H1700" s="45">
        <v>15000</v>
      </c>
      <c r="I1700" s="45">
        <v>15000</v>
      </c>
      <c r="J1700" s="45">
        <v>0</v>
      </c>
    </row>
    <row r="1701" spans="1:10">
      <c r="A1701">
        <v>670</v>
      </c>
      <c r="B1701" t="s">
        <v>33</v>
      </c>
      <c r="C1701">
        <v>755</v>
      </c>
      <c r="D1701" t="s">
        <v>293</v>
      </c>
      <c r="E1701" s="44">
        <v>2</v>
      </c>
      <c r="F1701" s="44">
        <v>1.7</v>
      </c>
      <c r="G1701" s="58">
        <v>-0.30000000000000004</v>
      </c>
      <c r="H1701" s="45">
        <v>10000</v>
      </c>
      <c r="I1701" s="45">
        <v>8500</v>
      </c>
      <c r="J1701" s="45">
        <v>-1500</v>
      </c>
    </row>
    <row r="1702" spans="1:10">
      <c r="A1702">
        <v>672</v>
      </c>
      <c r="B1702" t="s">
        <v>776</v>
      </c>
      <c r="C1702">
        <v>5</v>
      </c>
      <c r="D1702" t="s">
        <v>73</v>
      </c>
      <c r="E1702" s="44">
        <v>0.28999999999999998</v>
      </c>
      <c r="F1702" s="44">
        <v>0</v>
      </c>
      <c r="G1702" s="58">
        <v>-0.28999999999999998</v>
      </c>
      <c r="H1702" s="45">
        <v>1450</v>
      </c>
      <c r="I1702" s="45">
        <v>0</v>
      </c>
      <c r="J1702" s="45">
        <v>-1450</v>
      </c>
    </row>
    <row r="1703" spans="1:10">
      <c r="A1703">
        <v>672</v>
      </c>
      <c r="B1703" t="s">
        <v>776</v>
      </c>
      <c r="C1703">
        <v>24</v>
      </c>
      <c r="D1703" t="s">
        <v>299</v>
      </c>
      <c r="E1703" s="44">
        <v>0</v>
      </c>
      <c r="F1703" s="44">
        <v>2</v>
      </c>
      <c r="G1703" s="58">
        <v>2</v>
      </c>
      <c r="H1703" s="45">
        <v>0</v>
      </c>
      <c r="I1703" s="45">
        <v>10000</v>
      </c>
      <c r="J1703" s="45">
        <v>10000</v>
      </c>
    </row>
    <row r="1704" spans="1:10">
      <c r="A1704">
        <v>672</v>
      </c>
      <c r="B1704" t="s">
        <v>776</v>
      </c>
      <c r="C1704">
        <v>61</v>
      </c>
      <c r="D1704" t="s">
        <v>74</v>
      </c>
      <c r="E1704" s="44">
        <v>0.28000000000000003</v>
      </c>
      <c r="F1704" s="44">
        <v>0.24</v>
      </c>
      <c r="G1704" s="58">
        <v>-4.0000000000000036E-2</v>
      </c>
      <c r="H1704" s="45">
        <v>2151</v>
      </c>
      <c r="I1704" s="45">
        <v>1887</v>
      </c>
      <c r="J1704" s="45">
        <v>-264</v>
      </c>
    </row>
    <row r="1705" spans="1:10">
      <c r="A1705">
        <v>672</v>
      </c>
      <c r="B1705" t="s">
        <v>776</v>
      </c>
      <c r="C1705">
        <v>86</v>
      </c>
      <c r="D1705" t="s">
        <v>300</v>
      </c>
      <c r="E1705" s="44">
        <v>2</v>
      </c>
      <c r="F1705" s="44">
        <v>1</v>
      </c>
      <c r="G1705" s="58">
        <v>-1</v>
      </c>
      <c r="H1705" s="45">
        <v>10000</v>
      </c>
      <c r="I1705" s="45">
        <v>5000</v>
      </c>
      <c r="J1705" s="45">
        <v>-5000</v>
      </c>
    </row>
    <row r="1706" spans="1:10">
      <c r="A1706">
        <v>672</v>
      </c>
      <c r="B1706" t="s">
        <v>776</v>
      </c>
      <c r="C1706">
        <v>127</v>
      </c>
      <c r="D1706" t="s">
        <v>852</v>
      </c>
      <c r="E1706" s="44">
        <v>1</v>
      </c>
      <c r="F1706" s="44">
        <v>0.5</v>
      </c>
      <c r="G1706" s="58">
        <v>-0.5</v>
      </c>
      <c r="H1706" s="45">
        <v>5000</v>
      </c>
      <c r="I1706" s="45">
        <v>2500</v>
      </c>
      <c r="J1706" s="45">
        <v>-2500</v>
      </c>
    </row>
    <row r="1707" spans="1:10">
      <c r="A1707">
        <v>672</v>
      </c>
      <c r="B1707" t="s">
        <v>776</v>
      </c>
      <c r="C1707">
        <v>227</v>
      </c>
      <c r="D1707" t="s">
        <v>386</v>
      </c>
      <c r="E1707" s="44">
        <v>1</v>
      </c>
      <c r="F1707" s="44">
        <v>1</v>
      </c>
      <c r="G1707" s="58">
        <v>0</v>
      </c>
      <c r="H1707" s="45">
        <v>5000</v>
      </c>
      <c r="I1707" s="45">
        <v>5000</v>
      </c>
      <c r="J1707" s="45">
        <v>0</v>
      </c>
    </row>
    <row r="1708" spans="1:10">
      <c r="A1708">
        <v>672</v>
      </c>
      <c r="B1708" t="s">
        <v>776</v>
      </c>
      <c r="C1708">
        <v>275</v>
      </c>
      <c r="D1708" t="s">
        <v>730</v>
      </c>
      <c r="E1708" s="44">
        <v>0</v>
      </c>
      <c r="F1708" s="44">
        <v>0.76</v>
      </c>
      <c r="G1708" s="58">
        <v>0.76</v>
      </c>
      <c r="H1708" s="45">
        <v>0</v>
      </c>
      <c r="I1708" s="45">
        <v>6171</v>
      </c>
      <c r="J1708" s="45">
        <v>6171</v>
      </c>
    </row>
    <row r="1709" spans="1:10">
      <c r="A1709">
        <v>672</v>
      </c>
      <c r="B1709" t="s">
        <v>776</v>
      </c>
      <c r="C1709">
        <v>281</v>
      </c>
      <c r="D1709" t="s">
        <v>76</v>
      </c>
      <c r="E1709" s="44">
        <v>1</v>
      </c>
      <c r="F1709" s="44">
        <v>1</v>
      </c>
      <c r="G1709" s="58">
        <v>0</v>
      </c>
      <c r="H1709" s="45">
        <v>5000</v>
      </c>
      <c r="I1709" s="45">
        <v>5000</v>
      </c>
      <c r="J1709" s="45">
        <v>0</v>
      </c>
    </row>
    <row r="1710" spans="1:10">
      <c r="A1710">
        <v>672</v>
      </c>
      <c r="B1710" t="s">
        <v>776</v>
      </c>
      <c r="C1710">
        <v>325</v>
      </c>
      <c r="D1710" t="s">
        <v>77</v>
      </c>
      <c r="E1710" s="44">
        <v>22.55</v>
      </c>
      <c r="F1710" s="44">
        <v>20.080000000000002</v>
      </c>
      <c r="G1710" s="58">
        <v>-2.4699999999999989</v>
      </c>
      <c r="H1710" s="45">
        <v>115766</v>
      </c>
      <c r="I1710" s="45">
        <v>107625</v>
      </c>
      <c r="J1710" s="45">
        <v>-8141</v>
      </c>
    </row>
    <row r="1711" spans="1:10">
      <c r="A1711">
        <v>672</v>
      </c>
      <c r="B1711" t="s">
        <v>776</v>
      </c>
      <c r="C1711">
        <v>327</v>
      </c>
      <c r="D1711" t="s">
        <v>406</v>
      </c>
      <c r="E1711" s="44">
        <v>2</v>
      </c>
      <c r="F1711" s="44">
        <v>1</v>
      </c>
      <c r="G1711" s="58">
        <v>-1</v>
      </c>
      <c r="H1711" s="45">
        <v>17582</v>
      </c>
      <c r="I1711" s="45">
        <v>9464</v>
      </c>
      <c r="J1711" s="45">
        <v>-8118</v>
      </c>
    </row>
    <row r="1712" spans="1:10">
      <c r="A1712">
        <v>672</v>
      </c>
      <c r="B1712" t="s">
        <v>776</v>
      </c>
      <c r="C1712">
        <v>349</v>
      </c>
      <c r="D1712" t="s">
        <v>27</v>
      </c>
      <c r="E1712" s="44">
        <v>6</v>
      </c>
      <c r="F1712" s="44">
        <v>7</v>
      </c>
      <c r="G1712" s="58">
        <v>1</v>
      </c>
      <c r="H1712" s="45">
        <v>30000</v>
      </c>
      <c r="I1712" s="45">
        <v>35000</v>
      </c>
      <c r="J1712" s="45">
        <v>5000</v>
      </c>
    </row>
    <row r="1713" spans="1:10">
      <c r="A1713">
        <v>672</v>
      </c>
      <c r="B1713" t="s">
        <v>776</v>
      </c>
      <c r="C1713">
        <v>632</v>
      </c>
      <c r="D1713" t="s">
        <v>305</v>
      </c>
      <c r="E1713" s="44">
        <v>0</v>
      </c>
      <c r="F1713" s="44">
        <v>1</v>
      </c>
      <c r="G1713" s="58">
        <v>1</v>
      </c>
      <c r="H1713" s="45">
        <v>0</v>
      </c>
      <c r="I1713" s="45">
        <v>7719</v>
      </c>
      <c r="J1713" s="45">
        <v>7719</v>
      </c>
    </row>
    <row r="1714" spans="1:10">
      <c r="A1714">
        <v>672</v>
      </c>
      <c r="B1714" t="s">
        <v>776</v>
      </c>
      <c r="C1714">
        <v>635</v>
      </c>
      <c r="D1714" t="s">
        <v>770</v>
      </c>
      <c r="E1714" s="44">
        <v>6.04</v>
      </c>
      <c r="F1714" s="44">
        <v>4</v>
      </c>
      <c r="G1714" s="58">
        <v>-2.04</v>
      </c>
      <c r="H1714" s="45">
        <v>31496</v>
      </c>
      <c r="I1714" s="45">
        <v>20000</v>
      </c>
      <c r="J1714" s="45">
        <v>-11496</v>
      </c>
    </row>
    <row r="1715" spans="1:10">
      <c r="A1715">
        <v>672</v>
      </c>
      <c r="B1715" t="s">
        <v>776</v>
      </c>
      <c r="C1715">
        <v>662</v>
      </c>
      <c r="D1715" t="s">
        <v>775</v>
      </c>
      <c r="E1715" s="44">
        <v>2.56</v>
      </c>
      <c r="F1715" s="44">
        <v>1</v>
      </c>
      <c r="G1715" s="58">
        <v>-1.56</v>
      </c>
      <c r="H1715" s="45">
        <v>12800</v>
      </c>
      <c r="I1715" s="45">
        <v>5000</v>
      </c>
      <c r="J1715" s="45">
        <v>-7800</v>
      </c>
    </row>
    <row r="1716" spans="1:10">
      <c r="A1716">
        <v>672</v>
      </c>
      <c r="B1716" t="s">
        <v>776</v>
      </c>
      <c r="C1716">
        <v>683</v>
      </c>
      <c r="D1716" t="s">
        <v>393</v>
      </c>
      <c r="E1716" s="44">
        <v>2</v>
      </c>
      <c r="F1716" s="44">
        <v>0</v>
      </c>
      <c r="G1716" s="58">
        <v>-2</v>
      </c>
      <c r="H1716" s="45">
        <v>10000</v>
      </c>
      <c r="I1716" s="45">
        <v>0</v>
      </c>
      <c r="J1716" s="45">
        <v>-10000</v>
      </c>
    </row>
    <row r="1717" spans="1:10">
      <c r="A1717">
        <v>672</v>
      </c>
      <c r="B1717" t="s">
        <v>776</v>
      </c>
      <c r="C1717">
        <v>766</v>
      </c>
      <c r="D1717" t="s">
        <v>885</v>
      </c>
      <c r="E1717" s="44">
        <v>2</v>
      </c>
      <c r="F1717" s="44">
        <v>4.4800000000000004</v>
      </c>
      <c r="G1717" s="58">
        <v>2.4800000000000004</v>
      </c>
      <c r="H1717" s="45">
        <v>12759</v>
      </c>
      <c r="I1717" s="45">
        <v>27465</v>
      </c>
      <c r="J1717" s="45">
        <v>14706</v>
      </c>
    </row>
    <row r="1718" spans="1:10">
      <c r="A1718">
        <v>673</v>
      </c>
      <c r="B1718" t="s">
        <v>339</v>
      </c>
      <c r="C1718">
        <v>97</v>
      </c>
      <c r="D1718" t="s">
        <v>332</v>
      </c>
      <c r="E1718" s="44">
        <v>0</v>
      </c>
      <c r="F1718" s="44">
        <v>1</v>
      </c>
      <c r="G1718" s="58">
        <v>1</v>
      </c>
      <c r="H1718" s="45">
        <v>0</v>
      </c>
      <c r="I1718" s="45">
        <v>8297</v>
      </c>
      <c r="J1718" s="45">
        <v>8297</v>
      </c>
    </row>
    <row r="1719" spans="1:10">
      <c r="A1719">
        <v>673</v>
      </c>
      <c r="B1719" t="s">
        <v>339</v>
      </c>
      <c r="C1719">
        <v>181</v>
      </c>
      <c r="D1719" t="s">
        <v>84</v>
      </c>
      <c r="E1719" s="44">
        <v>1</v>
      </c>
      <c r="F1719" s="44">
        <v>0</v>
      </c>
      <c r="G1719" s="58">
        <v>-1</v>
      </c>
      <c r="H1719" s="45">
        <v>5000</v>
      </c>
      <c r="I1719" s="45">
        <v>0</v>
      </c>
      <c r="J1719" s="45">
        <v>-5000</v>
      </c>
    </row>
    <row r="1720" spans="1:10">
      <c r="A1720">
        <v>673</v>
      </c>
      <c r="B1720" t="s">
        <v>339</v>
      </c>
      <c r="C1720">
        <v>301</v>
      </c>
      <c r="D1720" t="s">
        <v>70</v>
      </c>
      <c r="E1720" s="44">
        <v>1</v>
      </c>
      <c r="F1720" s="44">
        <v>0</v>
      </c>
      <c r="G1720" s="58">
        <v>-1</v>
      </c>
      <c r="H1720" s="45">
        <v>5000</v>
      </c>
      <c r="I1720" s="45">
        <v>0</v>
      </c>
      <c r="J1720" s="45">
        <v>-5000</v>
      </c>
    </row>
    <row r="1721" spans="1:10">
      <c r="A1721">
        <v>673</v>
      </c>
      <c r="B1721" t="s">
        <v>339</v>
      </c>
      <c r="C1721">
        <v>616</v>
      </c>
      <c r="D1721" t="s">
        <v>879</v>
      </c>
      <c r="E1721" s="44">
        <v>5.6899999999999995</v>
      </c>
      <c r="F1721" s="44">
        <v>4</v>
      </c>
      <c r="G1721" s="58">
        <v>-1.6899999999999995</v>
      </c>
      <c r="H1721" s="45">
        <v>32638</v>
      </c>
      <c r="I1721" s="45">
        <v>24215</v>
      </c>
      <c r="J1721" s="45">
        <v>-8423</v>
      </c>
    </row>
    <row r="1722" spans="1:10">
      <c r="A1722">
        <v>673</v>
      </c>
      <c r="B1722" t="s">
        <v>339</v>
      </c>
      <c r="C1722">
        <v>735</v>
      </c>
      <c r="D1722" t="s">
        <v>341</v>
      </c>
      <c r="E1722" s="44">
        <v>23</v>
      </c>
      <c r="F1722" s="44">
        <v>18</v>
      </c>
      <c r="G1722" s="58">
        <v>-5</v>
      </c>
      <c r="H1722" s="45">
        <v>122594</v>
      </c>
      <c r="I1722" s="45">
        <v>93735</v>
      </c>
      <c r="J1722" s="45">
        <v>-28859</v>
      </c>
    </row>
    <row r="1723" spans="1:10">
      <c r="A1723">
        <v>674</v>
      </c>
      <c r="B1723" t="s">
        <v>292</v>
      </c>
      <c r="C1723">
        <v>74</v>
      </c>
      <c r="D1723" t="s">
        <v>820</v>
      </c>
      <c r="E1723" s="44">
        <v>0</v>
      </c>
      <c r="F1723" s="44">
        <v>2</v>
      </c>
      <c r="G1723" s="58">
        <v>2</v>
      </c>
      <c r="H1723" s="45">
        <v>0</v>
      </c>
      <c r="I1723" s="45">
        <v>10000</v>
      </c>
      <c r="J1723" s="45">
        <v>10000</v>
      </c>
    </row>
    <row r="1724" spans="1:10">
      <c r="A1724">
        <v>674</v>
      </c>
      <c r="B1724" t="s">
        <v>292</v>
      </c>
      <c r="C1724">
        <v>91</v>
      </c>
      <c r="D1724" t="s">
        <v>833</v>
      </c>
      <c r="E1724" s="44">
        <v>5.5</v>
      </c>
      <c r="F1724" s="44">
        <v>9.379999999999999</v>
      </c>
      <c r="G1724" s="58">
        <v>3.879999999999999</v>
      </c>
      <c r="H1724" s="45">
        <v>50717</v>
      </c>
      <c r="I1724" s="45">
        <v>48177</v>
      </c>
      <c r="J1724" s="45">
        <v>-2540</v>
      </c>
    </row>
    <row r="1725" spans="1:10">
      <c r="A1725">
        <v>674</v>
      </c>
      <c r="B1725" t="s">
        <v>292</v>
      </c>
      <c r="C1725">
        <v>114</v>
      </c>
      <c r="D1725" t="s">
        <v>301</v>
      </c>
      <c r="E1725" s="44">
        <v>67.949999999999989</v>
      </c>
      <c r="F1725" s="44">
        <v>69.529999999999987</v>
      </c>
      <c r="G1725" s="58">
        <v>1.5799999999999983</v>
      </c>
      <c r="H1725" s="45">
        <v>600092</v>
      </c>
      <c r="I1725" s="45">
        <v>602673</v>
      </c>
      <c r="J1725" s="45">
        <v>2581</v>
      </c>
    </row>
    <row r="1726" spans="1:10">
      <c r="A1726">
        <v>674</v>
      </c>
      <c r="B1726" t="s">
        <v>292</v>
      </c>
      <c r="C1726">
        <v>154</v>
      </c>
      <c r="D1726" t="s">
        <v>864</v>
      </c>
      <c r="E1726" s="44">
        <v>2</v>
      </c>
      <c r="F1726" s="44">
        <v>0</v>
      </c>
      <c r="G1726" s="58">
        <v>-2</v>
      </c>
      <c r="H1726" s="45">
        <v>10000</v>
      </c>
      <c r="I1726" s="45">
        <v>0</v>
      </c>
      <c r="J1726" s="45">
        <v>-10000</v>
      </c>
    </row>
    <row r="1727" spans="1:10">
      <c r="A1727">
        <v>674</v>
      </c>
      <c r="B1727" t="s">
        <v>292</v>
      </c>
      <c r="C1727">
        <v>223</v>
      </c>
      <c r="D1727" t="s">
        <v>701</v>
      </c>
      <c r="E1727" s="44">
        <v>2</v>
      </c>
      <c r="F1727" s="44">
        <v>3</v>
      </c>
      <c r="G1727" s="58">
        <v>1</v>
      </c>
      <c r="H1727" s="45">
        <v>21216</v>
      </c>
      <c r="I1727" s="45">
        <v>33607</v>
      </c>
      <c r="J1727" s="45">
        <v>12391</v>
      </c>
    </row>
    <row r="1728" spans="1:10">
      <c r="A1728">
        <v>674</v>
      </c>
      <c r="B1728" t="s">
        <v>292</v>
      </c>
      <c r="C1728">
        <v>289</v>
      </c>
      <c r="D1728" t="s">
        <v>738</v>
      </c>
      <c r="E1728" s="44">
        <v>3</v>
      </c>
      <c r="F1728" s="44">
        <v>2</v>
      </c>
      <c r="G1728" s="58">
        <v>-1</v>
      </c>
      <c r="H1728" s="45">
        <v>26406</v>
      </c>
      <c r="I1728" s="45">
        <v>10000</v>
      </c>
      <c r="J1728" s="45">
        <v>-16406</v>
      </c>
    </row>
    <row r="1729" spans="1:10">
      <c r="A1729">
        <v>674</v>
      </c>
      <c r="B1729" t="s">
        <v>292</v>
      </c>
      <c r="C1729">
        <v>605</v>
      </c>
      <c r="D1729" t="s">
        <v>30</v>
      </c>
      <c r="E1729" s="44">
        <v>2</v>
      </c>
      <c r="F1729" s="44">
        <v>1.94</v>
      </c>
      <c r="G1729" s="58">
        <v>-6.0000000000000053E-2</v>
      </c>
      <c r="H1729" s="45">
        <v>10000</v>
      </c>
      <c r="I1729" s="45">
        <v>11717</v>
      </c>
      <c r="J1729" s="45">
        <v>1717</v>
      </c>
    </row>
    <row r="1730" spans="1:10">
      <c r="A1730">
        <v>674</v>
      </c>
      <c r="B1730" t="s">
        <v>292</v>
      </c>
      <c r="C1730">
        <v>615</v>
      </c>
      <c r="D1730" t="s">
        <v>291</v>
      </c>
      <c r="E1730" s="44">
        <v>2</v>
      </c>
      <c r="F1730" s="44">
        <v>2.58</v>
      </c>
      <c r="G1730" s="58">
        <v>0.58000000000000007</v>
      </c>
      <c r="H1730" s="45">
        <v>10000</v>
      </c>
      <c r="I1730" s="45">
        <v>15356</v>
      </c>
      <c r="J1730" s="45">
        <v>5356</v>
      </c>
    </row>
    <row r="1731" spans="1:10">
      <c r="A1731">
        <v>674</v>
      </c>
      <c r="B1731" t="s">
        <v>292</v>
      </c>
      <c r="C1731">
        <v>670</v>
      </c>
      <c r="D1731" t="s">
        <v>33</v>
      </c>
      <c r="E1731" s="44">
        <v>3.55</v>
      </c>
      <c r="F1731" s="44">
        <v>3</v>
      </c>
      <c r="G1731" s="58">
        <v>-0.54999999999999982</v>
      </c>
      <c r="H1731" s="45">
        <v>17750</v>
      </c>
      <c r="I1731" s="45">
        <v>23199</v>
      </c>
      <c r="J1731" s="45">
        <v>5449</v>
      </c>
    </row>
    <row r="1732" spans="1:10">
      <c r="A1732">
        <v>674</v>
      </c>
      <c r="B1732" t="s">
        <v>292</v>
      </c>
      <c r="C1732">
        <v>672</v>
      </c>
      <c r="D1732" t="s">
        <v>776</v>
      </c>
      <c r="E1732" s="44">
        <v>0.74</v>
      </c>
      <c r="F1732" s="44">
        <v>1</v>
      </c>
      <c r="G1732" s="58">
        <v>0.26</v>
      </c>
      <c r="H1732" s="45">
        <v>13543</v>
      </c>
      <c r="I1732" s="45">
        <v>16258</v>
      </c>
      <c r="J1732" s="45">
        <v>2715</v>
      </c>
    </row>
    <row r="1733" spans="1:10">
      <c r="A1733">
        <v>674</v>
      </c>
      <c r="B1733" t="s">
        <v>292</v>
      </c>
      <c r="C1733">
        <v>717</v>
      </c>
      <c r="D1733" t="s">
        <v>372</v>
      </c>
      <c r="E1733" s="44">
        <v>2.88</v>
      </c>
      <c r="F1733" s="44">
        <v>1</v>
      </c>
      <c r="G1733" s="58">
        <v>-1.88</v>
      </c>
      <c r="H1733" s="45">
        <v>14400</v>
      </c>
      <c r="I1733" s="45">
        <v>5000</v>
      </c>
      <c r="J1733" s="45">
        <v>-9400</v>
      </c>
    </row>
    <row r="1734" spans="1:10">
      <c r="A1734">
        <v>674</v>
      </c>
      <c r="B1734" t="s">
        <v>292</v>
      </c>
      <c r="C1734">
        <v>750</v>
      </c>
      <c r="D1734" t="s">
        <v>37</v>
      </c>
      <c r="E1734" s="44">
        <v>9.56</v>
      </c>
      <c r="F1734" s="44">
        <v>12</v>
      </c>
      <c r="G1734" s="58">
        <v>2.4399999999999995</v>
      </c>
      <c r="H1734" s="45">
        <v>128703</v>
      </c>
      <c r="I1734" s="45">
        <v>124999</v>
      </c>
      <c r="J1734" s="45">
        <v>-3704</v>
      </c>
    </row>
    <row r="1735" spans="1:10">
      <c r="A1735">
        <v>674</v>
      </c>
      <c r="B1735" t="s">
        <v>292</v>
      </c>
      <c r="C1735">
        <v>755</v>
      </c>
      <c r="D1735" t="s">
        <v>293</v>
      </c>
      <c r="E1735" s="44">
        <v>2.74</v>
      </c>
      <c r="F1735" s="44">
        <v>1.63</v>
      </c>
      <c r="G1735" s="58">
        <v>-1.1100000000000003</v>
      </c>
      <c r="H1735" s="45">
        <v>13700</v>
      </c>
      <c r="I1735" s="45">
        <v>8150</v>
      </c>
      <c r="J1735" s="45">
        <v>-5550</v>
      </c>
    </row>
    <row r="1736" spans="1:10">
      <c r="A1736">
        <v>675</v>
      </c>
      <c r="B1736" t="s">
        <v>260</v>
      </c>
      <c r="C1736">
        <v>7</v>
      </c>
      <c r="D1736" t="s">
        <v>79</v>
      </c>
      <c r="E1736" s="44">
        <v>0</v>
      </c>
      <c r="F1736" s="44">
        <v>1</v>
      </c>
      <c r="G1736" s="58">
        <v>1</v>
      </c>
      <c r="H1736" s="45">
        <v>0</v>
      </c>
      <c r="I1736" s="45">
        <v>5000</v>
      </c>
      <c r="J1736" s="45">
        <v>5000</v>
      </c>
    </row>
    <row r="1737" spans="1:10">
      <c r="A1737">
        <v>675</v>
      </c>
      <c r="B1737" t="s">
        <v>260</v>
      </c>
      <c r="C1737">
        <v>30</v>
      </c>
      <c r="D1737" t="s">
        <v>344</v>
      </c>
      <c r="E1737" s="44">
        <v>14</v>
      </c>
      <c r="F1737" s="44">
        <v>11</v>
      </c>
      <c r="G1737" s="58">
        <v>-3</v>
      </c>
      <c r="H1737" s="45">
        <v>71442</v>
      </c>
      <c r="I1737" s="45">
        <v>56340</v>
      </c>
      <c r="J1737" s="45">
        <v>-15102</v>
      </c>
    </row>
    <row r="1738" spans="1:10">
      <c r="A1738">
        <v>675</v>
      </c>
      <c r="B1738" t="s">
        <v>260</v>
      </c>
      <c r="C1738">
        <v>71</v>
      </c>
      <c r="D1738" t="s">
        <v>345</v>
      </c>
      <c r="E1738" s="44">
        <v>8</v>
      </c>
      <c r="F1738" s="44">
        <v>5</v>
      </c>
      <c r="G1738" s="58">
        <v>-3</v>
      </c>
      <c r="H1738" s="45">
        <v>40000</v>
      </c>
      <c r="I1738" s="45">
        <v>25000</v>
      </c>
      <c r="J1738" s="45">
        <v>-15000</v>
      </c>
    </row>
    <row r="1739" spans="1:10">
      <c r="A1739">
        <v>675</v>
      </c>
      <c r="B1739" t="s">
        <v>260</v>
      </c>
      <c r="C1739">
        <v>105</v>
      </c>
      <c r="D1739" t="s">
        <v>80</v>
      </c>
      <c r="E1739" s="44">
        <v>0</v>
      </c>
      <c r="F1739" s="44">
        <v>1</v>
      </c>
      <c r="G1739" s="58">
        <v>1</v>
      </c>
      <c r="H1739" s="45">
        <v>0</v>
      </c>
      <c r="I1739" s="45">
        <v>5000</v>
      </c>
      <c r="J1739" s="45">
        <v>5000</v>
      </c>
    </row>
    <row r="1740" spans="1:10">
      <c r="A1740">
        <v>675</v>
      </c>
      <c r="B1740" t="s">
        <v>260</v>
      </c>
      <c r="C1740">
        <v>107</v>
      </c>
      <c r="D1740" t="s">
        <v>346</v>
      </c>
      <c r="E1740" s="44">
        <v>10</v>
      </c>
      <c r="F1740" s="44">
        <v>6</v>
      </c>
      <c r="G1740" s="58">
        <v>-4</v>
      </c>
      <c r="H1740" s="45">
        <v>50803</v>
      </c>
      <c r="I1740" s="45">
        <v>30000</v>
      </c>
      <c r="J1740" s="45">
        <v>-20803</v>
      </c>
    </row>
    <row r="1741" spans="1:10">
      <c r="A1741">
        <v>675</v>
      </c>
      <c r="B1741" t="s">
        <v>260</v>
      </c>
      <c r="C1741">
        <v>144</v>
      </c>
      <c r="D1741" t="s">
        <v>347</v>
      </c>
      <c r="E1741" s="44">
        <v>3</v>
      </c>
      <c r="F1741" s="44">
        <v>1</v>
      </c>
      <c r="G1741" s="58">
        <v>-2</v>
      </c>
      <c r="H1741" s="45">
        <v>15000</v>
      </c>
      <c r="I1741" s="45">
        <v>5000</v>
      </c>
      <c r="J1741" s="45">
        <v>-10000</v>
      </c>
    </row>
    <row r="1742" spans="1:10">
      <c r="A1742">
        <v>675</v>
      </c>
      <c r="B1742" t="s">
        <v>260</v>
      </c>
      <c r="C1742">
        <v>163</v>
      </c>
      <c r="D1742" t="s">
        <v>348</v>
      </c>
      <c r="E1742" s="44">
        <v>4</v>
      </c>
      <c r="F1742" s="44">
        <v>1</v>
      </c>
      <c r="G1742" s="58">
        <v>-3</v>
      </c>
      <c r="H1742" s="45">
        <v>26160</v>
      </c>
      <c r="I1742" s="45">
        <v>5000</v>
      </c>
      <c r="J1742" s="45">
        <v>-21160</v>
      </c>
    </row>
    <row r="1743" spans="1:10">
      <c r="A1743">
        <v>675</v>
      </c>
      <c r="B1743" t="s">
        <v>260</v>
      </c>
      <c r="C1743">
        <v>229</v>
      </c>
      <c r="D1743" t="s">
        <v>256</v>
      </c>
      <c r="E1743" s="44">
        <v>12</v>
      </c>
      <c r="F1743" s="44">
        <v>9</v>
      </c>
      <c r="G1743" s="58">
        <v>-3</v>
      </c>
      <c r="H1743" s="45">
        <v>62422</v>
      </c>
      <c r="I1743" s="45">
        <v>48939</v>
      </c>
      <c r="J1743" s="45">
        <v>-13483</v>
      </c>
    </row>
    <row r="1744" spans="1:10">
      <c r="A1744">
        <v>675</v>
      </c>
      <c r="B1744" t="s">
        <v>260</v>
      </c>
      <c r="C1744">
        <v>252</v>
      </c>
      <c r="D1744" t="s">
        <v>297</v>
      </c>
      <c r="E1744" s="44">
        <v>4</v>
      </c>
      <c r="F1744" s="44">
        <v>3</v>
      </c>
      <c r="G1744" s="58">
        <v>-1</v>
      </c>
      <c r="H1744" s="45">
        <v>20000</v>
      </c>
      <c r="I1744" s="45">
        <v>15000</v>
      </c>
      <c r="J1744" s="45">
        <v>-5000</v>
      </c>
    </row>
    <row r="1745" spans="1:10">
      <c r="A1745">
        <v>675</v>
      </c>
      <c r="B1745" t="s">
        <v>260</v>
      </c>
      <c r="C1745">
        <v>258</v>
      </c>
      <c r="D1745" t="s">
        <v>257</v>
      </c>
      <c r="E1745" s="44">
        <v>8.0399999999999991</v>
      </c>
      <c r="F1745" s="44">
        <v>6</v>
      </c>
      <c r="G1745" s="58">
        <v>-2.0399999999999991</v>
      </c>
      <c r="H1745" s="45">
        <v>41153</v>
      </c>
      <c r="I1745" s="45">
        <v>30968</v>
      </c>
      <c r="J1745" s="45">
        <v>-10185</v>
      </c>
    </row>
    <row r="1746" spans="1:10">
      <c r="A1746">
        <v>675</v>
      </c>
      <c r="B1746" t="s">
        <v>260</v>
      </c>
      <c r="C1746">
        <v>698</v>
      </c>
      <c r="D1746" t="s">
        <v>55</v>
      </c>
      <c r="E1746" s="44">
        <v>1</v>
      </c>
      <c r="F1746" s="44">
        <v>0.68</v>
      </c>
      <c r="G1746" s="58">
        <v>-0.31999999999999995</v>
      </c>
      <c r="H1746" s="45">
        <v>5000</v>
      </c>
      <c r="I1746" s="45">
        <v>3400</v>
      </c>
      <c r="J1746" s="45">
        <v>-1600</v>
      </c>
    </row>
    <row r="1747" spans="1:10">
      <c r="A1747">
        <v>675</v>
      </c>
      <c r="B1747" t="s">
        <v>260</v>
      </c>
      <c r="C1747">
        <v>705</v>
      </c>
      <c r="D1747" t="s">
        <v>296</v>
      </c>
      <c r="E1747" s="44">
        <v>1</v>
      </c>
      <c r="F1747" s="44">
        <v>0.6</v>
      </c>
      <c r="G1747" s="58">
        <v>-0.4</v>
      </c>
      <c r="H1747" s="45">
        <v>6809</v>
      </c>
      <c r="I1747" s="45">
        <v>4212</v>
      </c>
      <c r="J1747" s="45">
        <v>-2597</v>
      </c>
    </row>
    <row r="1748" spans="1:10">
      <c r="A1748">
        <v>675</v>
      </c>
      <c r="B1748" t="s">
        <v>260</v>
      </c>
      <c r="C1748">
        <v>773</v>
      </c>
      <c r="D1748" t="s">
        <v>310</v>
      </c>
      <c r="E1748" s="44">
        <v>5</v>
      </c>
      <c r="F1748" s="44">
        <v>1</v>
      </c>
      <c r="G1748" s="58">
        <v>-4</v>
      </c>
      <c r="H1748" s="45">
        <v>27452</v>
      </c>
      <c r="I1748" s="45">
        <v>5000</v>
      </c>
      <c r="J1748" s="45">
        <v>-22452</v>
      </c>
    </row>
    <row r="1749" spans="1:10">
      <c r="A1749">
        <v>680</v>
      </c>
      <c r="B1749" t="s">
        <v>408</v>
      </c>
      <c r="C1749">
        <v>5</v>
      </c>
      <c r="D1749" t="s">
        <v>73</v>
      </c>
      <c r="E1749" s="44">
        <v>1</v>
      </c>
      <c r="F1749" s="44">
        <v>0</v>
      </c>
      <c r="G1749" s="58">
        <v>-1</v>
      </c>
      <c r="H1749" s="45">
        <v>5000</v>
      </c>
      <c r="I1749" s="45">
        <v>0</v>
      </c>
      <c r="J1749" s="45">
        <v>-5000</v>
      </c>
    </row>
    <row r="1750" spans="1:10">
      <c r="A1750">
        <v>680</v>
      </c>
      <c r="B1750" t="s">
        <v>408</v>
      </c>
      <c r="C1750">
        <v>87</v>
      </c>
      <c r="D1750" t="s">
        <v>287</v>
      </c>
      <c r="E1750" s="44">
        <v>4</v>
      </c>
      <c r="F1750" s="44">
        <v>3.91</v>
      </c>
      <c r="G1750" s="58">
        <v>-8.9999999999999858E-2</v>
      </c>
      <c r="H1750" s="45">
        <v>38783</v>
      </c>
      <c r="I1750" s="45">
        <v>42297</v>
      </c>
      <c r="J1750" s="45">
        <v>3514</v>
      </c>
    </row>
    <row r="1751" spans="1:10">
      <c r="A1751">
        <v>680</v>
      </c>
      <c r="B1751" t="s">
        <v>408</v>
      </c>
      <c r="C1751">
        <v>111</v>
      </c>
      <c r="D1751" t="s">
        <v>298</v>
      </c>
      <c r="E1751" s="44">
        <v>1</v>
      </c>
      <c r="F1751" s="44">
        <v>1</v>
      </c>
      <c r="G1751" s="58">
        <v>0</v>
      </c>
      <c r="H1751" s="45">
        <v>5000</v>
      </c>
      <c r="I1751" s="45">
        <v>5000</v>
      </c>
      <c r="J1751" s="45">
        <v>0</v>
      </c>
    </row>
    <row r="1752" spans="1:10">
      <c r="A1752">
        <v>680</v>
      </c>
      <c r="B1752" t="s">
        <v>408</v>
      </c>
      <c r="C1752">
        <v>137</v>
      </c>
      <c r="D1752" t="s">
        <v>75</v>
      </c>
      <c r="E1752" s="44">
        <v>0</v>
      </c>
      <c r="F1752" s="44">
        <v>1</v>
      </c>
      <c r="G1752" s="58">
        <v>1</v>
      </c>
      <c r="H1752" s="45">
        <v>0</v>
      </c>
      <c r="I1752" s="45">
        <v>5000</v>
      </c>
      <c r="J1752" s="45">
        <v>5000</v>
      </c>
    </row>
    <row r="1753" spans="1:10">
      <c r="A1753">
        <v>680</v>
      </c>
      <c r="B1753" t="s">
        <v>408</v>
      </c>
      <c r="C1753">
        <v>161</v>
      </c>
      <c r="D1753" t="s">
        <v>302</v>
      </c>
      <c r="E1753" s="44">
        <v>1</v>
      </c>
      <c r="F1753" s="44">
        <v>2</v>
      </c>
      <c r="G1753" s="58">
        <v>1</v>
      </c>
      <c r="H1753" s="45">
        <v>5000</v>
      </c>
      <c r="I1753" s="45">
        <v>10000</v>
      </c>
      <c r="J1753" s="45">
        <v>5000</v>
      </c>
    </row>
    <row r="1754" spans="1:10">
      <c r="A1754">
        <v>680</v>
      </c>
      <c r="B1754" t="s">
        <v>408</v>
      </c>
      <c r="C1754">
        <v>191</v>
      </c>
      <c r="D1754" t="s">
        <v>385</v>
      </c>
      <c r="E1754" s="44">
        <v>12</v>
      </c>
      <c r="F1754" s="44">
        <v>18.97</v>
      </c>
      <c r="G1754" s="58">
        <v>6.9699999999999989</v>
      </c>
      <c r="H1754" s="45">
        <v>60000</v>
      </c>
      <c r="I1754" s="45">
        <v>98634</v>
      </c>
      <c r="J1754" s="45">
        <v>38634</v>
      </c>
    </row>
    <row r="1755" spans="1:10">
      <c r="A1755">
        <v>680</v>
      </c>
      <c r="B1755" t="s">
        <v>408</v>
      </c>
      <c r="C1755">
        <v>227</v>
      </c>
      <c r="D1755" t="s">
        <v>386</v>
      </c>
      <c r="E1755" s="44">
        <v>2</v>
      </c>
      <c r="F1755" s="44">
        <v>3</v>
      </c>
      <c r="G1755" s="58">
        <v>1</v>
      </c>
      <c r="H1755" s="45">
        <v>10000</v>
      </c>
      <c r="I1755" s="45">
        <v>15000</v>
      </c>
      <c r="J1755" s="45">
        <v>5000</v>
      </c>
    </row>
    <row r="1756" spans="1:10">
      <c r="A1756">
        <v>680</v>
      </c>
      <c r="B1756" t="s">
        <v>408</v>
      </c>
      <c r="C1756">
        <v>281</v>
      </c>
      <c r="D1756" t="s">
        <v>76</v>
      </c>
      <c r="E1756" s="44">
        <v>93.62</v>
      </c>
      <c r="F1756" s="44">
        <v>77.66</v>
      </c>
      <c r="G1756" s="58">
        <v>-15.960000000000008</v>
      </c>
      <c r="H1756" s="45">
        <v>538071</v>
      </c>
      <c r="I1756" s="45">
        <v>458170</v>
      </c>
      <c r="J1756" s="45">
        <v>-79901</v>
      </c>
    </row>
    <row r="1757" spans="1:10">
      <c r="A1757">
        <v>680</v>
      </c>
      <c r="B1757" t="s">
        <v>408</v>
      </c>
      <c r="C1757">
        <v>309</v>
      </c>
      <c r="D1757" t="s">
        <v>304</v>
      </c>
      <c r="E1757" s="44">
        <v>1</v>
      </c>
      <c r="F1757" s="44">
        <v>1</v>
      </c>
      <c r="G1757" s="58">
        <v>0</v>
      </c>
      <c r="H1757" s="45">
        <v>5000</v>
      </c>
      <c r="I1757" s="45">
        <v>5000</v>
      </c>
      <c r="J1757" s="45">
        <v>0</v>
      </c>
    </row>
    <row r="1758" spans="1:10">
      <c r="A1758">
        <v>680</v>
      </c>
      <c r="B1758" t="s">
        <v>408</v>
      </c>
      <c r="C1758">
        <v>766</v>
      </c>
      <c r="D1758" t="s">
        <v>885</v>
      </c>
      <c r="E1758" s="44">
        <v>1</v>
      </c>
      <c r="F1758" s="44">
        <v>0</v>
      </c>
      <c r="G1758" s="58">
        <v>-1</v>
      </c>
      <c r="H1758" s="45">
        <v>5000</v>
      </c>
      <c r="I1758" s="45">
        <v>0</v>
      </c>
      <c r="J1758" s="45">
        <v>-5000</v>
      </c>
    </row>
    <row r="1759" spans="1:10">
      <c r="A1759">
        <v>683</v>
      </c>
      <c r="B1759" t="s">
        <v>393</v>
      </c>
      <c r="C1759">
        <v>86</v>
      </c>
      <c r="D1759" t="s">
        <v>300</v>
      </c>
      <c r="E1759" s="44">
        <v>39</v>
      </c>
      <c r="F1759" s="44">
        <v>34</v>
      </c>
      <c r="G1759" s="58">
        <v>-5</v>
      </c>
      <c r="H1759" s="45">
        <v>210068</v>
      </c>
      <c r="I1759" s="45">
        <v>207704</v>
      </c>
      <c r="J1759" s="45">
        <v>-2364</v>
      </c>
    </row>
    <row r="1760" spans="1:10">
      <c r="A1760">
        <v>683</v>
      </c>
      <c r="B1760" t="s">
        <v>393</v>
      </c>
      <c r="C1760">
        <v>127</v>
      </c>
      <c r="D1760" t="s">
        <v>852</v>
      </c>
      <c r="E1760" s="44">
        <v>0.21</v>
      </c>
      <c r="F1760" s="44">
        <v>0.34</v>
      </c>
      <c r="G1760" s="58">
        <v>0.13000000000000003</v>
      </c>
      <c r="H1760" s="45">
        <v>1050</v>
      </c>
      <c r="I1760" s="45">
        <v>1700</v>
      </c>
      <c r="J1760" s="45">
        <v>650</v>
      </c>
    </row>
    <row r="1761" spans="1:10">
      <c r="A1761">
        <v>683</v>
      </c>
      <c r="B1761" t="s">
        <v>393</v>
      </c>
      <c r="C1761">
        <v>137</v>
      </c>
      <c r="D1761" t="s">
        <v>75</v>
      </c>
      <c r="E1761" s="44">
        <v>30</v>
      </c>
      <c r="F1761" s="44">
        <v>34.6</v>
      </c>
      <c r="G1761" s="58">
        <v>4.6000000000000014</v>
      </c>
      <c r="H1761" s="45">
        <v>352996</v>
      </c>
      <c r="I1761" s="45">
        <v>481342</v>
      </c>
      <c r="J1761" s="45">
        <v>128346</v>
      </c>
    </row>
    <row r="1762" spans="1:10">
      <c r="A1762">
        <v>683</v>
      </c>
      <c r="B1762" t="s">
        <v>393</v>
      </c>
      <c r="C1762">
        <v>210</v>
      </c>
      <c r="D1762" t="s">
        <v>374</v>
      </c>
      <c r="E1762" s="44">
        <v>6.6899999999999995</v>
      </c>
      <c r="F1762" s="44">
        <v>6.08</v>
      </c>
      <c r="G1762" s="58">
        <v>-0.60999999999999943</v>
      </c>
      <c r="H1762" s="45">
        <v>112402</v>
      </c>
      <c r="I1762" s="45">
        <v>53121</v>
      </c>
      <c r="J1762" s="45">
        <v>-59281</v>
      </c>
    </row>
    <row r="1763" spans="1:10">
      <c r="A1763">
        <v>683</v>
      </c>
      <c r="B1763" t="s">
        <v>393</v>
      </c>
      <c r="C1763">
        <v>278</v>
      </c>
      <c r="D1763" t="s">
        <v>303</v>
      </c>
      <c r="E1763" s="44">
        <v>1</v>
      </c>
      <c r="F1763" s="44">
        <v>0</v>
      </c>
      <c r="G1763" s="58">
        <v>-1</v>
      </c>
      <c r="H1763" s="45">
        <v>5000</v>
      </c>
      <c r="I1763" s="45">
        <v>0</v>
      </c>
      <c r="J1763" s="45">
        <v>-5000</v>
      </c>
    </row>
    <row r="1764" spans="1:10">
      <c r="A1764">
        <v>683</v>
      </c>
      <c r="B1764" t="s">
        <v>393</v>
      </c>
      <c r="C1764">
        <v>281</v>
      </c>
      <c r="D1764" t="s">
        <v>76</v>
      </c>
      <c r="E1764" s="44">
        <v>0.3</v>
      </c>
      <c r="F1764" s="44">
        <v>1</v>
      </c>
      <c r="G1764" s="58">
        <v>0.7</v>
      </c>
      <c r="H1764" s="45">
        <v>1500</v>
      </c>
      <c r="I1764" s="45">
        <v>5000</v>
      </c>
      <c r="J1764" s="45">
        <v>3500</v>
      </c>
    </row>
    <row r="1765" spans="1:10">
      <c r="A1765">
        <v>683</v>
      </c>
      <c r="B1765" t="s">
        <v>393</v>
      </c>
      <c r="C1765">
        <v>325</v>
      </c>
      <c r="D1765" t="s">
        <v>77</v>
      </c>
      <c r="E1765" s="44">
        <v>4.2200000000000006</v>
      </c>
      <c r="F1765" s="44">
        <v>7</v>
      </c>
      <c r="G1765" s="58">
        <v>2.7799999999999994</v>
      </c>
      <c r="H1765" s="45">
        <v>38824</v>
      </c>
      <c r="I1765" s="45">
        <v>87402</v>
      </c>
      <c r="J1765" s="45">
        <v>48578</v>
      </c>
    </row>
    <row r="1766" spans="1:10">
      <c r="A1766">
        <v>683</v>
      </c>
      <c r="B1766" t="s">
        <v>393</v>
      </c>
      <c r="C1766">
        <v>332</v>
      </c>
      <c r="D1766" t="s">
        <v>78</v>
      </c>
      <c r="E1766" s="44">
        <v>2</v>
      </c>
      <c r="F1766" s="44">
        <v>2</v>
      </c>
      <c r="G1766" s="58">
        <v>0</v>
      </c>
      <c r="H1766" s="45">
        <v>10000</v>
      </c>
      <c r="I1766" s="45">
        <v>10000</v>
      </c>
      <c r="J1766" s="45">
        <v>0</v>
      </c>
    </row>
    <row r="1767" spans="1:10">
      <c r="A1767">
        <v>683</v>
      </c>
      <c r="B1767" t="s">
        <v>393</v>
      </c>
      <c r="C1767">
        <v>635</v>
      </c>
      <c r="D1767" t="s">
        <v>770</v>
      </c>
      <c r="E1767" s="44">
        <v>6</v>
      </c>
      <c r="F1767" s="44">
        <v>8</v>
      </c>
      <c r="G1767" s="58">
        <v>2</v>
      </c>
      <c r="H1767" s="45">
        <v>30000</v>
      </c>
      <c r="I1767" s="45">
        <v>42928</v>
      </c>
      <c r="J1767" s="45">
        <v>12928</v>
      </c>
    </row>
    <row r="1768" spans="1:10">
      <c r="A1768">
        <v>683</v>
      </c>
      <c r="B1768" t="s">
        <v>393</v>
      </c>
      <c r="C1768">
        <v>670</v>
      </c>
      <c r="D1768" t="s">
        <v>33</v>
      </c>
      <c r="E1768" s="44">
        <v>2</v>
      </c>
      <c r="F1768" s="44">
        <v>2</v>
      </c>
      <c r="G1768" s="58">
        <v>0</v>
      </c>
      <c r="H1768" s="45">
        <v>15225</v>
      </c>
      <c r="I1768" s="45">
        <v>10000</v>
      </c>
      <c r="J1768" s="45">
        <v>-5225</v>
      </c>
    </row>
    <row r="1769" spans="1:10">
      <c r="A1769">
        <v>683</v>
      </c>
      <c r="B1769" t="s">
        <v>393</v>
      </c>
      <c r="C1769">
        <v>672</v>
      </c>
      <c r="D1769" t="s">
        <v>776</v>
      </c>
      <c r="E1769" s="44">
        <v>10.72</v>
      </c>
      <c r="F1769" s="44">
        <v>6.77</v>
      </c>
      <c r="G1769" s="58">
        <v>-3.9500000000000011</v>
      </c>
      <c r="H1769" s="45">
        <v>56634</v>
      </c>
      <c r="I1769" s="45">
        <v>35702</v>
      </c>
      <c r="J1769" s="45">
        <v>-20932</v>
      </c>
    </row>
    <row r="1770" spans="1:10">
      <c r="A1770">
        <v>683</v>
      </c>
      <c r="B1770" t="s">
        <v>393</v>
      </c>
      <c r="C1770">
        <v>717</v>
      </c>
      <c r="D1770" t="s">
        <v>372</v>
      </c>
      <c r="E1770" s="44">
        <v>0.43</v>
      </c>
      <c r="F1770" s="44">
        <v>2</v>
      </c>
      <c r="G1770" s="58">
        <v>1.57</v>
      </c>
      <c r="H1770" s="45">
        <v>3103</v>
      </c>
      <c r="I1770" s="45">
        <v>25763</v>
      </c>
      <c r="J1770" s="45">
        <v>22660</v>
      </c>
    </row>
    <row r="1771" spans="1:10">
      <c r="A1771">
        <v>685</v>
      </c>
      <c r="B1771" t="s">
        <v>371</v>
      </c>
      <c r="C1771">
        <v>114</v>
      </c>
      <c r="D1771" t="s">
        <v>301</v>
      </c>
      <c r="E1771" s="44">
        <v>3.88</v>
      </c>
      <c r="F1771" s="44">
        <v>6</v>
      </c>
      <c r="G1771" s="58">
        <v>2.12</v>
      </c>
      <c r="H1771" s="45">
        <v>19400</v>
      </c>
      <c r="I1771" s="45">
        <v>42280</v>
      </c>
      <c r="J1771" s="45">
        <v>22880</v>
      </c>
    </row>
    <row r="1772" spans="1:10">
      <c r="A1772">
        <v>685</v>
      </c>
      <c r="B1772" t="s">
        <v>371</v>
      </c>
      <c r="C1772">
        <v>253</v>
      </c>
      <c r="D1772" t="s">
        <v>370</v>
      </c>
      <c r="E1772" s="44">
        <v>2</v>
      </c>
      <c r="F1772" s="44">
        <v>1.23</v>
      </c>
      <c r="G1772" s="58">
        <v>-0.77</v>
      </c>
      <c r="H1772" s="45">
        <v>13471</v>
      </c>
      <c r="I1772" s="45">
        <v>11685</v>
      </c>
      <c r="J1772" s="45">
        <v>-1786</v>
      </c>
    </row>
    <row r="1773" spans="1:10">
      <c r="A1773">
        <v>685</v>
      </c>
      <c r="B1773" t="s">
        <v>371</v>
      </c>
      <c r="C1773">
        <v>717</v>
      </c>
      <c r="D1773" t="s">
        <v>372</v>
      </c>
      <c r="E1773" s="44">
        <v>27.56</v>
      </c>
      <c r="F1773" s="44">
        <v>20.27</v>
      </c>
      <c r="G1773" s="58">
        <v>-7.2899999999999991</v>
      </c>
      <c r="H1773" s="45">
        <v>165146</v>
      </c>
      <c r="I1773" s="45">
        <v>249008</v>
      </c>
      <c r="J1773" s="45">
        <v>83862</v>
      </c>
    </row>
    <row r="1774" spans="1:10">
      <c r="A1774">
        <v>698</v>
      </c>
      <c r="B1774" t="s">
        <v>55</v>
      </c>
      <c r="C1774">
        <v>30</v>
      </c>
      <c r="D1774" t="s">
        <v>344</v>
      </c>
      <c r="E1774" s="44">
        <v>13</v>
      </c>
      <c r="F1774" s="44">
        <v>15</v>
      </c>
      <c r="G1774" s="58">
        <v>2</v>
      </c>
      <c r="H1774" s="45">
        <v>65000</v>
      </c>
      <c r="I1774" s="45">
        <v>75000</v>
      </c>
      <c r="J1774" s="45">
        <v>10000</v>
      </c>
    </row>
    <row r="1775" spans="1:10">
      <c r="A1775">
        <v>698</v>
      </c>
      <c r="B1775" t="s">
        <v>55</v>
      </c>
      <c r="C1775">
        <v>71</v>
      </c>
      <c r="D1775" t="s">
        <v>345</v>
      </c>
      <c r="E1775" s="44">
        <v>2</v>
      </c>
      <c r="F1775" s="44">
        <v>2</v>
      </c>
      <c r="G1775" s="58">
        <v>0</v>
      </c>
      <c r="H1775" s="45">
        <v>10000</v>
      </c>
      <c r="I1775" s="45">
        <v>10000</v>
      </c>
      <c r="J1775" s="45">
        <v>0</v>
      </c>
    </row>
    <row r="1776" spans="1:10">
      <c r="A1776">
        <v>698</v>
      </c>
      <c r="B1776" t="s">
        <v>55</v>
      </c>
      <c r="C1776">
        <v>107</v>
      </c>
      <c r="D1776" t="s">
        <v>346</v>
      </c>
      <c r="E1776" s="44">
        <v>40</v>
      </c>
      <c r="F1776" s="44">
        <v>40</v>
      </c>
      <c r="G1776" s="58">
        <v>0</v>
      </c>
      <c r="H1776" s="45">
        <v>302796</v>
      </c>
      <c r="I1776" s="45">
        <v>269244</v>
      </c>
      <c r="J1776" s="45">
        <v>-33552</v>
      </c>
    </row>
    <row r="1777" spans="1:10">
      <c r="A1777">
        <v>698</v>
      </c>
      <c r="B1777" t="s">
        <v>55</v>
      </c>
      <c r="C1777">
        <v>144</v>
      </c>
      <c r="D1777" t="s">
        <v>347</v>
      </c>
      <c r="E1777" s="44">
        <v>2</v>
      </c>
      <c r="F1777" s="44">
        <v>1</v>
      </c>
      <c r="G1777" s="58">
        <v>-1</v>
      </c>
      <c r="H1777" s="45">
        <v>10000</v>
      </c>
      <c r="I1777" s="45">
        <v>5000</v>
      </c>
      <c r="J1777" s="45">
        <v>-5000</v>
      </c>
    </row>
    <row r="1778" spans="1:10">
      <c r="A1778">
        <v>698</v>
      </c>
      <c r="B1778" t="s">
        <v>55</v>
      </c>
      <c r="C1778">
        <v>229</v>
      </c>
      <c r="D1778" t="s">
        <v>256</v>
      </c>
      <c r="E1778" s="44">
        <v>2</v>
      </c>
      <c r="F1778" s="44">
        <v>1</v>
      </c>
      <c r="G1778" s="58">
        <v>-1</v>
      </c>
      <c r="H1778" s="45">
        <v>10000</v>
      </c>
      <c r="I1778" s="45">
        <v>5000</v>
      </c>
      <c r="J1778" s="45">
        <v>-5000</v>
      </c>
    </row>
    <row r="1779" spans="1:10">
      <c r="A1779">
        <v>698</v>
      </c>
      <c r="B1779" t="s">
        <v>55</v>
      </c>
      <c r="C1779">
        <v>248</v>
      </c>
      <c r="D1779" t="s">
        <v>783</v>
      </c>
      <c r="E1779" s="44">
        <v>1</v>
      </c>
      <c r="F1779" s="44">
        <v>0</v>
      </c>
      <c r="G1779" s="58">
        <v>-1</v>
      </c>
      <c r="H1779" s="45">
        <v>5000</v>
      </c>
      <c r="I1779" s="45">
        <v>0</v>
      </c>
      <c r="J1779" s="45">
        <v>-5000</v>
      </c>
    </row>
    <row r="1780" spans="1:10">
      <c r="A1780">
        <v>698</v>
      </c>
      <c r="B1780" t="s">
        <v>55</v>
      </c>
      <c r="C1780">
        <v>258</v>
      </c>
      <c r="D1780" t="s">
        <v>257</v>
      </c>
      <c r="E1780" s="44">
        <v>1.67</v>
      </c>
      <c r="F1780" s="44">
        <v>0</v>
      </c>
      <c r="G1780" s="58">
        <v>-1.67</v>
      </c>
      <c r="H1780" s="45">
        <v>8350</v>
      </c>
      <c r="I1780" s="45">
        <v>0</v>
      </c>
      <c r="J1780" s="45">
        <v>-8350</v>
      </c>
    </row>
    <row r="1781" spans="1:10">
      <c r="A1781">
        <v>698</v>
      </c>
      <c r="B1781" t="s">
        <v>55</v>
      </c>
      <c r="C1781">
        <v>675</v>
      </c>
      <c r="D1781" t="s">
        <v>260</v>
      </c>
      <c r="E1781" s="44">
        <v>4</v>
      </c>
      <c r="F1781" s="44">
        <v>0</v>
      </c>
      <c r="G1781" s="58">
        <v>-4</v>
      </c>
      <c r="H1781" s="45">
        <v>20000</v>
      </c>
      <c r="I1781" s="45">
        <v>0</v>
      </c>
      <c r="J1781" s="45">
        <v>-20000</v>
      </c>
    </row>
    <row r="1782" spans="1:10">
      <c r="A1782">
        <v>710</v>
      </c>
      <c r="B1782" t="s">
        <v>763</v>
      </c>
      <c r="C1782">
        <v>25</v>
      </c>
      <c r="D1782" t="s">
        <v>278</v>
      </c>
      <c r="E1782" s="44">
        <v>8.31</v>
      </c>
      <c r="F1782" s="44">
        <v>7</v>
      </c>
      <c r="G1782" s="58">
        <v>-1.3100000000000005</v>
      </c>
      <c r="H1782" s="45">
        <v>41550</v>
      </c>
      <c r="I1782" s="45">
        <v>35000</v>
      </c>
      <c r="J1782" s="45">
        <v>-6550</v>
      </c>
    </row>
    <row r="1783" spans="1:10">
      <c r="A1783">
        <v>710</v>
      </c>
      <c r="B1783" t="s">
        <v>763</v>
      </c>
      <c r="C1783">
        <v>77</v>
      </c>
      <c r="D1783" t="s">
        <v>277</v>
      </c>
      <c r="E1783" s="44">
        <v>4</v>
      </c>
      <c r="F1783" s="44">
        <v>6.7</v>
      </c>
      <c r="G1783" s="58">
        <v>2.7</v>
      </c>
      <c r="H1783" s="45">
        <v>20000</v>
      </c>
      <c r="I1783" s="45">
        <v>36297</v>
      </c>
      <c r="J1783" s="45">
        <v>16297</v>
      </c>
    </row>
    <row r="1784" spans="1:10">
      <c r="A1784">
        <v>710</v>
      </c>
      <c r="B1784" t="s">
        <v>763</v>
      </c>
      <c r="C1784">
        <v>88</v>
      </c>
      <c r="D1784" t="s">
        <v>829</v>
      </c>
      <c r="E1784" s="44">
        <v>1</v>
      </c>
      <c r="F1784" s="44">
        <v>0</v>
      </c>
      <c r="G1784" s="58">
        <v>-1</v>
      </c>
      <c r="H1784" s="45">
        <v>5000</v>
      </c>
      <c r="I1784" s="45">
        <v>0</v>
      </c>
      <c r="J1784" s="45">
        <v>-5000</v>
      </c>
    </row>
    <row r="1785" spans="1:10">
      <c r="A1785">
        <v>710</v>
      </c>
      <c r="B1785" t="s">
        <v>763</v>
      </c>
      <c r="C1785">
        <v>110</v>
      </c>
      <c r="D1785" t="s">
        <v>279</v>
      </c>
      <c r="E1785" s="44">
        <v>9.58</v>
      </c>
      <c r="F1785" s="44">
        <v>6.58</v>
      </c>
      <c r="G1785" s="58">
        <v>-3</v>
      </c>
      <c r="H1785" s="45">
        <v>47900</v>
      </c>
      <c r="I1785" s="45">
        <v>32900</v>
      </c>
      <c r="J1785" s="45">
        <v>-15000</v>
      </c>
    </row>
    <row r="1786" spans="1:10">
      <c r="A1786">
        <v>710</v>
      </c>
      <c r="B1786" t="s">
        <v>763</v>
      </c>
      <c r="C1786">
        <v>138</v>
      </c>
      <c r="D1786" t="s">
        <v>280</v>
      </c>
      <c r="E1786" s="44">
        <v>5</v>
      </c>
      <c r="F1786" s="44">
        <v>5</v>
      </c>
      <c r="G1786" s="58">
        <v>0</v>
      </c>
      <c r="H1786" s="45">
        <v>25000</v>
      </c>
      <c r="I1786" s="45">
        <v>25000</v>
      </c>
      <c r="J1786" s="45">
        <v>0</v>
      </c>
    </row>
    <row r="1787" spans="1:10">
      <c r="A1787">
        <v>710</v>
      </c>
      <c r="B1787" t="s">
        <v>763</v>
      </c>
      <c r="C1787">
        <v>139</v>
      </c>
      <c r="D1787" t="s">
        <v>314</v>
      </c>
      <c r="E1787" s="44">
        <v>5</v>
      </c>
      <c r="F1787" s="44">
        <v>5</v>
      </c>
      <c r="G1787" s="58">
        <v>0</v>
      </c>
      <c r="H1787" s="45">
        <v>25000</v>
      </c>
      <c r="I1787" s="45">
        <v>25000</v>
      </c>
      <c r="J1787" s="45">
        <v>0</v>
      </c>
    </row>
    <row r="1788" spans="1:10">
      <c r="A1788">
        <v>710</v>
      </c>
      <c r="B1788" t="s">
        <v>763</v>
      </c>
      <c r="C1788">
        <v>170</v>
      </c>
      <c r="D1788" t="s">
        <v>67</v>
      </c>
      <c r="E1788" s="44">
        <v>0</v>
      </c>
      <c r="F1788" s="44">
        <v>1</v>
      </c>
      <c r="G1788" s="58">
        <v>1</v>
      </c>
      <c r="H1788" s="45">
        <v>0</v>
      </c>
      <c r="I1788" s="45">
        <v>5000</v>
      </c>
      <c r="J1788" s="45">
        <v>5000</v>
      </c>
    </row>
    <row r="1789" spans="1:10">
      <c r="A1789">
        <v>710</v>
      </c>
      <c r="B1789" t="s">
        <v>763</v>
      </c>
      <c r="C1789">
        <v>185</v>
      </c>
      <c r="D1789" t="s">
        <v>315</v>
      </c>
      <c r="E1789" s="44">
        <v>18</v>
      </c>
      <c r="F1789" s="44">
        <v>15.29</v>
      </c>
      <c r="G1789" s="58">
        <v>-2.7100000000000009</v>
      </c>
      <c r="H1789" s="45">
        <v>90000</v>
      </c>
      <c r="I1789" s="45">
        <v>86931</v>
      </c>
      <c r="J1789" s="45">
        <v>-3069</v>
      </c>
    </row>
    <row r="1790" spans="1:10">
      <c r="A1790">
        <v>710</v>
      </c>
      <c r="B1790" t="s">
        <v>763</v>
      </c>
      <c r="C1790">
        <v>186</v>
      </c>
      <c r="D1790" t="s">
        <v>359</v>
      </c>
      <c r="E1790" s="44">
        <v>0</v>
      </c>
      <c r="F1790" s="44">
        <v>1.6400000000000001</v>
      </c>
      <c r="G1790" s="58">
        <v>1.6400000000000001</v>
      </c>
      <c r="H1790" s="45">
        <v>0</v>
      </c>
      <c r="I1790" s="45">
        <v>8200</v>
      </c>
      <c r="J1790" s="45">
        <v>8200</v>
      </c>
    </row>
    <row r="1791" spans="1:10">
      <c r="A1791">
        <v>710</v>
      </c>
      <c r="B1791" t="s">
        <v>763</v>
      </c>
      <c r="C1791">
        <v>198</v>
      </c>
      <c r="D1791" t="s">
        <v>316</v>
      </c>
      <c r="E1791" s="44">
        <v>1</v>
      </c>
      <c r="F1791" s="44">
        <v>0</v>
      </c>
      <c r="G1791" s="58">
        <v>-1</v>
      </c>
      <c r="H1791" s="45">
        <v>5000</v>
      </c>
      <c r="I1791" s="45">
        <v>0</v>
      </c>
      <c r="J1791" s="45">
        <v>-5000</v>
      </c>
    </row>
    <row r="1792" spans="1:10">
      <c r="A1792">
        <v>710</v>
      </c>
      <c r="B1792" t="s">
        <v>763</v>
      </c>
      <c r="C1792">
        <v>214</v>
      </c>
      <c r="D1792" t="s">
        <v>282</v>
      </c>
      <c r="E1792" s="44">
        <v>42.819999999999993</v>
      </c>
      <c r="F1792" s="44">
        <v>42.620000000000005</v>
      </c>
      <c r="G1792" s="58">
        <v>-0.19999999999998863</v>
      </c>
      <c r="H1792" s="45">
        <v>220020</v>
      </c>
      <c r="I1792" s="45">
        <v>224102</v>
      </c>
      <c r="J1792" s="45">
        <v>4082</v>
      </c>
    </row>
    <row r="1793" spans="1:10">
      <c r="A1793">
        <v>710</v>
      </c>
      <c r="B1793" t="s">
        <v>763</v>
      </c>
      <c r="C1793">
        <v>226</v>
      </c>
      <c r="D1793" t="s">
        <v>283</v>
      </c>
      <c r="E1793" s="44">
        <v>1</v>
      </c>
      <c r="F1793" s="44">
        <v>1</v>
      </c>
      <c r="G1793" s="58">
        <v>0</v>
      </c>
      <c r="H1793" s="45">
        <v>5000</v>
      </c>
      <c r="I1793" s="45">
        <v>5000</v>
      </c>
      <c r="J1793" s="45">
        <v>0</v>
      </c>
    </row>
    <row r="1794" spans="1:10">
      <c r="A1794">
        <v>710</v>
      </c>
      <c r="B1794" t="s">
        <v>763</v>
      </c>
      <c r="C1794">
        <v>290</v>
      </c>
      <c r="D1794" t="s">
        <v>284</v>
      </c>
      <c r="E1794" s="44">
        <v>0</v>
      </c>
      <c r="F1794" s="44">
        <v>1</v>
      </c>
      <c r="G1794" s="58">
        <v>1</v>
      </c>
      <c r="H1794" s="45">
        <v>0</v>
      </c>
      <c r="I1794" s="45">
        <v>5000</v>
      </c>
      <c r="J1794" s="45">
        <v>5000</v>
      </c>
    </row>
    <row r="1795" spans="1:10">
      <c r="A1795">
        <v>710</v>
      </c>
      <c r="B1795" t="s">
        <v>763</v>
      </c>
      <c r="C1795">
        <v>304</v>
      </c>
      <c r="D1795" t="s">
        <v>285</v>
      </c>
      <c r="E1795" s="44">
        <v>41.46</v>
      </c>
      <c r="F1795" s="44">
        <v>39</v>
      </c>
      <c r="G1795" s="58">
        <v>-2.4600000000000009</v>
      </c>
      <c r="H1795" s="45">
        <v>308924</v>
      </c>
      <c r="I1795" s="45">
        <v>311359</v>
      </c>
      <c r="J1795" s="45">
        <v>2435</v>
      </c>
    </row>
    <row r="1796" spans="1:10">
      <c r="A1796">
        <v>710</v>
      </c>
      <c r="B1796" t="s">
        <v>763</v>
      </c>
      <c r="C1796">
        <v>316</v>
      </c>
      <c r="D1796" t="s">
        <v>356</v>
      </c>
      <c r="E1796" s="44">
        <v>1</v>
      </c>
      <c r="F1796" s="44">
        <v>2</v>
      </c>
      <c r="G1796" s="58">
        <v>1</v>
      </c>
      <c r="H1796" s="45">
        <v>11623</v>
      </c>
      <c r="I1796" s="45">
        <v>17662</v>
      </c>
      <c r="J1796" s="45">
        <v>6039</v>
      </c>
    </row>
    <row r="1797" spans="1:10">
      <c r="A1797">
        <v>710</v>
      </c>
      <c r="B1797" t="s">
        <v>763</v>
      </c>
      <c r="C1797">
        <v>321</v>
      </c>
      <c r="D1797" t="s">
        <v>336</v>
      </c>
      <c r="E1797" s="44">
        <v>0.44</v>
      </c>
      <c r="F1797" s="44">
        <v>1</v>
      </c>
      <c r="G1797" s="58">
        <v>0.56000000000000005</v>
      </c>
      <c r="H1797" s="45">
        <v>2200</v>
      </c>
      <c r="I1797" s="45">
        <v>9057</v>
      </c>
      <c r="J1797" s="45">
        <v>6857</v>
      </c>
    </row>
    <row r="1798" spans="1:10">
      <c r="A1798">
        <v>710</v>
      </c>
      <c r="B1798" t="s">
        <v>763</v>
      </c>
      <c r="C1798">
        <v>348</v>
      </c>
      <c r="D1798" t="s">
        <v>343</v>
      </c>
      <c r="E1798" s="44">
        <v>1</v>
      </c>
      <c r="F1798" s="44">
        <v>1</v>
      </c>
      <c r="G1798" s="58">
        <v>0</v>
      </c>
      <c r="H1798" s="45">
        <v>5000</v>
      </c>
      <c r="I1798" s="45">
        <v>5000</v>
      </c>
      <c r="J1798" s="45">
        <v>0</v>
      </c>
    </row>
    <row r="1799" spans="1:10">
      <c r="A1799">
        <v>710</v>
      </c>
      <c r="B1799" t="s">
        <v>763</v>
      </c>
      <c r="C1799">
        <v>622</v>
      </c>
      <c r="D1799" t="s">
        <v>286</v>
      </c>
      <c r="E1799" s="44">
        <v>17.119999999999997</v>
      </c>
      <c r="F1799" s="44">
        <v>18</v>
      </c>
      <c r="G1799" s="58">
        <v>0.88000000000000256</v>
      </c>
      <c r="H1799" s="45">
        <v>87917</v>
      </c>
      <c r="I1799" s="45">
        <v>93083</v>
      </c>
      <c r="J1799" s="45">
        <v>5166</v>
      </c>
    </row>
    <row r="1800" spans="1:10">
      <c r="A1800">
        <v>710</v>
      </c>
      <c r="B1800" t="s">
        <v>763</v>
      </c>
      <c r="C1800">
        <v>625</v>
      </c>
      <c r="D1800" t="s">
        <v>328</v>
      </c>
      <c r="E1800" s="44">
        <v>0</v>
      </c>
      <c r="F1800" s="44">
        <v>1</v>
      </c>
      <c r="G1800" s="58">
        <v>1</v>
      </c>
      <c r="H1800" s="45">
        <v>0</v>
      </c>
      <c r="I1800" s="45">
        <v>5000</v>
      </c>
      <c r="J1800" s="45">
        <v>5000</v>
      </c>
    </row>
    <row r="1801" spans="1:10">
      <c r="A1801">
        <v>710</v>
      </c>
      <c r="B1801" t="s">
        <v>763</v>
      </c>
      <c r="C1801">
        <v>658</v>
      </c>
      <c r="D1801" t="s">
        <v>361</v>
      </c>
      <c r="E1801" s="44">
        <v>1</v>
      </c>
      <c r="F1801" s="44">
        <v>1</v>
      </c>
      <c r="G1801" s="58">
        <v>0</v>
      </c>
      <c r="H1801" s="45">
        <v>33617</v>
      </c>
      <c r="I1801" s="45">
        <v>31578</v>
      </c>
      <c r="J1801" s="45">
        <v>-2039</v>
      </c>
    </row>
    <row r="1802" spans="1:10">
      <c r="A1802">
        <v>710</v>
      </c>
      <c r="B1802" t="s">
        <v>763</v>
      </c>
      <c r="C1802">
        <v>775</v>
      </c>
      <c r="D1802" t="s">
        <v>342</v>
      </c>
      <c r="E1802" s="44">
        <v>1</v>
      </c>
      <c r="F1802" s="44">
        <v>0</v>
      </c>
      <c r="G1802" s="58">
        <v>-1</v>
      </c>
      <c r="H1802" s="45">
        <v>5000</v>
      </c>
      <c r="I1802" s="45">
        <v>0</v>
      </c>
      <c r="J1802" s="45">
        <v>-5000</v>
      </c>
    </row>
    <row r="1803" spans="1:10">
      <c r="A1803">
        <v>712</v>
      </c>
      <c r="B1803" t="s">
        <v>883</v>
      </c>
      <c r="C1803">
        <v>20</v>
      </c>
      <c r="D1803" t="s">
        <v>262</v>
      </c>
      <c r="E1803" s="44">
        <v>26.040000000000003</v>
      </c>
      <c r="F1803" s="44">
        <v>25.900000000000002</v>
      </c>
      <c r="G1803" s="58">
        <v>-0.14000000000000057</v>
      </c>
      <c r="H1803" s="45">
        <v>147586</v>
      </c>
      <c r="I1803" s="45">
        <v>144209</v>
      </c>
      <c r="J1803" s="45">
        <v>-3377</v>
      </c>
    </row>
    <row r="1804" spans="1:10">
      <c r="A1804">
        <v>712</v>
      </c>
      <c r="B1804" t="s">
        <v>883</v>
      </c>
      <c r="C1804">
        <v>36</v>
      </c>
      <c r="D1804" t="s">
        <v>388</v>
      </c>
      <c r="E1804" s="44">
        <v>2</v>
      </c>
      <c r="F1804" s="44">
        <v>1</v>
      </c>
      <c r="G1804" s="58">
        <v>-1</v>
      </c>
      <c r="H1804" s="45">
        <v>10555</v>
      </c>
      <c r="I1804" s="45">
        <v>5230</v>
      </c>
      <c r="J1804" s="45">
        <v>-5325</v>
      </c>
    </row>
    <row r="1805" spans="1:10">
      <c r="A1805">
        <v>712</v>
      </c>
      <c r="B1805" t="s">
        <v>883</v>
      </c>
      <c r="C1805">
        <v>41</v>
      </c>
      <c r="D1805" t="s">
        <v>263</v>
      </c>
      <c r="E1805" s="44">
        <v>13.26</v>
      </c>
      <c r="F1805" s="44">
        <v>15</v>
      </c>
      <c r="G1805" s="58">
        <v>1.7400000000000002</v>
      </c>
      <c r="H1805" s="45">
        <v>75977</v>
      </c>
      <c r="I1805" s="45">
        <v>87262</v>
      </c>
      <c r="J1805" s="45">
        <v>11285</v>
      </c>
    </row>
    <row r="1806" spans="1:10">
      <c r="A1806">
        <v>712</v>
      </c>
      <c r="B1806" t="s">
        <v>883</v>
      </c>
      <c r="C1806">
        <v>85</v>
      </c>
      <c r="D1806" t="s">
        <v>264</v>
      </c>
      <c r="E1806" s="44">
        <v>1.29</v>
      </c>
      <c r="F1806" s="44">
        <v>0</v>
      </c>
      <c r="G1806" s="58">
        <v>-1.29</v>
      </c>
      <c r="H1806" s="45">
        <v>6450</v>
      </c>
      <c r="I1806" s="45">
        <v>0</v>
      </c>
      <c r="J1806" s="45">
        <v>-6450</v>
      </c>
    </row>
    <row r="1807" spans="1:10">
      <c r="A1807">
        <v>712</v>
      </c>
      <c r="B1807" t="s">
        <v>883</v>
      </c>
      <c r="C1807">
        <v>172</v>
      </c>
      <c r="D1807" t="s">
        <v>389</v>
      </c>
      <c r="E1807" s="44">
        <v>0</v>
      </c>
      <c r="F1807" s="44">
        <v>1</v>
      </c>
      <c r="G1807" s="58">
        <v>1</v>
      </c>
      <c r="H1807" s="45">
        <v>0</v>
      </c>
      <c r="I1807" s="45">
        <v>5000</v>
      </c>
      <c r="J1807" s="45">
        <v>5000</v>
      </c>
    </row>
    <row r="1808" spans="1:10">
      <c r="A1808">
        <v>712</v>
      </c>
      <c r="B1808" t="s">
        <v>883</v>
      </c>
      <c r="C1808">
        <v>201</v>
      </c>
      <c r="D1808" t="s">
        <v>435</v>
      </c>
      <c r="E1808" s="44">
        <v>0.71</v>
      </c>
      <c r="F1808" s="44">
        <v>0</v>
      </c>
      <c r="G1808" s="58">
        <v>-0.71</v>
      </c>
      <c r="H1808" s="45">
        <v>3550</v>
      </c>
      <c r="I1808" s="45">
        <v>0</v>
      </c>
      <c r="J1808" s="45">
        <v>-3550</v>
      </c>
    </row>
    <row r="1809" spans="1:10">
      <c r="A1809">
        <v>712</v>
      </c>
      <c r="B1809" t="s">
        <v>883</v>
      </c>
      <c r="C1809">
        <v>224</v>
      </c>
      <c r="D1809" t="s">
        <v>702</v>
      </c>
      <c r="E1809" s="44">
        <v>1</v>
      </c>
      <c r="F1809" s="44">
        <v>2</v>
      </c>
      <c r="G1809" s="58">
        <v>1</v>
      </c>
      <c r="H1809" s="45">
        <v>5000</v>
      </c>
      <c r="I1809" s="45">
        <v>10000</v>
      </c>
      <c r="J1809" s="45">
        <v>5000</v>
      </c>
    </row>
    <row r="1810" spans="1:10">
      <c r="A1810">
        <v>712</v>
      </c>
      <c r="B1810" t="s">
        <v>883</v>
      </c>
      <c r="C1810">
        <v>242</v>
      </c>
      <c r="D1810" t="s">
        <v>368</v>
      </c>
      <c r="E1810" s="44">
        <v>1</v>
      </c>
      <c r="F1810" s="44">
        <v>0.18</v>
      </c>
      <c r="G1810" s="58">
        <v>-0.82000000000000006</v>
      </c>
      <c r="H1810" s="45">
        <v>5000</v>
      </c>
      <c r="I1810" s="45">
        <v>900</v>
      </c>
      <c r="J1810" s="45">
        <v>-4100</v>
      </c>
    </row>
    <row r="1811" spans="1:10">
      <c r="A1811">
        <v>712</v>
      </c>
      <c r="B1811" t="s">
        <v>883</v>
      </c>
      <c r="C1811">
        <v>261</v>
      </c>
      <c r="D1811" t="s">
        <v>266</v>
      </c>
      <c r="E1811" s="44">
        <v>4</v>
      </c>
      <c r="F1811" s="44">
        <v>3</v>
      </c>
      <c r="G1811" s="58">
        <v>-1</v>
      </c>
      <c r="H1811" s="45">
        <v>32510</v>
      </c>
      <c r="I1811" s="45">
        <v>17486</v>
      </c>
      <c r="J1811" s="45">
        <v>-15024</v>
      </c>
    </row>
    <row r="1812" spans="1:10">
      <c r="A1812">
        <v>712</v>
      </c>
      <c r="B1812" t="s">
        <v>883</v>
      </c>
      <c r="C1812">
        <v>645</v>
      </c>
      <c r="D1812" t="s">
        <v>268</v>
      </c>
      <c r="E1812" s="44">
        <v>183.49</v>
      </c>
      <c r="F1812" s="44">
        <v>180.5</v>
      </c>
      <c r="G1812" s="58">
        <v>-2.9900000000000091</v>
      </c>
      <c r="H1812" s="45">
        <v>1026312</v>
      </c>
      <c r="I1812" s="45">
        <v>995012</v>
      </c>
      <c r="J1812" s="45">
        <v>-31300</v>
      </c>
    </row>
    <row r="1813" spans="1:10">
      <c r="A1813">
        <v>712</v>
      </c>
      <c r="B1813" t="s">
        <v>883</v>
      </c>
      <c r="C1813">
        <v>660</v>
      </c>
      <c r="D1813" t="s">
        <v>269</v>
      </c>
      <c r="E1813" s="44">
        <v>6.46</v>
      </c>
      <c r="F1813" s="44">
        <v>16.760000000000002</v>
      </c>
      <c r="G1813" s="58">
        <v>10.3</v>
      </c>
      <c r="H1813" s="45">
        <v>46111</v>
      </c>
      <c r="I1813" s="45">
        <v>87432</v>
      </c>
      <c r="J1813" s="45">
        <v>41321</v>
      </c>
    </row>
    <row r="1814" spans="1:10">
      <c r="A1814">
        <v>715</v>
      </c>
      <c r="B1814" t="s">
        <v>777</v>
      </c>
      <c r="C1814">
        <v>63</v>
      </c>
      <c r="D1814" t="s">
        <v>397</v>
      </c>
      <c r="E1814" s="44">
        <v>6</v>
      </c>
      <c r="F1814" s="44">
        <v>8</v>
      </c>
      <c r="G1814" s="58">
        <v>2</v>
      </c>
      <c r="H1814" s="45">
        <v>35618</v>
      </c>
      <c r="I1814" s="45">
        <v>43714</v>
      </c>
      <c r="J1814" s="45">
        <v>8096</v>
      </c>
    </row>
    <row r="1815" spans="1:10">
      <c r="A1815">
        <v>715</v>
      </c>
      <c r="B1815" t="s">
        <v>777</v>
      </c>
      <c r="C1815">
        <v>98</v>
      </c>
      <c r="D1815" t="s">
        <v>835</v>
      </c>
      <c r="E1815" s="44">
        <v>0</v>
      </c>
      <c r="F1815" s="44">
        <v>1</v>
      </c>
      <c r="G1815" s="58">
        <v>1</v>
      </c>
      <c r="H1815" s="45">
        <v>0</v>
      </c>
      <c r="I1815" s="45">
        <v>5000</v>
      </c>
      <c r="J1815" s="45">
        <v>5000</v>
      </c>
    </row>
    <row r="1816" spans="1:10">
      <c r="A1816">
        <v>715</v>
      </c>
      <c r="B1816" t="s">
        <v>777</v>
      </c>
      <c r="C1816">
        <v>209</v>
      </c>
      <c r="D1816" t="s">
        <v>745</v>
      </c>
      <c r="E1816" s="44">
        <v>17.43</v>
      </c>
      <c r="F1816" s="44">
        <v>15</v>
      </c>
      <c r="G1816" s="58">
        <v>-2.4299999999999997</v>
      </c>
      <c r="H1816" s="45">
        <v>104481</v>
      </c>
      <c r="I1816" s="45">
        <v>75000</v>
      </c>
      <c r="J1816" s="45">
        <v>-29481</v>
      </c>
    </row>
    <row r="1817" spans="1:10">
      <c r="A1817">
        <v>715</v>
      </c>
      <c r="B1817" t="s">
        <v>777</v>
      </c>
      <c r="C1817">
        <v>236</v>
      </c>
      <c r="D1817" t="s">
        <v>746</v>
      </c>
      <c r="E1817" s="44">
        <v>21.71</v>
      </c>
      <c r="F1817" s="44">
        <v>19.440000000000001</v>
      </c>
      <c r="G1817" s="58">
        <v>-2.2699999999999996</v>
      </c>
      <c r="H1817" s="45">
        <v>119524</v>
      </c>
      <c r="I1817" s="45">
        <v>104593</v>
      </c>
      <c r="J1817" s="45">
        <v>-14931</v>
      </c>
    </row>
    <row r="1818" spans="1:10">
      <c r="A1818">
        <v>715</v>
      </c>
      <c r="B1818" t="s">
        <v>777</v>
      </c>
      <c r="C1818">
        <v>249</v>
      </c>
      <c r="D1818" t="s">
        <v>367</v>
      </c>
      <c r="E1818" s="44">
        <v>1</v>
      </c>
      <c r="F1818" s="44">
        <v>0</v>
      </c>
      <c r="G1818" s="58">
        <v>-1</v>
      </c>
      <c r="H1818" s="45">
        <v>5000</v>
      </c>
      <c r="I1818" s="45">
        <v>0</v>
      </c>
      <c r="J1818" s="45">
        <v>-5000</v>
      </c>
    </row>
    <row r="1819" spans="1:10">
      <c r="A1819">
        <v>715</v>
      </c>
      <c r="B1819" t="s">
        <v>777</v>
      </c>
      <c r="C1819">
        <v>603</v>
      </c>
      <c r="D1819" t="s">
        <v>769</v>
      </c>
      <c r="E1819" s="44">
        <v>9</v>
      </c>
      <c r="F1819" s="44">
        <v>11.51</v>
      </c>
      <c r="G1819" s="58">
        <v>2.5099999999999998</v>
      </c>
      <c r="H1819" s="45">
        <v>47469</v>
      </c>
      <c r="I1819" s="45">
        <v>60056</v>
      </c>
      <c r="J1819" s="45">
        <v>12587</v>
      </c>
    </row>
    <row r="1820" spans="1:10">
      <c r="A1820">
        <v>715</v>
      </c>
      <c r="B1820" t="s">
        <v>777</v>
      </c>
      <c r="C1820">
        <v>635</v>
      </c>
      <c r="D1820" t="s">
        <v>770</v>
      </c>
      <c r="E1820" s="44">
        <v>5</v>
      </c>
      <c r="F1820" s="44">
        <v>3.7199999999999998</v>
      </c>
      <c r="G1820" s="58">
        <v>-1.2800000000000002</v>
      </c>
      <c r="H1820" s="45">
        <v>25000</v>
      </c>
      <c r="I1820" s="45">
        <v>18600</v>
      </c>
      <c r="J1820" s="45">
        <v>-6400</v>
      </c>
    </row>
    <row r="1821" spans="1:10">
      <c r="A1821">
        <v>717</v>
      </c>
      <c r="B1821" t="s">
        <v>372</v>
      </c>
      <c r="C1821">
        <v>68</v>
      </c>
      <c r="D1821" t="s">
        <v>815</v>
      </c>
      <c r="E1821" s="44">
        <v>3</v>
      </c>
      <c r="F1821" s="44">
        <v>3</v>
      </c>
      <c r="G1821" s="58">
        <v>0</v>
      </c>
      <c r="H1821" s="45">
        <v>63238</v>
      </c>
      <c r="I1821" s="45">
        <v>53232</v>
      </c>
      <c r="J1821" s="45">
        <v>-10006</v>
      </c>
    </row>
    <row r="1822" spans="1:10">
      <c r="A1822">
        <v>717</v>
      </c>
      <c r="B1822" t="s">
        <v>372</v>
      </c>
      <c r="C1822">
        <v>74</v>
      </c>
      <c r="D1822" t="s">
        <v>820</v>
      </c>
      <c r="E1822" s="44">
        <v>2</v>
      </c>
      <c r="F1822" s="44">
        <v>3</v>
      </c>
      <c r="G1822" s="58">
        <v>1</v>
      </c>
      <c r="H1822" s="45">
        <v>14642</v>
      </c>
      <c r="I1822" s="45">
        <v>19648</v>
      </c>
      <c r="J1822" s="45">
        <v>5006</v>
      </c>
    </row>
    <row r="1823" spans="1:10">
      <c r="A1823">
        <v>717</v>
      </c>
      <c r="B1823" t="s">
        <v>372</v>
      </c>
      <c r="C1823">
        <v>114</v>
      </c>
      <c r="D1823" t="s">
        <v>301</v>
      </c>
      <c r="E1823" s="44">
        <v>40.630000000000003</v>
      </c>
      <c r="F1823" s="44">
        <v>44.000000000000007</v>
      </c>
      <c r="G1823" s="58">
        <v>3.3700000000000045</v>
      </c>
      <c r="H1823" s="45">
        <v>339600</v>
      </c>
      <c r="I1823" s="45">
        <v>385984</v>
      </c>
      <c r="J1823" s="45">
        <v>46384</v>
      </c>
    </row>
    <row r="1824" spans="1:10">
      <c r="A1824">
        <v>717</v>
      </c>
      <c r="B1824" t="s">
        <v>372</v>
      </c>
      <c r="C1824">
        <v>127</v>
      </c>
      <c r="D1824" t="s">
        <v>852</v>
      </c>
      <c r="E1824" s="44">
        <v>2</v>
      </c>
      <c r="F1824" s="44">
        <v>0</v>
      </c>
      <c r="G1824" s="58">
        <v>-2</v>
      </c>
      <c r="H1824" s="45">
        <v>10000</v>
      </c>
      <c r="I1824" s="45">
        <v>0</v>
      </c>
      <c r="J1824" s="45">
        <v>-10000</v>
      </c>
    </row>
    <row r="1825" spans="1:10">
      <c r="A1825">
        <v>717</v>
      </c>
      <c r="B1825" t="s">
        <v>372</v>
      </c>
      <c r="C1825">
        <v>137</v>
      </c>
      <c r="D1825" t="s">
        <v>75</v>
      </c>
      <c r="E1825" s="44">
        <v>1</v>
      </c>
      <c r="F1825" s="44">
        <v>0</v>
      </c>
      <c r="G1825" s="58">
        <v>-1</v>
      </c>
      <c r="H1825" s="45">
        <v>5000</v>
      </c>
      <c r="I1825" s="45">
        <v>0</v>
      </c>
      <c r="J1825" s="45">
        <v>-5000</v>
      </c>
    </row>
    <row r="1826" spans="1:10">
      <c r="A1826">
        <v>717</v>
      </c>
      <c r="B1826" t="s">
        <v>372</v>
      </c>
      <c r="C1826">
        <v>209</v>
      </c>
      <c r="D1826" t="s">
        <v>745</v>
      </c>
      <c r="E1826" s="44">
        <v>0</v>
      </c>
      <c r="F1826" s="44">
        <v>1</v>
      </c>
      <c r="G1826" s="58">
        <v>1</v>
      </c>
      <c r="H1826" s="45">
        <v>0</v>
      </c>
      <c r="I1826" s="45">
        <v>5000</v>
      </c>
      <c r="J1826" s="45">
        <v>5000</v>
      </c>
    </row>
    <row r="1827" spans="1:10">
      <c r="A1827">
        <v>717</v>
      </c>
      <c r="B1827" t="s">
        <v>372</v>
      </c>
      <c r="C1827">
        <v>236</v>
      </c>
      <c r="D1827" t="s">
        <v>746</v>
      </c>
      <c r="E1827" s="44">
        <v>0</v>
      </c>
      <c r="F1827" s="44">
        <v>0.85</v>
      </c>
      <c r="G1827" s="58">
        <v>0.85</v>
      </c>
      <c r="H1827" s="45">
        <v>0</v>
      </c>
      <c r="I1827" s="45">
        <v>4250</v>
      </c>
      <c r="J1827" s="45">
        <v>4250</v>
      </c>
    </row>
    <row r="1828" spans="1:10">
      <c r="A1828">
        <v>717</v>
      </c>
      <c r="B1828" t="s">
        <v>372</v>
      </c>
      <c r="C1828">
        <v>253</v>
      </c>
      <c r="D1828" t="s">
        <v>370</v>
      </c>
      <c r="E1828" s="44">
        <v>2</v>
      </c>
      <c r="F1828" s="44">
        <v>2</v>
      </c>
      <c r="G1828" s="58">
        <v>0</v>
      </c>
      <c r="H1828" s="45">
        <v>10000</v>
      </c>
      <c r="I1828" s="45">
        <v>10000</v>
      </c>
      <c r="J1828" s="45">
        <v>0</v>
      </c>
    </row>
    <row r="1829" spans="1:10">
      <c r="A1829">
        <v>717</v>
      </c>
      <c r="B1829" t="s">
        <v>372</v>
      </c>
      <c r="C1829">
        <v>263</v>
      </c>
      <c r="D1829" t="s">
        <v>403</v>
      </c>
      <c r="E1829" s="44">
        <v>0.1</v>
      </c>
      <c r="F1829" s="44">
        <v>0</v>
      </c>
      <c r="G1829" s="58">
        <v>-0.1</v>
      </c>
      <c r="H1829" s="45">
        <v>500</v>
      </c>
      <c r="I1829" s="45">
        <v>0</v>
      </c>
      <c r="J1829" s="45">
        <v>-500</v>
      </c>
    </row>
    <row r="1830" spans="1:10">
      <c r="A1830">
        <v>717</v>
      </c>
      <c r="B1830" t="s">
        <v>372</v>
      </c>
      <c r="C1830">
        <v>289</v>
      </c>
      <c r="D1830" t="s">
        <v>738</v>
      </c>
      <c r="E1830" s="44">
        <v>0</v>
      </c>
      <c r="F1830" s="44">
        <v>0.14000000000000001</v>
      </c>
      <c r="G1830" s="58">
        <v>0.14000000000000001</v>
      </c>
      <c r="H1830" s="45">
        <v>0</v>
      </c>
      <c r="I1830" s="45">
        <v>700</v>
      </c>
      <c r="J1830" s="45">
        <v>700</v>
      </c>
    </row>
    <row r="1831" spans="1:10">
      <c r="A1831">
        <v>717</v>
      </c>
      <c r="B1831" t="s">
        <v>372</v>
      </c>
      <c r="C1831">
        <v>340</v>
      </c>
      <c r="D1831" t="s">
        <v>395</v>
      </c>
      <c r="E1831" s="44">
        <v>0</v>
      </c>
      <c r="F1831" s="44">
        <v>1</v>
      </c>
      <c r="G1831" s="58">
        <v>1</v>
      </c>
      <c r="H1831" s="45">
        <v>0</v>
      </c>
      <c r="I1831" s="45">
        <v>5000</v>
      </c>
      <c r="J1831" s="45">
        <v>5000</v>
      </c>
    </row>
    <row r="1832" spans="1:10">
      <c r="A1832">
        <v>717</v>
      </c>
      <c r="B1832" t="s">
        <v>372</v>
      </c>
      <c r="C1832">
        <v>349</v>
      </c>
      <c r="D1832" t="s">
        <v>27</v>
      </c>
      <c r="E1832" s="44">
        <v>2</v>
      </c>
      <c r="F1832" s="44">
        <v>3</v>
      </c>
      <c r="G1832" s="58">
        <v>1</v>
      </c>
      <c r="H1832" s="45">
        <v>10000</v>
      </c>
      <c r="I1832" s="45">
        <v>15000</v>
      </c>
      <c r="J1832" s="45">
        <v>5000</v>
      </c>
    </row>
    <row r="1833" spans="1:10">
      <c r="A1833">
        <v>717</v>
      </c>
      <c r="B1833" t="s">
        <v>372</v>
      </c>
      <c r="C1833">
        <v>603</v>
      </c>
      <c r="D1833" t="s">
        <v>769</v>
      </c>
      <c r="E1833" s="44">
        <v>2</v>
      </c>
      <c r="F1833" s="44">
        <v>1</v>
      </c>
      <c r="G1833" s="58">
        <v>-1</v>
      </c>
      <c r="H1833" s="45">
        <v>17107</v>
      </c>
      <c r="I1833" s="45">
        <v>14228</v>
      </c>
      <c r="J1833" s="45">
        <v>-2879</v>
      </c>
    </row>
    <row r="1834" spans="1:10">
      <c r="A1834">
        <v>717</v>
      </c>
      <c r="B1834" t="s">
        <v>372</v>
      </c>
      <c r="C1834">
        <v>632</v>
      </c>
      <c r="D1834" t="s">
        <v>305</v>
      </c>
      <c r="E1834" s="44">
        <v>1.22</v>
      </c>
      <c r="F1834" s="44">
        <v>0.22</v>
      </c>
      <c r="G1834" s="58">
        <v>-1</v>
      </c>
      <c r="H1834" s="45">
        <v>6100</v>
      </c>
      <c r="I1834" s="45">
        <v>4089</v>
      </c>
      <c r="J1834" s="45">
        <v>-2011</v>
      </c>
    </row>
    <row r="1835" spans="1:10">
      <c r="A1835">
        <v>717</v>
      </c>
      <c r="B1835" t="s">
        <v>372</v>
      </c>
      <c r="C1835">
        <v>635</v>
      </c>
      <c r="D1835" t="s">
        <v>770</v>
      </c>
      <c r="E1835" s="44">
        <v>9</v>
      </c>
      <c r="F1835" s="44">
        <v>9</v>
      </c>
      <c r="G1835" s="58">
        <v>0</v>
      </c>
      <c r="H1835" s="45">
        <v>51874</v>
      </c>
      <c r="I1835" s="45">
        <v>84952</v>
      </c>
      <c r="J1835" s="45">
        <v>33078</v>
      </c>
    </row>
    <row r="1836" spans="1:10">
      <c r="A1836">
        <v>717</v>
      </c>
      <c r="B1836" t="s">
        <v>372</v>
      </c>
      <c r="C1836">
        <v>670</v>
      </c>
      <c r="D1836" t="s">
        <v>33</v>
      </c>
      <c r="E1836" s="44">
        <v>3</v>
      </c>
      <c r="F1836" s="44">
        <v>4.2699999999999996</v>
      </c>
      <c r="G1836" s="58">
        <v>1.2699999999999996</v>
      </c>
      <c r="H1836" s="45">
        <v>15000</v>
      </c>
      <c r="I1836" s="45">
        <v>21350</v>
      </c>
      <c r="J1836" s="45">
        <v>6350</v>
      </c>
    </row>
    <row r="1837" spans="1:10">
      <c r="A1837">
        <v>717</v>
      </c>
      <c r="B1837" t="s">
        <v>372</v>
      </c>
      <c r="C1837">
        <v>672</v>
      </c>
      <c r="D1837" t="s">
        <v>776</v>
      </c>
      <c r="E1837" s="44">
        <v>0.41</v>
      </c>
      <c r="F1837" s="44">
        <v>0.72</v>
      </c>
      <c r="G1837" s="58">
        <v>0.31</v>
      </c>
      <c r="H1837" s="45">
        <v>8739</v>
      </c>
      <c r="I1837" s="45">
        <v>3600</v>
      </c>
      <c r="J1837" s="45">
        <v>-5139</v>
      </c>
    </row>
    <row r="1838" spans="1:10">
      <c r="A1838">
        <v>717</v>
      </c>
      <c r="B1838" t="s">
        <v>372</v>
      </c>
      <c r="C1838">
        <v>674</v>
      </c>
      <c r="D1838" t="s">
        <v>292</v>
      </c>
      <c r="E1838" s="44">
        <v>8.18</v>
      </c>
      <c r="F1838" s="44">
        <v>8.18</v>
      </c>
      <c r="G1838" s="58">
        <v>0</v>
      </c>
      <c r="H1838" s="45">
        <v>80710</v>
      </c>
      <c r="I1838" s="45">
        <v>119731</v>
      </c>
      <c r="J1838" s="45">
        <v>39021</v>
      </c>
    </row>
    <row r="1839" spans="1:10">
      <c r="A1839">
        <v>717</v>
      </c>
      <c r="B1839" t="s">
        <v>372</v>
      </c>
      <c r="C1839">
        <v>683</v>
      </c>
      <c r="D1839" t="s">
        <v>393</v>
      </c>
      <c r="E1839" s="44">
        <v>0</v>
      </c>
      <c r="F1839" s="44">
        <v>0.22</v>
      </c>
      <c r="G1839" s="58">
        <v>0.22</v>
      </c>
      <c r="H1839" s="45">
        <v>0</v>
      </c>
      <c r="I1839" s="45">
        <v>1100</v>
      </c>
      <c r="J1839" s="45">
        <v>1100</v>
      </c>
    </row>
    <row r="1840" spans="1:10">
      <c r="A1840">
        <v>717</v>
      </c>
      <c r="B1840" t="s">
        <v>372</v>
      </c>
      <c r="C1840">
        <v>685</v>
      </c>
      <c r="D1840" t="s">
        <v>371</v>
      </c>
      <c r="E1840" s="44">
        <v>15.13</v>
      </c>
      <c r="F1840" s="44">
        <v>5.9899999999999993</v>
      </c>
      <c r="G1840" s="58">
        <v>-9.14</v>
      </c>
      <c r="H1840" s="45">
        <v>82566</v>
      </c>
      <c r="I1840" s="45">
        <v>37417</v>
      </c>
      <c r="J1840" s="45">
        <v>-45149</v>
      </c>
    </row>
    <row r="1841" spans="1:10">
      <c r="A1841">
        <v>717</v>
      </c>
      <c r="B1841" t="s">
        <v>372</v>
      </c>
      <c r="C1841">
        <v>728</v>
      </c>
      <c r="D1841" t="s">
        <v>365</v>
      </c>
      <c r="E1841" s="44">
        <v>0</v>
      </c>
      <c r="F1841" s="44">
        <v>0.39</v>
      </c>
      <c r="G1841" s="58">
        <v>0.39</v>
      </c>
      <c r="H1841" s="45">
        <v>0</v>
      </c>
      <c r="I1841" s="45">
        <v>1950</v>
      </c>
      <c r="J1841" s="45">
        <v>1950</v>
      </c>
    </row>
    <row r="1842" spans="1:10">
      <c r="A1842">
        <v>717</v>
      </c>
      <c r="B1842" t="s">
        <v>372</v>
      </c>
      <c r="C1842">
        <v>750</v>
      </c>
      <c r="D1842" t="s">
        <v>37</v>
      </c>
      <c r="E1842" s="44">
        <v>3</v>
      </c>
      <c r="F1842" s="44">
        <v>3.86</v>
      </c>
      <c r="G1842" s="58">
        <v>0.85999999999999988</v>
      </c>
      <c r="H1842" s="45">
        <v>20722</v>
      </c>
      <c r="I1842" s="45">
        <v>35458</v>
      </c>
      <c r="J1842" s="45">
        <v>14736</v>
      </c>
    </row>
    <row r="1843" spans="1:10">
      <c r="A1843">
        <v>717</v>
      </c>
      <c r="B1843" t="s">
        <v>372</v>
      </c>
      <c r="C1843">
        <v>755</v>
      </c>
      <c r="D1843" t="s">
        <v>293</v>
      </c>
      <c r="E1843" s="44">
        <v>1</v>
      </c>
      <c r="F1843" s="44">
        <v>0</v>
      </c>
      <c r="G1843" s="58">
        <v>-1</v>
      </c>
      <c r="H1843" s="45">
        <v>5000</v>
      </c>
      <c r="I1843" s="45">
        <v>0</v>
      </c>
      <c r="J1843" s="45">
        <v>-5000</v>
      </c>
    </row>
    <row r="1844" spans="1:10">
      <c r="A1844">
        <v>720</v>
      </c>
      <c r="B1844" t="s">
        <v>340</v>
      </c>
      <c r="C1844">
        <v>97</v>
      </c>
      <c r="D1844" t="s">
        <v>332</v>
      </c>
      <c r="E1844" s="44">
        <v>2</v>
      </c>
      <c r="F1844" s="44">
        <v>4</v>
      </c>
      <c r="G1844" s="58">
        <v>2</v>
      </c>
      <c r="H1844" s="45">
        <v>10965</v>
      </c>
      <c r="I1844" s="45">
        <v>21244</v>
      </c>
      <c r="J1844" s="45">
        <v>10279</v>
      </c>
    </row>
    <row r="1845" spans="1:10">
      <c r="A1845">
        <v>720</v>
      </c>
      <c r="B1845" t="s">
        <v>340</v>
      </c>
      <c r="C1845">
        <v>103</v>
      </c>
      <c r="D1845" t="s">
        <v>290</v>
      </c>
      <c r="E1845" s="44">
        <v>63.949999999999996</v>
      </c>
      <c r="F1845" s="44">
        <v>71.47</v>
      </c>
      <c r="G1845" s="58">
        <v>7.5200000000000031</v>
      </c>
      <c r="H1845" s="45">
        <v>381393</v>
      </c>
      <c r="I1845" s="45">
        <v>479392</v>
      </c>
      <c r="J1845" s="45">
        <v>97999</v>
      </c>
    </row>
    <row r="1846" spans="1:10">
      <c r="A1846">
        <v>720</v>
      </c>
      <c r="B1846" t="s">
        <v>340</v>
      </c>
      <c r="C1846">
        <v>153</v>
      </c>
      <c r="D1846" t="s">
        <v>333</v>
      </c>
      <c r="E1846" s="44">
        <v>0</v>
      </c>
      <c r="F1846" s="44">
        <v>0.64</v>
      </c>
      <c r="G1846" s="58">
        <v>0.64</v>
      </c>
      <c r="H1846" s="45">
        <v>0</v>
      </c>
      <c r="I1846" s="45">
        <v>3200</v>
      </c>
      <c r="J1846" s="45">
        <v>3200</v>
      </c>
    </row>
    <row r="1847" spans="1:10">
      <c r="A1847">
        <v>720</v>
      </c>
      <c r="B1847" t="s">
        <v>340</v>
      </c>
      <c r="C1847">
        <v>223</v>
      </c>
      <c r="D1847" t="s">
        <v>701</v>
      </c>
      <c r="E1847" s="44">
        <v>3</v>
      </c>
      <c r="F1847" s="44">
        <v>4.3900000000000006</v>
      </c>
      <c r="G1847" s="58">
        <v>1.3900000000000006</v>
      </c>
      <c r="H1847" s="45">
        <v>15471</v>
      </c>
      <c r="I1847" s="45">
        <v>23295</v>
      </c>
      <c r="J1847" s="45">
        <v>7824</v>
      </c>
    </row>
    <row r="1848" spans="1:10">
      <c r="A1848">
        <v>720</v>
      </c>
      <c r="B1848" t="s">
        <v>340</v>
      </c>
      <c r="C1848">
        <v>343</v>
      </c>
      <c r="D1848" t="s">
        <v>274</v>
      </c>
      <c r="E1848" s="44">
        <v>47.940000000000005</v>
      </c>
      <c r="F1848" s="44">
        <v>56.74</v>
      </c>
      <c r="G1848" s="58">
        <v>8.7999999999999972</v>
      </c>
      <c r="H1848" s="45">
        <v>290219</v>
      </c>
      <c r="I1848" s="45">
        <v>341081</v>
      </c>
      <c r="J1848" s="45">
        <v>50862</v>
      </c>
    </row>
    <row r="1849" spans="1:10">
      <c r="A1849">
        <v>720</v>
      </c>
      <c r="B1849" t="s">
        <v>340</v>
      </c>
      <c r="C1849">
        <v>610</v>
      </c>
      <c r="D1849" t="s">
        <v>338</v>
      </c>
      <c r="E1849" s="44">
        <v>3</v>
      </c>
      <c r="F1849" s="44">
        <v>5</v>
      </c>
      <c r="G1849" s="58">
        <v>2</v>
      </c>
      <c r="H1849" s="45">
        <v>19020</v>
      </c>
      <c r="I1849" s="45">
        <v>50263</v>
      </c>
      <c r="J1849" s="45">
        <v>31243</v>
      </c>
    </row>
    <row r="1850" spans="1:10">
      <c r="A1850">
        <v>720</v>
      </c>
      <c r="B1850" t="s">
        <v>340</v>
      </c>
      <c r="C1850">
        <v>615</v>
      </c>
      <c r="D1850" t="s">
        <v>291</v>
      </c>
      <c r="E1850" s="44">
        <v>66.45</v>
      </c>
      <c r="F1850" s="44">
        <v>65.88</v>
      </c>
      <c r="G1850" s="58">
        <v>-0.57000000000000739</v>
      </c>
      <c r="H1850" s="45">
        <v>369247</v>
      </c>
      <c r="I1850" s="45">
        <v>369194</v>
      </c>
      <c r="J1850" s="45">
        <v>-53</v>
      </c>
    </row>
    <row r="1851" spans="1:10">
      <c r="A1851">
        <v>720</v>
      </c>
      <c r="B1851" t="s">
        <v>340</v>
      </c>
      <c r="C1851">
        <v>753</v>
      </c>
      <c r="D1851" t="s">
        <v>275</v>
      </c>
      <c r="E1851" s="44">
        <v>6</v>
      </c>
      <c r="F1851" s="44">
        <v>2</v>
      </c>
      <c r="G1851" s="58">
        <v>-4</v>
      </c>
      <c r="H1851" s="45">
        <v>30000</v>
      </c>
      <c r="I1851" s="45">
        <v>10000</v>
      </c>
      <c r="J1851" s="45">
        <v>-20000</v>
      </c>
    </row>
    <row r="1852" spans="1:10">
      <c r="A1852">
        <v>720</v>
      </c>
      <c r="B1852" t="s">
        <v>340</v>
      </c>
      <c r="C1852">
        <v>755</v>
      </c>
      <c r="D1852" t="s">
        <v>293</v>
      </c>
      <c r="E1852" s="44">
        <v>4</v>
      </c>
      <c r="F1852" s="44">
        <v>5</v>
      </c>
      <c r="G1852" s="58">
        <v>1</v>
      </c>
      <c r="H1852" s="45">
        <v>25234</v>
      </c>
      <c r="I1852" s="45">
        <v>29970</v>
      </c>
      <c r="J1852" s="45">
        <v>4736</v>
      </c>
    </row>
    <row r="1853" spans="1:10">
      <c r="A1853">
        <v>720</v>
      </c>
      <c r="B1853" t="s">
        <v>340</v>
      </c>
      <c r="C1853">
        <v>775</v>
      </c>
      <c r="D1853" t="s">
        <v>342</v>
      </c>
      <c r="E1853" s="44">
        <v>1</v>
      </c>
      <c r="F1853" s="44">
        <v>2</v>
      </c>
      <c r="G1853" s="58">
        <v>1</v>
      </c>
      <c r="H1853" s="45">
        <v>5000</v>
      </c>
      <c r="I1853" s="45">
        <v>10000</v>
      </c>
      <c r="J1853" s="45">
        <v>5000</v>
      </c>
    </row>
    <row r="1854" spans="1:10">
      <c r="A1854">
        <v>720</v>
      </c>
      <c r="B1854" t="s">
        <v>340</v>
      </c>
      <c r="C1854">
        <v>832</v>
      </c>
      <c r="D1854" t="s">
        <v>780</v>
      </c>
      <c r="E1854" s="44">
        <v>4</v>
      </c>
      <c r="F1854" s="44">
        <v>0</v>
      </c>
      <c r="G1854" s="58">
        <v>-4</v>
      </c>
      <c r="H1854" s="45">
        <v>26431</v>
      </c>
      <c r="I1854" s="45">
        <v>0</v>
      </c>
      <c r="J1854" s="45">
        <v>-26431</v>
      </c>
    </row>
    <row r="1855" spans="1:10">
      <c r="A1855">
        <v>725</v>
      </c>
      <c r="B1855" t="s">
        <v>72</v>
      </c>
      <c r="C1855">
        <v>56</v>
      </c>
      <c r="D1855" t="s">
        <v>270</v>
      </c>
      <c r="E1855" s="44">
        <v>2</v>
      </c>
      <c r="F1855" s="44">
        <v>2</v>
      </c>
      <c r="G1855" s="58">
        <v>0</v>
      </c>
      <c r="H1855" s="45">
        <v>12066</v>
      </c>
      <c r="I1855" s="45">
        <v>12098</v>
      </c>
      <c r="J1855" s="45">
        <v>32</v>
      </c>
    </row>
    <row r="1856" spans="1:10">
      <c r="A1856">
        <v>725</v>
      </c>
      <c r="B1856" t="s">
        <v>72</v>
      </c>
      <c r="C1856">
        <v>64</v>
      </c>
      <c r="D1856" t="s">
        <v>330</v>
      </c>
      <c r="E1856" s="44">
        <v>40</v>
      </c>
      <c r="F1856" s="44">
        <v>34.33</v>
      </c>
      <c r="G1856" s="58">
        <v>-5.6700000000000017</v>
      </c>
      <c r="H1856" s="45">
        <v>214552</v>
      </c>
      <c r="I1856" s="45">
        <v>177869</v>
      </c>
      <c r="J1856" s="45">
        <v>-36683</v>
      </c>
    </row>
    <row r="1857" spans="1:10">
      <c r="A1857">
        <v>725</v>
      </c>
      <c r="B1857" t="s">
        <v>72</v>
      </c>
      <c r="C1857">
        <v>97</v>
      </c>
      <c r="D1857" t="s">
        <v>332</v>
      </c>
      <c r="E1857" s="44">
        <v>3</v>
      </c>
      <c r="F1857" s="44">
        <v>2</v>
      </c>
      <c r="G1857" s="58">
        <v>-1</v>
      </c>
      <c r="H1857" s="45">
        <v>15000</v>
      </c>
      <c r="I1857" s="45">
        <v>10000</v>
      </c>
      <c r="J1857" s="45">
        <v>-5000</v>
      </c>
    </row>
    <row r="1858" spans="1:10">
      <c r="A1858">
        <v>725</v>
      </c>
      <c r="B1858" t="s">
        <v>72</v>
      </c>
      <c r="C1858">
        <v>141</v>
      </c>
      <c r="D1858" t="s">
        <v>64</v>
      </c>
      <c r="E1858" s="44">
        <v>3</v>
      </c>
      <c r="F1858" s="44">
        <v>0</v>
      </c>
      <c r="G1858" s="58">
        <v>-3</v>
      </c>
      <c r="H1858" s="45">
        <v>17117</v>
      </c>
      <c r="I1858" s="45">
        <v>0</v>
      </c>
      <c r="J1858" s="45">
        <v>-17117</v>
      </c>
    </row>
    <row r="1859" spans="1:10">
      <c r="A1859">
        <v>725</v>
      </c>
      <c r="B1859" t="s">
        <v>72</v>
      </c>
      <c r="C1859">
        <v>153</v>
      </c>
      <c r="D1859" t="s">
        <v>333</v>
      </c>
      <c r="E1859" s="44">
        <v>37</v>
      </c>
      <c r="F1859" s="44">
        <v>30</v>
      </c>
      <c r="G1859" s="58">
        <v>-7</v>
      </c>
      <c r="H1859" s="45">
        <v>196470</v>
      </c>
      <c r="I1859" s="45">
        <v>157655</v>
      </c>
      <c r="J1859" s="45">
        <v>-38815</v>
      </c>
    </row>
    <row r="1860" spans="1:10">
      <c r="A1860">
        <v>725</v>
      </c>
      <c r="B1860" t="s">
        <v>72</v>
      </c>
      <c r="C1860">
        <v>158</v>
      </c>
      <c r="D1860" t="s">
        <v>65</v>
      </c>
      <c r="E1860" s="44">
        <v>1</v>
      </c>
      <c r="F1860" s="44">
        <v>1</v>
      </c>
      <c r="G1860" s="58">
        <v>0</v>
      </c>
      <c r="H1860" s="45">
        <v>14686</v>
      </c>
      <c r="I1860" s="45">
        <v>12707</v>
      </c>
      <c r="J1860" s="45">
        <v>-1979</v>
      </c>
    </row>
    <row r="1861" spans="1:10">
      <c r="A1861">
        <v>725</v>
      </c>
      <c r="B1861" t="s">
        <v>72</v>
      </c>
      <c r="C1861">
        <v>162</v>
      </c>
      <c r="D1861" t="s">
        <v>334</v>
      </c>
      <c r="E1861" s="44">
        <v>4</v>
      </c>
      <c r="F1861" s="44">
        <v>4</v>
      </c>
      <c r="G1861" s="58">
        <v>0</v>
      </c>
      <c r="H1861" s="45">
        <v>20874</v>
      </c>
      <c r="I1861" s="45">
        <v>20667</v>
      </c>
      <c r="J1861" s="45">
        <v>-207</v>
      </c>
    </row>
    <row r="1862" spans="1:10">
      <c r="A1862">
        <v>725</v>
      </c>
      <c r="B1862" t="s">
        <v>72</v>
      </c>
      <c r="C1862">
        <v>170</v>
      </c>
      <c r="D1862" t="s">
        <v>67</v>
      </c>
      <c r="E1862" s="44">
        <v>1</v>
      </c>
      <c r="F1862" s="44">
        <v>2</v>
      </c>
      <c r="G1862" s="58">
        <v>1</v>
      </c>
      <c r="H1862" s="45">
        <v>6020</v>
      </c>
      <c r="I1862" s="45">
        <v>14401</v>
      </c>
      <c r="J1862" s="45">
        <v>8381</v>
      </c>
    </row>
    <row r="1863" spans="1:10">
      <c r="A1863">
        <v>725</v>
      </c>
      <c r="B1863" t="s">
        <v>72</v>
      </c>
      <c r="C1863">
        <v>274</v>
      </c>
      <c r="D1863" t="s">
        <v>418</v>
      </c>
      <c r="E1863" s="44">
        <v>1</v>
      </c>
      <c r="F1863" s="44">
        <v>1</v>
      </c>
      <c r="G1863" s="58">
        <v>0</v>
      </c>
      <c r="H1863" s="45">
        <v>5000</v>
      </c>
      <c r="I1863" s="45">
        <v>5000</v>
      </c>
      <c r="J1863" s="45">
        <v>0</v>
      </c>
    </row>
    <row r="1864" spans="1:10">
      <c r="A1864">
        <v>725</v>
      </c>
      <c r="B1864" t="s">
        <v>72</v>
      </c>
      <c r="C1864">
        <v>610</v>
      </c>
      <c r="D1864" t="s">
        <v>338</v>
      </c>
      <c r="E1864" s="44">
        <v>0</v>
      </c>
      <c r="F1864" s="44">
        <v>1</v>
      </c>
      <c r="G1864" s="58">
        <v>1</v>
      </c>
      <c r="H1864" s="45">
        <v>0</v>
      </c>
      <c r="I1864" s="45">
        <v>5000</v>
      </c>
      <c r="J1864" s="45">
        <v>5000</v>
      </c>
    </row>
    <row r="1865" spans="1:10">
      <c r="A1865">
        <v>725</v>
      </c>
      <c r="B1865" t="s">
        <v>72</v>
      </c>
      <c r="C1865">
        <v>616</v>
      </c>
      <c r="D1865" t="s">
        <v>879</v>
      </c>
      <c r="E1865" s="44">
        <v>1</v>
      </c>
      <c r="F1865" s="44">
        <v>0</v>
      </c>
      <c r="G1865" s="58">
        <v>-1</v>
      </c>
      <c r="H1865" s="45">
        <v>5000</v>
      </c>
      <c r="I1865" s="45">
        <v>0</v>
      </c>
      <c r="J1865" s="45">
        <v>-5000</v>
      </c>
    </row>
    <row r="1866" spans="1:10">
      <c r="A1866">
        <v>725</v>
      </c>
      <c r="B1866" t="s">
        <v>72</v>
      </c>
      <c r="C1866">
        <v>620</v>
      </c>
      <c r="D1866" t="s">
        <v>750</v>
      </c>
      <c r="E1866" s="44">
        <v>10.899999999999999</v>
      </c>
      <c r="F1866" s="44">
        <v>7</v>
      </c>
      <c r="G1866" s="58">
        <v>-3.8999999999999986</v>
      </c>
      <c r="H1866" s="45">
        <v>54500</v>
      </c>
      <c r="I1866" s="45">
        <v>35000</v>
      </c>
      <c r="J1866" s="45">
        <v>-19500</v>
      </c>
    </row>
    <row r="1867" spans="1:10">
      <c r="A1867">
        <v>725</v>
      </c>
      <c r="B1867" t="s">
        <v>72</v>
      </c>
      <c r="C1867">
        <v>720</v>
      </c>
      <c r="D1867" t="s">
        <v>340</v>
      </c>
      <c r="E1867" s="44">
        <v>3</v>
      </c>
      <c r="F1867" s="44">
        <v>3</v>
      </c>
      <c r="G1867" s="58">
        <v>0</v>
      </c>
      <c r="H1867" s="45">
        <v>17952</v>
      </c>
      <c r="I1867" s="45">
        <v>17916</v>
      </c>
      <c r="J1867" s="45">
        <v>-36</v>
      </c>
    </row>
    <row r="1868" spans="1:10">
      <c r="A1868">
        <v>728</v>
      </c>
      <c r="B1868" t="s">
        <v>365</v>
      </c>
      <c r="C1868">
        <v>114</v>
      </c>
      <c r="D1868" t="s">
        <v>301</v>
      </c>
      <c r="E1868" s="44">
        <v>0</v>
      </c>
      <c r="F1868" s="44">
        <v>0.48</v>
      </c>
      <c r="G1868" s="58">
        <v>0.48</v>
      </c>
      <c r="H1868" s="45">
        <v>0</v>
      </c>
      <c r="I1868" s="45">
        <v>2400</v>
      </c>
      <c r="J1868" s="45">
        <v>2400</v>
      </c>
    </row>
    <row r="1869" spans="1:10">
      <c r="A1869">
        <v>728</v>
      </c>
      <c r="B1869" t="s">
        <v>365</v>
      </c>
      <c r="C1869">
        <v>223</v>
      </c>
      <c r="D1869" t="s">
        <v>701</v>
      </c>
      <c r="E1869" s="44">
        <v>15</v>
      </c>
      <c r="F1869" s="44">
        <v>14.34</v>
      </c>
      <c r="G1869" s="58">
        <v>-0.66000000000000014</v>
      </c>
      <c r="H1869" s="45">
        <v>81393</v>
      </c>
      <c r="I1869" s="45">
        <v>73321</v>
      </c>
      <c r="J1869" s="45">
        <v>-8072</v>
      </c>
    </row>
    <row r="1870" spans="1:10">
      <c r="A1870">
        <v>728</v>
      </c>
      <c r="B1870" t="s">
        <v>365</v>
      </c>
      <c r="C1870">
        <v>234</v>
      </c>
      <c r="D1870" t="s">
        <v>364</v>
      </c>
      <c r="E1870" s="44">
        <v>3</v>
      </c>
      <c r="F1870" s="44">
        <v>3.2199999999999998</v>
      </c>
      <c r="G1870" s="58">
        <v>0.21999999999999975</v>
      </c>
      <c r="H1870" s="45">
        <v>15000</v>
      </c>
      <c r="I1870" s="45">
        <v>16100</v>
      </c>
      <c r="J1870" s="45">
        <v>1100</v>
      </c>
    </row>
    <row r="1871" spans="1:10">
      <c r="A1871">
        <v>728</v>
      </c>
      <c r="B1871" t="s">
        <v>365</v>
      </c>
      <c r="C1871">
        <v>337</v>
      </c>
      <c r="D1871" t="s">
        <v>20</v>
      </c>
      <c r="E1871" s="44">
        <v>0.76</v>
      </c>
      <c r="F1871" s="44">
        <v>0.81</v>
      </c>
      <c r="G1871" s="58">
        <v>5.0000000000000044E-2</v>
      </c>
      <c r="H1871" s="45">
        <v>4858</v>
      </c>
      <c r="I1871" s="45">
        <v>5339</v>
      </c>
      <c r="J1871" s="45">
        <v>481</v>
      </c>
    </row>
    <row r="1872" spans="1:10">
      <c r="A1872">
        <v>728</v>
      </c>
      <c r="B1872" t="s">
        <v>365</v>
      </c>
      <c r="C1872">
        <v>615</v>
      </c>
      <c r="D1872" t="s">
        <v>291</v>
      </c>
      <c r="E1872" s="44">
        <v>9</v>
      </c>
      <c r="F1872" s="44">
        <v>11.49</v>
      </c>
      <c r="G1872" s="58">
        <v>2.4900000000000002</v>
      </c>
      <c r="H1872" s="45">
        <v>45302</v>
      </c>
      <c r="I1872" s="45">
        <v>58294</v>
      </c>
      <c r="J1872" s="45">
        <v>12992</v>
      </c>
    </row>
    <row r="1873" spans="1:10">
      <c r="A1873">
        <v>728</v>
      </c>
      <c r="B1873" t="s">
        <v>365</v>
      </c>
      <c r="C1873">
        <v>717</v>
      </c>
      <c r="D1873" t="s">
        <v>372</v>
      </c>
      <c r="E1873" s="44">
        <v>1</v>
      </c>
      <c r="F1873" s="44">
        <v>1</v>
      </c>
      <c r="G1873" s="58">
        <v>0</v>
      </c>
      <c r="H1873" s="45">
        <v>5000</v>
      </c>
      <c r="I1873" s="45">
        <v>5000</v>
      </c>
      <c r="J1873" s="45">
        <v>0</v>
      </c>
    </row>
    <row r="1874" spans="1:10">
      <c r="A1874">
        <v>728</v>
      </c>
      <c r="B1874" t="s">
        <v>365</v>
      </c>
      <c r="C1874">
        <v>720</v>
      </c>
      <c r="D1874" t="s">
        <v>340</v>
      </c>
      <c r="E1874" s="44">
        <v>1</v>
      </c>
      <c r="F1874" s="44">
        <v>0</v>
      </c>
      <c r="G1874" s="58">
        <v>-1</v>
      </c>
      <c r="H1874" s="45">
        <v>5000</v>
      </c>
      <c r="I1874" s="45">
        <v>0</v>
      </c>
      <c r="J1874" s="45">
        <v>-5000</v>
      </c>
    </row>
    <row r="1875" spans="1:10">
      <c r="A1875">
        <v>728</v>
      </c>
      <c r="B1875" t="s">
        <v>365</v>
      </c>
      <c r="C1875">
        <v>750</v>
      </c>
      <c r="D1875" t="s">
        <v>37</v>
      </c>
      <c r="E1875" s="44">
        <v>0</v>
      </c>
      <c r="F1875" s="44">
        <v>2.33</v>
      </c>
      <c r="G1875" s="58">
        <v>2.33</v>
      </c>
      <c r="H1875" s="45">
        <v>0</v>
      </c>
      <c r="I1875" s="45">
        <v>12786</v>
      </c>
      <c r="J1875" s="45">
        <v>12786</v>
      </c>
    </row>
    <row r="1876" spans="1:10">
      <c r="A1876">
        <v>735</v>
      </c>
      <c r="B1876" t="s">
        <v>341</v>
      </c>
      <c r="C1876">
        <v>56</v>
      </c>
      <c r="D1876" t="s">
        <v>270</v>
      </c>
      <c r="E1876" s="44">
        <v>0</v>
      </c>
      <c r="F1876" s="44">
        <v>0.47</v>
      </c>
      <c r="G1876" s="58">
        <v>0.47</v>
      </c>
      <c r="H1876" s="45">
        <v>0</v>
      </c>
      <c r="I1876" s="45">
        <v>13256</v>
      </c>
      <c r="J1876" s="45">
        <v>13256</v>
      </c>
    </row>
    <row r="1877" spans="1:10">
      <c r="A1877">
        <v>735</v>
      </c>
      <c r="B1877" t="s">
        <v>341</v>
      </c>
      <c r="C1877">
        <v>79</v>
      </c>
      <c r="D1877" t="s">
        <v>271</v>
      </c>
      <c r="E1877" s="44">
        <v>0</v>
      </c>
      <c r="F1877" s="44">
        <v>1</v>
      </c>
      <c r="G1877" s="58">
        <v>1</v>
      </c>
      <c r="H1877" s="45">
        <v>0</v>
      </c>
      <c r="I1877" s="45">
        <v>5000</v>
      </c>
      <c r="J1877" s="45">
        <v>5000</v>
      </c>
    </row>
    <row r="1878" spans="1:10">
      <c r="A1878">
        <v>735</v>
      </c>
      <c r="B1878" t="s">
        <v>341</v>
      </c>
      <c r="C1878">
        <v>97</v>
      </c>
      <c r="D1878" t="s">
        <v>332</v>
      </c>
      <c r="E1878" s="44">
        <v>54.28</v>
      </c>
      <c r="F1878" s="44">
        <v>51.43</v>
      </c>
      <c r="G1878" s="58">
        <v>-2.8500000000000014</v>
      </c>
      <c r="H1878" s="45">
        <v>324889</v>
      </c>
      <c r="I1878" s="45">
        <v>305480</v>
      </c>
      <c r="J1878" s="45">
        <v>-19409</v>
      </c>
    </row>
    <row r="1879" spans="1:10">
      <c r="A1879">
        <v>735</v>
      </c>
      <c r="B1879" t="s">
        <v>341</v>
      </c>
      <c r="C1879">
        <v>103</v>
      </c>
      <c r="D1879" t="s">
        <v>290</v>
      </c>
      <c r="E1879" s="44">
        <v>2.25</v>
      </c>
      <c r="F1879" s="44">
        <v>3</v>
      </c>
      <c r="G1879" s="58">
        <v>0.75</v>
      </c>
      <c r="H1879" s="45">
        <v>11250</v>
      </c>
      <c r="I1879" s="45">
        <v>23238</v>
      </c>
      <c r="J1879" s="45">
        <v>11988</v>
      </c>
    </row>
    <row r="1880" spans="1:10">
      <c r="A1880">
        <v>735</v>
      </c>
      <c r="B1880" t="s">
        <v>341</v>
      </c>
      <c r="C1880">
        <v>153</v>
      </c>
      <c r="D1880" t="s">
        <v>333</v>
      </c>
      <c r="E1880" s="44">
        <v>1.49</v>
      </c>
      <c r="F1880" s="44">
        <v>1</v>
      </c>
      <c r="G1880" s="58">
        <v>-0.49</v>
      </c>
      <c r="H1880" s="45">
        <v>7450</v>
      </c>
      <c r="I1880" s="45">
        <v>5000</v>
      </c>
      <c r="J1880" s="45">
        <v>-2450</v>
      </c>
    </row>
    <row r="1881" spans="1:10">
      <c r="A1881">
        <v>735</v>
      </c>
      <c r="B1881" t="s">
        <v>341</v>
      </c>
      <c r="C1881">
        <v>158</v>
      </c>
      <c r="D1881" t="s">
        <v>65</v>
      </c>
      <c r="E1881" s="44">
        <v>1</v>
      </c>
      <c r="F1881" s="44">
        <v>0</v>
      </c>
      <c r="G1881" s="58">
        <v>-1</v>
      </c>
      <c r="H1881" s="45">
        <v>5000</v>
      </c>
      <c r="I1881" s="45">
        <v>0</v>
      </c>
      <c r="J1881" s="45">
        <v>-5000</v>
      </c>
    </row>
    <row r="1882" spans="1:10">
      <c r="A1882">
        <v>735</v>
      </c>
      <c r="B1882" t="s">
        <v>341</v>
      </c>
      <c r="C1882">
        <v>160</v>
      </c>
      <c r="D1882" t="s">
        <v>83</v>
      </c>
      <c r="E1882" s="44">
        <v>2</v>
      </c>
      <c r="F1882" s="44">
        <v>1</v>
      </c>
      <c r="G1882" s="58">
        <v>-1</v>
      </c>
      <c r="H1882" s="45">
        <v>10000</v>
      </c>
      <c r="I1882" s="45">
        <v>5000</v>
      </c>
      <c r="J1882" s="45">
        <v>-5000</v>
      </c>
    </row>
    <row r="1883" spans="1:10">
      <c r="A1883">
        <v>735</v>
      </c>
      <c r="B1883" t="s">
        <v>341</v>
      </c>
      <c r="C1883">
        <v>162</v>
      </c>
      <c r="D1883" t="s">
        <v>334</v>
      </c>
      <c r="E1883" s="44">
        <v>8.4699999999999989</v>
      </c>
      <c r="F1883" s="44">
        <v>6.55</v>
      </c>
      <c r="G1883" s="58">
        <v>-1.919999999999999</v>
      </c>
      <c r="H1883" s="45">
        <v>52772</v>
      </c>
      <c r="I1883" s="45">
        <v>32750</v>
      </c>
      <c r="J1883" s="45">
        <v>-20022</v>
      </c>
    </row>
    <row r="1884" spans="1:10">
      <c r="A1884">
        <v>735</v>
      </c>
      <c r="B1884" t="s">
        <v>341</v>
      </c>
      <c r="C1884">
        <v>326</v>
      </c>
      <c r="D1884" t="s">
        <v>71</v>
      </c>
      <c r="E1884" s="44">
        <v>0</v>
      </c>
      <c r="F1884" s="44">
        <v>1</v>
      </c>
      <c r="G1884" s="58">
        <v>1</v>
      </c>
      <c r="H1884" s="45">
        <v>0</v>
      </c>
      <c r="I1884" s="45">
        <v>5000</v>
      </c>
      <c r="J1884" s="45">
        <v>5000</v>
      </c>
    </row>
    <row r="1885" spans="1:10">
      <c r="A1885">
        <v>735</v>
      </c>
      <c r="B1885" t="s">
        <v>341</v>
      </c>
      <c r="C1885">
        <v>343</v>
      </c>
      <c r="D1885" t="s">
        <v>274</v>
      </c>
      <c r="E1885" s="44">
        <v>2</v>
      </c>
      <c r="F1885" s="44">
        <v>1</v>
      </c>
      <c r="G1885" s="58">
        <v>-1</v>
      </c>
      <c r="H1885" s="45">
        <v>10000</v>
      </c>
      <c r="I1885" s="45">
        <v>5000</v>
      </c>
      <c r="J1885" s="45">
        <v>-5000</v>
      </c>
    </row>
    <row r="1886" spans="1:10">
      <c r="A1886">
        <v>735</v>
      </c>
      <c r="B1886" t="s">
        <v>341</v>
      </c>
      <c r="C1886">
        <v>610</v>
      </c>
      <c r="D1886" t="s">
        <v>338</v>
      </c>
      <c r="E1886" s="44">
        <v>6</v>
      </c>
      <c r="F1886" s="44">
        <v>6</v>
      </c>
      <c r="G1886" s="58">
        <v>0</v>
      </c>
      <c r="H1886" s="45">
        <v>35069</v>
      </c>
      <c r="I1886" s="45">
        <v>36221</v>
      </c>
      <c r="J1886" s="45">
        <v>1152</v>
      </c>
    </row>
    <row r="1887" spans="1:10">
      <c r="A1887">
        <v>735</v>
      </c>
      <c r="B1887" t="s">
        <v>341</v>
      </c>
      <c r="C1887">
        <v>616</v>
      </c>
      <c r="D1887" t="s">
        <v>879</v>
      </c>
      <c r="E1887" s="44">
        <v>2</v>
      </c>
      <c r="F1887" s="44">
        <v>3</v>
      </c>
      <c r="G1887" s="58">
        <v>1</v>
      </c>
      <c r="H1887" s="45">
        <v>10000</v>
      </c>
      <c r="I1887" s="45">
        <v>15000</v>
      </c>
      <c r="J1887" s="45">
        <v>5000</v>
      </c>
    </row>
    <row r="1888" spans="1:10">
      <c r="A1888">
        <v>735</v>
      </c>
      <c r="B1888" t="s">
        <v>341</v>
      </c>
      <c r="C1888">
        <v>673</v>
      </c>
      <c r="D1888" t="s">
        <v>339</v>
      </c>
      <c r="E1888" s="44">
        <v>3.68</v>
      </c>
      <c r="F1888" s="44">
        <v>3.9699999999999998</v>
      </c>
      <c r="G1888" s="58">
        <v>0.28999999999999959</v>
      </c>
      <c r="H1888" s="45">
        <v>25100</v>
      </c>
      <c r="I1888" s="45">
        <v>31142</v>
      </c>
      <c r="J1888" s="45">
        <v>6042</v>
      </c>
    </row>
    <row r="1889" spans="1:10">
      <c r="A1889">
        <v>735</v>
      </c>
      <c r="B1889" t="s">
        <v>341</v>
      </c>
      <c r="C1889">
        <v>725</v>
      </c>
      <c r="D1889" t="s">
        <v>72</v>
      </c>
      <c r="E1889" s="44">
        <v>2.62</v>
      </c>
      <c r="F1889" s="44">
        <v>0</v>
      </c>
      <c r="G1889" s="58">
        <v>-2.62</v>
      </c>
      <c r="H1889" s="45">
        <v>17344</v>
      </c>
      <c r="I1889" s="45">
        <v>0</v>
      </c>
      <c r="J1889" s="45">
        <v>-17344</v>
      </c>
    </row>
    <row r="1890" spans="1:10">
      <c r="A1890">
        <v>735</v>
      </c>
      <c r="B1890" t="s">
        <v>341</v>
      </c>
      <c r="C1890">
        <v>775</v>
      </c>
      <c r="D1890" t="s">
        <v>342</v>
      </c>
      <c r="E1890" s="44">
        <v>1</v>
      </c>
      <c r="F1890" s="44">
        <v>2</v>
      </c>
      <c r="G1890" s="58">
        <v>1</v>
      </c>
      <c r="H1890" s="45">
        <v>5000</v>
      </c>
      <c r="I1890" s="45">
        <v>10000</v>
      </c>
      <c r="J1890" s="45">
        <v>5000</v>
      </c>
    </row>
    <row r="1891" spans="1:10">
      <c r="A1891">
        <v>740</v>
      </c>
      <c r="B1891" t="s">
        <v>392</v>
      </c>
      <c r="C1891">
        <v>3</v>
      </c>
      <c r="D1891" t="s">
        <v>787</v>
      </c>
      <c r="E1891" s="44">
        <v>10</v>
      </c>
      <c r="F1891" s="44">
        <v>16.329999999999998</v>
      </c>
      <c r="G1891" s="58">
        <v>6.3299999999999983</v>
      </c>
      <c r="H1891" s="45">
        <v>50000</v>
      </c>
      <c r="I1891" s="45">
        <v>82836</v>
      </c>
      <c r="J1891" s="45">
        <v>32836</v>
      </c>
    </row>
    <row r="1892" spans="1:10">
      <c r="A1892">
        <v>740</v>
      </c>
      <c r="B1892" t="s">
        <v>392</v>
      </c>
      <c r="C1892">
        <v>36</v>
      </c>
      <c r="D1892" t="s">
        <v>388</v>
      </c>
      <c r="E1892" s="44">
        <v>0</v>
      </c>
      <c r="F1892" s="44">
        <v>1</v>
      </c>
      <c r="G1892" s="58">
        <v>1</v>
      </c>
      <c r="H1892" s="45">
        <v>0</v>
      </c>
      <c r="I1892" s="45">
        <v>5000</v>
      </c>
      <c r="J1892" s="45">
        <v>5000</v>
      </c>
    </row>
    <row r="1893" spans="1:10">
      <c r="A1893">
        <v>740</v>
      </c>
      <c r="B1893" t="s">
        <v>392</v>
      </c>
      <c r="C1893">
        <v>52</v>
      </c>
      <c r="D1893" t="s">
        <v>349</v>
      </c>
      <c r="E1893" s="44">
        <v>0</v>
      </c>
      <c r="F1893" s="44">
        <v>3</v>
      </c>
      <c r="G1893" s="58">
        <v>3</v>
      </c>
      <c r="H1893" s="45">
        <v>0</v>
      </c>
      <c r="I1893" s="45">
        <v>15000</v>
      </c>
      <c r="J1893" s="45">
        <v>15000</v>
      </c>
    </row>
    <row r="1894" spans="1:10">
      <c r="A1894">
        <v>740</v>
      </c>
      <c r="B1894" t="s">
        <v>392</v>
      </c>
      <c r="C1894">
        <v>72</v>
      </c>
      <c r="D1894" t="s">
        <v>818</v>
      </c>
      <c r="E1894" s="44">
        <v>0</v>
      </c>
      <c r="F1894" s="44">
        <v>1.33</v>
      </c>
      <c r="G1894" s="58">
        <v>1.33</v>
      </c>
      <c r="H1894" s="45">
        <v>0</v>
      </c>
      <c r="I1894" s="45">
        <v>6650</v>
      </c>
      <c r="J1894" s="45">
        <v>6650</v>
      </c>
    </row>
    <row r="1895" spans="1:10">
      <c r="A1895">
        <v>740</v>
      </c>
      <c r="B1895" t="s">
        <v>392</v>
      </c>
      <c r="C1895">
        <v>94</v>
      </c>
      <c r="D1895" t="s">
        <v>834</v>
      </c>
      <c r="E1895" s="44">
        <v>7</v>
      </c>
      <c r="F1895" s="44">
        <v>10.219999999999999</v>
      </c>
      <c r="G1895" s="58">
        <v>3.2199999999999989</v>
      </c>
      <c r="H1895" s="45">
        <v>35000</v>
      </c>
      <c r="I1895" s="45">
        <v>51454</v>
      </c>
      <c r="J1895" s="45">
        <v>16454</v>
      </c>
    </row>
    <row r="1896" spans="1:10">
      <c r="A1896">
        <v>740</v>
      </c>
      <c r="B1896" t="s">
        <v>392</v>
      </c>
      <c r="C1896">
        <v>95</v>
      </c>
      <c r="D1896" t="s">
        <v>378</v>
      </c>
      <c r="E1896" s="44">
        <v>1</v>
      </c>
      <c r="F1896" s="44">
        <v>1</v>
      </c>
      <c r="G1896" s="58">
        <v>0</v>
      </c>
      <c r="H1896" s="45">
        <v>5000</v>
      </c>
      <c r="I1896" s="45">
        <v>5000</v>
      </c>
      <c r="J1896" s="45">
        <v>0</v>
      </c>
    </row>
    <row r="1897" spans="1:10">
      <c r="A1897">
        <v>740</v>
      </c>
      <c r="B1897" t="s">
        <v>392</v>
      </c>
      <c r="C1897">
        <v>182</v>
      </c>
      <c r="D1897" t="s">
        <v>785</v>
      </c>
      <c r="E1897" s="44">
        <v>2</v>
      </c>
      <c r="F1897" s="44">
        <v>3</v>
      </c>
      <c r="G1897" s="58">
        <v>1</v>
      </c>
      <c r="H1897" s="45">
        <v>10000</v>
      </c>
      <c r="I1897" s="45">
        <v>15907</v>
      </c>
      <c r="J1897" s="45">
        <v>5907</v>
      </c>
    </row>
    <row r="1898" spans="1:10">
      <c r="A1898">
        <v>740</v>
      </c>
      <c r="B1898" t="s">
        <v>392</v>
      </c>
      <c r="C1898">
        <v>201</v>
      </c>
      <c r="D1898" t="s">
        <v>435</v>
      </c>
      <c r="E1898" s="44">
        <v>14</v>
      </c>
      <c r="F1898" s="44">
        <v>26.7</v>
      </c>
      <c r="G1898" s="58">
        <v>12.7</v>
      </c>
      <c r="H1898" s="45">
        <v>77388</v>
      </c>
      <c r="I1898" s="45">
        <v>140719</v>
      </c>
      <c r="J1898" s="45">
        <v>63331</v>
      </c>
    </row>
    <row r="1899" spans="1:10">
      <c r="A1899">
        <v>740</v>
      </c>
      <c r="B1899" t="s">
        <v>392</v>
      </c>
      <c r="C1899">
        <v>239</v>
      </c>
      <c r="D1899" t="s">
        <v>390</v>
      </c>
      <c r="E1899" s="44">
        <v>0</v>
      </c>
      <c r="F1899" s="44">
        <v>1</v>
      </c>
      <c r="G1899" s="58">
        <v>1</v>
      </c>
      <c r="H1899" s="45">
        <v>0</v>
      </c>
      <c r="I1899" s="45">
        <v>5000</v>
      </c>
      <c r="J1899" s="45">
        <v>5000</v>
      </c>
    </row>
    <row r="1900" spans="1:10">
      <c r="A1900">
        <v>740</v>
      </c>
      <c r="B1900" t="s">
        <v>392</v>
      </c>
      <c r="C1900">
        <v>310</v>
      </c>
      <c r="D1900" t="s">
        <v>387</v>
      </c>
      <c r="E1900" s="44">
        <v>31.59</v>
      </c>
      <c r="F1900" s="44">
        <v>48.269999999999996</v>
      </c>
      <c r="G1900" s="58">
        <v>16.679999999999996</v>
      </c>
      <c r="H1900" s="45">
        <v>162054</v>
      </c>
      <c r="I1900" s="45">
        <v>268236</v>
      </c>
      <c r="J1900" s="45">
        <v>106182</v>
      </c>
    </row>
    <row r="1901" spans="1:10">
      <c r="A1901">
        <v>740</v>
      </c>
      <c r="B1901" t="s">
        <v>392</v>
      </c>
      <c r="C1901">
        <v>331</v>
      </c>
      <c r="D1901" t="s">
        <v>18</v>
      </c>
      <c r="E1901" s="44">
        <v>2</v>
      </c>
      <c r="F1901" s="44">
        <v>3</v>
      </c>
      <c r="G1901" s="58">
        <v>1</v>
      </c>
      <c r="H1901" s="45">
        <v>10000</v>
      </c>
      <c r="I1901" s="45">
        <v>15000</v>
      </c>
      <c r="J1901" s="45">
        <v>5000</v>
      </c>
    </row>
    <row r="1902" spans="1:10">
      <c r="A1902">
        <v>740</v>
      </c>
      <c r="B1902" t="s">
        <v>392</v>
      </c>
      <c r="C1902">
        <v>665</v>
      </c>
      <c r="D1902" t="s">
        <v>352</v>
      </c>
      <c r="E1902" s="44">
        <v>1</v>
      </c>
      <c r="F1902" s="44">
        <v>0</v>
      </c>
      <c r="G1902" s="58">
        <v>-1</v>
      </c>
      <c r="H1902" s="45">
        <v>5000</v>
      </c>
      <c r="I1902" s="45">
        <v>0</v>
      </c>
      <c r="J1902" s="45">
        <v>-5000</v>
      </c>
    </row>
    <row r="1903" spans="1:10">
      <c r="A1903">
        <v>745</v>
      </c>
      <c r="B1903" t="s">
        <v>309</v>
      </c>
      <c r="C1903">
        <v>7</v>
      </c>
      <c r="D1903" t="s">
        <v>79</v>
      </c>
      <c r="E1903" s="44">
        <v>1</v>
      </c>
      <c r="F1903" s="44">
        <v>0</v>
      </c>
      <c r="G1903" s="58">
        <v>-1</v>
      </c>
      <c r="H1903" s="45">
        <v>5000</v>
      </c>
      <c r="I1903" s="45">
        <v>0</v>
      </c>
      <c r="J1903" s="45">
        <v>-5000</v>
      </c>
    </row>
    <row r="1904" spans="1:10">
      <c r="A1904">
        <v>745</v>
      </c>
      <c r="B1904" t="s">
        <v>309</v>
      </c>
      <c r="C1904">
        <v>128</v>
      </c>
      <c r="D1904" t="s">
        <v>81</v>
      </c>
      <c r="E1904" s="44">
        <v>84.710000000000008</v>
      </c>
      <c r="F1904" s="44">
        <v>71.67</v>
      </c>
      <c r="G1904" s="58">
        <v>-13.040000000000006</v>
      </c>
      <c r="H1904" s="45">
        <v>503198</v>
      </c>
      <c r="I1904" s="45">
        <v>452987</v>
      </c>
      <c r="J1904" s="45">
        <v>-50211</v>
      </c>
    </row>
    <row r="1905" spans="1:10">
      <c r="A1905">
        <v>745</v>
      </c>
      <c r="B1905" t="s">
        <v>309</v>
      </c>
      <c r="C1905">
        <v>773</v>
      </c>
      <c r="D1905" t="s">
        <v>310</v>
      </c>
      <c r="E1905" s="44">
        <v>2</v>
      </c>
      <c r="F1905" s="44">
        <v>2</v>
      </c>
      <c r="G1905" s="58">
        <v>0</v>
      </c>
      <c r="H1905" s="45">
        <v>10000</v>
      </c>
      <c r="I1905" s="45">
        <v>10000</v>
      </c>
      <c r="J1905" s="45">
        <v>0</v>
      </c>
    </row>
    <row r="1906" spans="1:10">
      <c r="A1906">
        <v>750</v>
      </c>
      <c r="B1906" t="s">
        <v>37</v>
      </c>
      <c r="C1906">
        <v>74</v>
      </c>
      <c r="D1906" t="s">
        <v>820</v>
      </c>
      <c r="E1906" s="44">
        <v>0.8</v>
      </c>
      <c r="F1906" s="44">
        <v>0</v>
      </c>
      <c r="G1906" s="58">
        <v>-0.8</v>
      </c>
      <c r="H1906" s="45">
        <v>13263</v>
      </c>
      <c r="I1906" s="45">
        <v>0</v>
      </c>
      <c r="J1906" s="45">
        <v>-13263</v>
      </c>
    </row>
    <row r="1907" spans="1:10">
      <c r="A1907">
        <v>750</v>
      </c>
      <c r="B1907" t="s">
        <v>37</v>
      </c>
      <c r="C1907">
        <v>91</v>
      </c>
      <c r="D1907" t="s">
        <v>833</v>
      </c>
      <c r="E1907" s="44">
        <v>20.420000000000002</v>
      </c>
      <c r="F1907" s="44">
        <v>14</v>
      </c>
      <c r="G1907" s="58">
        <v>-6.4200000000000017</v>
      </c>
      <c r="H1907" s="45">
        <v>149258</v>
      </c>
      <c r="I1907" s="45">
        <v>104601</v>
      </c>
      <c r="J1907" s="45">
        <v>-44657</v>
      </c>
    </row>
    <row r="1908" spans="1:10">
      <c r="A1908">
        <v>750</v>
      </c>
      <c r="B1908" t="s">
        <v>37</v>
      </c>
      <c r="C1908">
        <v>114</v>
      </c>
      <c r="D1908" t="s">
        <v>301</v>
      </c>
      <c r="E1908" s="44">
        <v>66.38</v>
      </c>
      <c r="F1908" s="44">
        <v>60.650000000000006</v>
      </c>
      <c r="G1908" s="58">
        <v>-5.7299999999999898</v>
      </c>
      <c r="H1908" s="45">
        <v>413540</v>
      </c>
      <c r="I1908" s="45">
        <v>376351</v>
      </c>
      <c r="J1908" s="45">
        <v>-37189</v>
      </c>
    </row>
    <row r="1909" spans="1:10">
      <c r="A1909">
        <v>750</v>
      </c>
      <c r="B1909" t="s">
        <v>37</v>
      </c>
      <c r="C1909">
        <v>223</v>
      </c>
      <c r="D1909" t="s">
        <v>701</v>
      </c>
      <c r="E1909" s="44">
        <v>16.78</v>
      </c>
      <c r="F1909" s="44">
        <v>20.6</v>
      </c>
      <c r="G1909" s="58">
        <v>3.8200000000000003</v>
      </c>
      <c r="H1909" s="45">
        <v>85288</v>
      </c>
      <c r="I1909" s="45">
        <v>136842</v>
      </c>
      <c r="J1909" s="45">
        <v>51554</v>
      </c>
    </row>
    <row r="1910" spans="1:10">
      <c r="A1910">
        <v>750</v>
      </c>
      <c r="B1910" t="s">
        <v>37</v>
      </c>
      <c r="C1910">
        <v>230</v>
      </c>
      <c r="D1910" t="s">
        <v>704</v>
      </c>
      <c r="E1910" s="44">
        <v>1.1000000000000001</v>
      </c>
      <c r="F1910" s="44">
        <v>0</v>
      </c>
      <c r="G1910" s="58">
        <v>-1.1000000000000001</v>
      </c>
      <c r="H1910" s="45">
        <v>5500</v>
      </c>
      <c r="I1910" s="45">
        <v>0</v>
      </c>
      <c r="J1910" s="45">
        <v>-5500</v>
      </c>
    </row>
    <row r="1911" spans="1:10">
      <c r="A1911">
        <v>750</v>
      </c>
      <c r="B1911" t="s">
        <v>37</v>
      </c>
      <c r="C1911">
        <v>253</v>
      </c>
      <c r="D1911" t="s">
        <v>370</v>
      </c>
      <c r="E1911" s="44">
        <v>0</v>
      </c>
      <c r="F1911" s="44">
        <v>1</v>
      </c>
      <c r="G1911" s="58">
        <v>1</v>
      </c>
      <c r="H1911" s="45">
        <v>0</v>
      </c>
      <c r="I1911" s="45">
        <v>5000</v>
      </c>
      <c r="J1911" s="45">
        <v>5000</v>
      </c>
    </row>
    <row r="1912" spans="1:10">
      <c r="A1912">
        <v>750</v>
      </c>
      <c r="B1912" t="s">
        <v>37</v>
      </c>
      <c r="C1912">
        <v>605</v>
      </c>
      <c r="D1912" t="s">
        <v>30</v>
      </c>
      <c r="E1912" s="44">
        <v>2</v>
      </c>
      <c r="F1912" s="44">
        <v>0</v>
      </c>
      <c r="G1912" s="58">
        <v>-2</v>
      </c>
      <c r="H1912" s="45">
        <v>10000</v>
      </c>
      <c r="I1912" s="45">
        <v>0</v>
      </c>
      <c r="J1912" s="45">
        <v>-10000</v>
      </c>
    </row>
    <row r="1913" spans="1:10">
      <c r="A1913">
        <v>750</v>
      </c>
      <c r="B1913" t="s">
        <v>37</v>
      </c>
      <c r="C1913">
        <v>615</v>
      </c>
      <c r="D1913" t="s">
        <v>291</v>
      </c>
      <c r="E1913" s="44">
        <v>5.91</v>
      </c>
      <c r="F1913" s="44">
        <v>1.4</v>
      </c>
      <c r="G1913" s="58">
        <v>-4.51</v>
      </c>
      <c r="H1913" s="45">
        <v>29550</v>
      </c>
      <c r="I1913" s="45">
        <v>7000</v>
      </c>
      <c r="J1913" s="45">
        <v>-22550</v>
      </c>
    </row>
    <row r="1914" spans="1:10">
      <c r="A1914">
        <v>750</v>
      </c>
      <c r="B1914" t="s">
        <v>37</v>
      </c>
      <c r="C1914">
        <v>670</v>
      </c>
      <c r="D1914" t="s">
        <v>33</v>
      </c>
      <c r="E1914" s="44">
        <v>1</v>
      </c>
      <c r="F1914" s="44">
        <v>1</v>
      </c>
      <c r="G1914" s="58">
        <v>0</v>
      </c>
      <c r="H1914" s="45">
        <v>5000</v>
      </c>
      <c r="I1914" s="45">
        <v>5000</v>
      </c>
      <c r="J1914" s="45">
        <v>0</v>
      </c>
    </row>
    <row r="1915" spans="1:10">
      <c r="A1915">
        <v>750</v>
      </c>
      <c r="B1915" t="s">
        <v>37</v>
      </c>
      <c r="C1915">
        <v>674</v>
      </c>
      <c r="D1915" t="s">
        <v>292</v>
      </c>
      <c r="E1915" s="44">
        <v>29.07</v>
      </c>
      <c r="F1915" s="44">
        <v>29.15</v>
      </c>
      <c r="G1915" s="58">
        <v>7.9999999999998295E-2</v>
      </c>
      <c r="H1915" s="45">
        <v>203318</v>
      </c>
      <c r="I1915" s="45">
        <v>221306</v>
      </c>
      <c r="J1915" s="45">
        <v>17988</v>
      </c>
    </row>
    <row r="1916" spans="1:10">
      <c r="A1916">
        <v>750</v>
      </c>
      <c r="B1916" t="s">
        <v>37</v>
      </c>
      <c r="C1916">
        <v>717</v>
      </c>
      <c r="D1916" t="s">
        <v>372</v>
      </c>
      <c r="E1916" s="44">
        <v>0.53</v>
      </c>
      <c r="F1916" s="44">
        <v>1</v>
      </c>
      <c r="G1916" s="58">
        <v>0.47</v>
      </c>
      <c r="H1916" s="45">
        <v>2650</v>
      </c>
      <c r="I1916" s="45">
        <v>5000</v>
      </c>
      <c r="J1916" s="45">
        <v>2350</v>
      </c>
    </row>
    <row r="1917" spans="1:10">
      <c r="A1917">
        <v>750</v>
      </c>
      <c r="B1917" t="s">
        <v>37</v>
      </c>
      <c r="C1917">
        <v>755</v>
      </c>
      <c r="D1917" t="s">
        <v>293</v>
      </c>
      <c r="E1917" s="44">
        <v>1.58</v>
      </c>
      <c r="F1917" s="44">
        <v>3</v>
      </c>
      <c r="G1917" s="58">
        <v>1.42</v>
      </c>
      <c r="H1917" s="45">
        <v>7900</v>
      </c>
      <c r="I1917" s="45">
        <v>15000</v>
      </c>
      <c r="J1917" s="45">
        <v>7100</v>
      </c>
    </row>
    <row r="1918" spans="1:10">
      <c r="A1918">
        <v>753</v>
      </c>
      <c r="B1918" t="s">
        <v>275</v>
      </c>
      <c r="C1918">
        <v>17</v>
      </c>
      <c r="D1918" t="s">
        <v>753</v>
      </c>
      <c r="E1918" s="44">
        <v>0.62</v>
      </c>
      <c r="F1918" s="44">
        <v>0</v>
      </c>
      <c r="G1918" s="58">
        <v>-0.62</v>
      </c>
      <c r="H1918" s="45">
        <v>3100</v>
      </c>
      <c r="I1918" s="45">
        <v>0</v>
      </c>
      <c r="J1918" s="45">
        <v>-3100</v>
      </c>
    </row>
    <row r="1919" spans="1:10">
      <c r="A1919">
        <v>753</v>
      </c>
      <c r="B1919" t="s">
        <v>275</v>
      </c>
      <c r="C1919">
        <v>64</v>
      </c>
      <c r="D1919" t="s">
        <v>330</v>
      </c>
      <c r="E1919" s="44">
        <v>0</v>
      </c>
      <c r="F1919" s="44">
        <v>0.56999999999999995</v>
      </c>
      <c r="G1919" s="58">
        <v>0.56999999999999995</v>
      </c>
      <c r="H1919" s="45">
        <v>0</v>
      </c>
      <c r="I1919" s="45">
        <v>2850</v>
      </c>
      <c r="J1919" s="45">
        <v>2850</v>
      </c>
    </row>
    <row r="1920" spans="1:10">
      <c r="A1920">
        <v>753</v>
      </c>
      <c r="B1920" t="s">
        <v>275</v>
      </c>
      <c r="C1920">
        <v>97</v>
      </c>
      <c r="D1920" t="s">
        <v>332</v>
      </c>
      <c r="E1920" s="44">
        <v>4</v>
      </c>
      <c r="F1920" s="44">
        <v>2.54</v>
      </c>
      <c r="G1920" s="58">
        <v>-1.46</v>
      </c>
      <c r="H1920" s="45">
        <v>20000</v>
      </c>
      <c r="I1920" s="45">
        <v>15810</v>
      </c>
      <c r="J1920" s="45">
        <v>-4190</v>
      </c>
    </row>
    <row r="1921" spans="1:10">
      <c r="A1921">
        <v>753</v>
      </c>
      <c r="B1921" t="s">
        <v>275</v>
      </c>
      <c r="C1921">
        <v>103</v>
      </c>
      <c r="D1921" t="s">
        <v>290</v>
      </c>
      <c r="E1921" s="44">
        <v>34.6</v>
      </c>
      <c r="F1921" s="44">
        <v>33.53</v>
      </c>
      <c r="G1921" s="58">
        <v>-1.0700000000000003</v>
      </c>
      <c r="H1921" s="45">
        <v>188316</v>
      </c>
      <c r="I1921" s="45">
        <v>180651</v>
      </c>
      <c r="J1921" s="45">
        <v>-7665</v>
      </c>
    </row>
    <row r="1922" spans="1:10">
      <c r="A1922">
        <v>753</v>
      </c>
      <c r="B1922" t="s">
        <v>275</v>
      </c>
      <c r="C1922">
        <v>151</v>
      </c>
      <c r="D1922" t="s">
        <v>407</v>
      </c>
      <c r="E1922" s="44">
        <v>0</v>
      </c>
      <c r="F1922" s="44">
        <v>2</v>
      </c>
      <c r="G1922" s="58">
        <v>2</v>
      </c>
      <c r="H1922" s="45">
        <v>0</v>
      </c>
      <c r="I1922" s="45">
        <v>12290</v>
      </c>
      <c r="J1922" s="45">
        <v>12290</v>
      </c>
    </row>
    <row r="1923" spans="1:10">
      <c r="A1923">
        <v>753</v>
      </c>
      <c r="B1923" t="s">
        <v>275</v>
      </c>
      <c r="C1923">
        <v>215</v>
      </c>
      <c r="D1923" t="s">
        <v>360</v>
      </c>
      <c r="E1923" s="44">
        <v>49.57</v>
      </c>
      <c r="F1923" s="44">
        <v>39.5</v>
      </c>
      <c r="G1923" s="58">
        <v>-10.07</v>
      </c>
      <c r="H1923" s="45">
        <v>252974</v>
      </c>
      <c r="I1923" s="45">
        <v>203324</v>
      </c>
      <c r="J1923" s="45">
        <v>-49650</v>
      </c>
    </row>
    <row r="1924" spans="1:10">
      <c r="A1924">
        <v>753</v>
      </c>
      <c r="B1924" t="s">
        <v>275</v>
      </c>
      <c r="C1924">
        <v>226</v>
      </c>
      <c r="D1924" t="s">
        <v>283</v>
      </c>
      <c r="E1924" s="44">
        <v>0</v>
      </c>
      <c r="F1924" s="44">
        <v>1</v>
      </c>
      <c r="G1924" s="58">
        <v>1</v>
      </c>
      <c r="H1924" s="45">
        <v>0</v>
      </c>
      <c r="I1924" s="45">
        <v>5000</v>
      </c>
      <c r="J1924" s="45">
        <v>5000</v>
      </c>
    </row>
    <row r="1925" spans="1:10">
      <c r="A1925">
        <v>753</v>
      </c>
      <c r="B1925" t="s">
        <v>275</v>
      </c>
      <c r="C1925">
        <v>227</v>
      </c>
      <c r="D1925" t="s">
        <v>386</v>
      </c>
      <c r="E1925" s="44">
        <v>1</v>
      </c>
      <c r="F1925" s="44">
        <v>1</v>
      </c>
      <c r="G1925" s="58">
        <v>0</v>
      </c>
      <c r="H1925" s="45">
        <v>5000</v>
      </c>
      <c r="I1925" s="45">
        <v>5000</v>
      </c>
      <c r="J1925" s="45">
        <v>0</v>
      </c>
    </row>
    <row r="1926" spans="1:10">
      <c r="A1926">
        <v>753</v>
      </c>
      <c r="B1926" t="s">
        <v>275</v>
      </c>
      <c r="C1926">
        <v>234</v>
      </c>
      <c r="D1926" t="s">
        <v>364</v>
      </c>
      <c r="E1926" s="44">
        <v>3</v>
      </c>
      <c r="F1926" s="44">
        <v>6</v>
      </c>
      <c r="G1926" s="58">
        <v>3</v>
      </c>
      <c r="H1926" s="45">
        <v>15000</v>
      </c>
      <c r="I1926" s="45">
        <v>30000</v>
      </c>
      <c r="J1926" s="45">
        <v>15000</v>
      </c>
    </row>
    <row r="1927" spans="1:10">
      <c r="A1927">
        <v>753</v>
      </c>
      <c r="B1927" t="s">
        <v>275</v>
      </c>
      <c r="C1927">
        <v>309</v>
      </c>
      <c r="D1927" t="s">
        <v>304</v>
      </c>
      <c r="E1927" s="44">
        <v>74.14</v>
      </c>
      <c r="F1927" s="44">
        <v>74.449999999999989</v>
      </c>
      <c r="G1927" s="58">
        <v>0.30999999999998806</v>
      </c>
      <c r="H1927" s="45">
        <v>447840</v>
      </c>
      <c r="I1927" s="45">
        <v>450193</v>
      </c>
      <c r="J1927" s="45">
        <v>2353</v>
      </c>
    </row>
    <row r="1928" spans="1:10">
      <c r="A1928">
        <v>753</v>
      </c>
      <c r="B1928" t="s">
        <v>275</v>
      </c>
      <c r="C1928">
        <v>348</v>
      </c>
      <c r="D1928" t="s">
        <v>343</v>
      </c>
      <c r="E1928" s="44">
        <v>1</v>
      </c>
      <c r="F1928" s="44">
        <v>2</v>
      </c>
      <c r="G1928" s="58">
        <v>1</v>
      </c>
      <c r="H1928" s="45">
        <v>5000</v>
      </c>
      <c r="I1928" s="45">
        <v>10000</v>
      </c>
      <c r="J1928" s="45">
        <v>5000</v>
      </c>
    </row>
    <row r="1929" spans="1:10">
      <c r="A1929">
        <v>753</v>
      </c>
      <c r="B1929" t="s">
        <v>275</v>
      </c>
      <c r="C1929">
        <v>610</v>
      </c>
      <c r="D1929" t="s">
        <v>338</v>
      </c>
      <c r="E1929" s="44">
        <v>0</v>
      </c>
      <c r="F1929" s="44">
        <v>1.43</v>
      </c>
      <c r="G1929" s="58">
        <v>1.43</v>
      </c>
      <c r="H1929" s="45">
        <v>0</v>
      </c>
      <c r="I1929" s="45">
        <v>7150</v>
      </c>
      <c r="J1929" s="45">
        <v>7150</v>
      </c>
    </row>
    <row r="1930" spans="1:10">
      <c r="A1930">
        <v>753</v>
      </c>
      <c r="B1930" t="s">
        <v>275</v>
      </c>
      <c r="C1930">
        <v>615</v>
      </c>
      <c r="D1930" t="s">
        <v>291</v>
      </c>
      <c r="E1930" s="44">
        <v>35.480000000000004</v>
      </c>
      <c r="F1930" s="44">
        <v>32.11</v>
      </c>
      <c r="G1930" s="58">
        <v>-3.3700000000000045</v>
      </c>
      <c r="H1930" s="45">
        <v>218363</v>
      </c>
      <c r="I1930" s="45">
        <v>196297</v>
      </c>
      <c r="J1930" s="45">
        <v>-22066</v>
      </c>
    </row>
    <row r="1931" spans="1:10">
      <c r="A1931">
        <v>753</v>
      </c>
      <c r="B1931" t="s">
        <v>275</v>
      </c>
      <c r="C1931">
        <v>720</v>
      </c>
      <c r="D1931" t="s">
        <v>340</v>
      </c>
      <c r="E1931" s="44">
        <v>32.369999999999997</v>
      </c>
      <c r="F1931" s="44">
        <v>29.5</v>
      </c>
      <c r="G1931" s="58">
        <v>-2.8699999999999974</v>
      </c>
      <c r="H1931" s="45">
        <v>167972</v>
      </c>
      <c r="I1931" s="45">
        <v>153420</v>
      </c>
      <c r="J1931" s="45">
        <v>-14552</v>
      </c>
    </row>
    <row r="1932" spans="1:10">
      <c r="A1932">
        <v>753</v>
      </c>
      <c r="B1932" t="s">
        <v>275</v>
      </c>
      <c r="C1932">
        <v>755</v>
      </c>
      <c r="D1932" t="s">
        <v>293</v>
      </c>
      <c r="E1932" s="44">
        <v>22.26</v>
      </c>
      <c r="F1932" s="44">
        <v>22.55</v>
      </c>
      <c r="G1932" s="58">
        <v>0.28999999999999915</v>
      </c>
      <c r="H1932" s="45">
        <v>114690</v>
      </c>
      <c r="I1932" s="45">
        <v>115935</v>
      </c>
      <c r="J1932" s="45">
        <v>1245</v>
      </c>
    </row>
    <row r="1933" spans="1:10">
      <c r="A1933">
        <v>753</v>
      </c>
      <c r="B1933" t="s">
        <v>275</v>
      </c>
      <c r="C1933">
        <v>767</v>
      </c>
      <c r="D1933" t="s">
        <v>362</v>
      </c>
      <c r="E1933" s="44">
        <v>17.32</v>
      </c>
      <c r="F1933" s="44">
        <v>18.920000000000002</v>
      </c>
      <c r="G1933" s="58">
        <v>1.6000000000000014</v>
      </c>
      <c r="H1933" s="45">
        <v>90980</v>
      </c>
      <c r="I1933" s="45">
        <v>102943</v>
      </c>
      <c r="J1933" s="45">
        <v>11963</v>
      </c>
    </row>
    <row r="1934" spans="1:10">
      <c r="A1934">
        <v>753</v>
      </c>
      <c r="B1934" t="s">
        <v>275</v>
      </c>
      <c r="C1934">
        <v>775</v>
      </c>
      <c r="D1934" t="s">
        <v>342</v>
      </c>
      <c r="E1934" s="44">
        <v>8.68</v>
      </c>
      <c r="F1934" s="44">
        <v>9.2199999999999989</v>
      </c>
      <c r="G1934" s="58">
        <v>0.53999999999999915</v>
      </c>
      <c r="H1934" s="45">
        <v>48529</v>
      </c>
      <c r="I1934" s="45">
        <v>56647</v>
      </c>
      <c r="J1934" s="45">
        <v>8118</v>
      </c>
    </row>
    <row r="1935" spans="1:10">
      <c r="A1935">
        <v>753</v>
      </c>
      <c r="B1935" t="s">
        <v>275</v>
      </c>
      <c r="C1935">
        <v>778</v>
      </c>
      <c r="D1935" t="s">
        <v>765</v>
      </c>
      <c r="E1935" s="44">
        <v>25.14</v>
      </c>
      <c r="F1935" s="44">
        <v>17.68</v>
      </c>
      <c r="G1935" s="58">
        <v>-7.4600000000000009</v>
      </c>
      <c r="H1935" s="45">
        <v>133596</v>
      </c>
      <c r="I1935" s="45">
        <v>96063</v>
      </c>
      <c r="J1935" s="45">
        <v>-37533</v>
      </c>
    </row>
    <row r="1936" spans="1:10">
      <c r="A1936">
        <v>755</v>
      </c>
      <c r="B1936" t="s">
        <v>293</v>
      </c>
      <c r="C1936">
        <v>64</v>
      </c>
      <c r="D1936" t="s">
        <v>330</v>
      </c>
      <c r="E1936" s="44">
        <v>5.51</v>
      </c>
      <c r="F1936" s="44">
        <v>2</v>
      </c>
      <c r="G1936" s="58">
        <v>-3.51</v>
      </c>
      <c r="H1936" s="45">
        <v>27550</v>
      </c>
      <c r="I1936" s="45">
        <v>10000</v>
      </c>
      <c r="J1936" s="45">
        <v>-17550</v>
      </c>
    </row>
    <row r="1937" spans="1:10">
      <c r="A1937">
        <v>755</v>
      </c>
      <c r="B1937" t="s">
        <v>293</v>
      </c>
      <c r="C1937">
        <v>91</v>
      </c>
      <c r="D1937" t="s">
        <v>833</v>
      </c>
      <c r="E1937" s="44">
        <v>4</v>
      </c>
      <c r="F1937" s="44">
        <v>5</v>
      </c>
      <c r="G1937" s="58">
        <v>1</v>
      </c>
      <c r="H1937" s="45">
        <v>23969</v>
      </c>
      <c r="I1937" s="45">
        <v>27380</v>
      </c>
      <c r="J1937" s="45">
        <v>3411</v>
      </c>
    </row>
    <row r="1938" spans="1:10">
      <c r="A1938">
        <v>755</v>
      </c>
      <c r="B1938" t="s">
        <v>293</v>
      </c>
      <c r="C1938">
        <v>97</v>
      </c>
      <c r="D1938" t="s">
        <v>332</v>
      </c>
      <c r="E1938" s="44">
        <v>7.68</v>
      </c>
      <c r="F1938" s="44">
        <v>7.99</v>
      </c>
      <c r="G1938" s="58">
        <v>0.3100000000000005</v>
      </c>
      <c r="H1938" s="45">
        <v>38400</v>
      </c>
      <c r="I1938" s="45">
        <v>39950</v>
      </c>
      <c r="J1938" s="45">
        <v>1550</v>
      </c>
    </row>
    <row r="1939" spans="1:10">
      <c r="A1939">
        <v>755</v>
      </c>
      <c r="B1939" t="s">
        <v>293</v>
      </c>
      <c r="C1939">
        <v>103</v>
      </c>
      <c r="D1939" t="s">
        <v>290</v>
      </c>
      <c r="E1939" s="44">
        <v>15.82</v>
      </c>
      <c r="F1939" s="44">
        <v>29.540000000000003</v>
      </c>
      <c r="G1939" s="58">
        <v>13.720000000000002</v>
      </c>
      <c r="H1939" s="45">
        <v>83683</v>
      </c>
      <c r="I1939" s="45">
        <v>161313</v>
      </c>
      <c r="J1939" s="45">
        <v>77630</v>
      </c>
    </row>
    <row r="1940" spans="1:10">
      <c r="A1940">
        <v>755</v>
      </c>
      <c r="B1940" t="s">
        <v>293</v>
      </c>
      <c r="C1940">
        <v>153</v>
      </c>
      <c r="D1940" t="s">
        <v>333</v>
      </c>
      <c r="E1940" s="44">
        <v>13.59</v>
      </c>
      <c r="F1940" s="44">
        <v>18.82</v>
      </c>
      <c r="G1940" s="58">
        <v>5.23</v>
      </c>
      <c r="H1940" s="45">
        <v>67950</v>
      </c>
      <c r="I1940" s="45">
        <v>94100</v>
      </c>
      <c r="J1940" s="45">
        <v>26150</v>
      </c>
    </row>
    <row r="1941" spans="1:10">
      <c r="A1941">
        <v>755</v>
      </c>
      <c r="B1941" t="s">
        <v>293</v>
      </c>
      <c r="C1941">
        <v>162</v>
      </c>
      <c r="D1941" t="s">
        <v>334</v>
      </c>
      <c r="E1941" s="44">
        <v>6.83</v>
      </c>
      <c r="F1941" s="44">
        <v>9.51</v>
      </c>
      <c r="G1941" s="58">
        <v>2.6799999999999997</v>
      </c>
      <c r="H1941" s="45">
        <v>34150</v>
      </c>
      <c r="I1941" s="45">
        <v>47550</v>
      </c>
      <c r="J1941" s="45">
        <v>13400</v>
      </c>
    </row>
    <row r="1942" spans="1:10">
      <c r="A1942">
        <v>755</v>
      </c>
      <c r="B1942" t="s">
        <v>293</v>
      </c>
      <c r="C1942">
        <v>181</v>
      </c>
      <c r="D1942" t="s">
        <v>84</v>
      </c>
      <c r="E1942" s="44">
        <v>1</v>
      </c>
      <c r="F1942" s="44">
        <v>1</v>
      </c>
      <c r="G1942" s="58">
        <v>0</v>
      </c>
      <c r="H1942" s="45">
        <v>5000</v>
      </c>
      <c r="I1942" s="45">
        <v>5000</v>
      </c>
      <c r="J1942" s="45">
        <v>0</v>
      </c>
    </row>
    <row r="1943" spans="1:10">
      <c r="A1943">
        <v>755</v>
      </c>
      <c r="B1943" t="s">
        <v>293</v>
      </c>
      <c r="C1943">
        <v>215</v>
      </c>
      <c r="D1943" t="s">
        <v>360</v>
      </c>
      <c r="E1943" s="44">
        <v>1</v>
      </c>
      <c r="F1943" s="44">
        <v>2</v>
      </c>
      <c r="G1943" s="58">
        <v>1</v>
      </c>
      <c r="H1943" s="45">
        <v>5000</v>
      </c>
      <c r="I1943" s="45">
        <v>10000</v>
      </c>
      <c r="J1943" s="45">
        <v>5000</v>
      </c>
    </row>
    <row r="1944" spans="1:10">
      <c r="A1944">
        <v>755</v>
      </c>
      <c r="B1944" t="s">
        <v>293</v>
      </c>
      <c r="C1944">
        <v>316</v>
      </c>
      <c r="D1944" t="s">
        <v>356</v>
      </c>
      <c r="E1944" s="44">
        <v>0.32</v>
      </c>
      <c r="F1944" s="44">
        <v>0</v>
      </c>
      <c r="G1944" s="58">
        <v>-0.32</v>
      </c>
      <c r="H1944" s="45">
        <v>1600</v>
      </c>
      <c r="I1944" s="45">
        <v>0</v>
      </c>
      <c r="J1944" s="45">
        <v>-1600</v>
      </c>
    </row>
    <row r="1945" spans="1:10">
      <c r="A1945">
        <v>755</v>
      </c>
      <c r="B1945" t="s">
        <v>293</v>
      </c>
      <c r="C1945">
        <v>343</v>
      </c>
      <c r="D1945" t="s">
        <v>274</v>
      </c>
      <c r="E1945" s="44">
        <v>6</v>
      </c>
      <c r="F1945" s="44">
        <v>5.51</v>
      </c>
      <c r="G1945" s="58">
        <v>-0.49000000000000021</v>
      </c>
      <c r="H1945" s="45">
        <v>30000</v>
      </c>
      <c r="I1945" s="45">
        <v>30162</v>
      </c>
      <c r="J1945" s="45">
        <v>162</v>
      </c>
    </row>
    <row r="1946" spans="1:10">
      <c r="A1946">
        <v>755</v>
      </c>
      <c r="B1946" t="s">
        <v>293</v>
      </c>
      <c r="C1946">
        <v>348</v>
      </c>
      <c r="D1946" t="s">
        <v>343</v>
      </c>
      <c r="E1946" s="44">
        <v>0</v>
      </c>
      <c r="F1946" s="44">
        <v>0.34</v>
      </c>
      <c r="G1946" s="58">
        <v>0.34</v>
      </c>
      <c r="H1946" s="45">
        <v>0</v>
      </c>
      <c r="I1946" s="45">
        <v>2866</v>
      </c>
      <c r="J1946" s="45">
        <v>2866</v>
      </c>
    </row>
    <row r="1947" spans="1:10">
      <c r="A1947">
        <v>755</v>
      </c>
      <c r="B1947" t="s">
        <v>293</v>
      </c>
      <c r="C1947">
        <v>352</v>
      </c>
      <c r="D1947" t="s">
        <v>58</v>
      </c>
      <c r="E1947" s="44">
        <v>1</v>
      </c>
      <c r="F1947" s="44">
        <v>0</v>
      </c>
      <c r="G1947" s="58">
        <v>-1</v>
      </c>
      <c r="H1947" s="45">
        <v>5000</v>
      </c>
      <c r="I1947" s="45">
        <v>0</v>
      </c>
      <c r="J1947" s="45">
        <v>-5000</v>
      </c>
    </row>
    <row r="1948" spans="1:10">
      <c r="A1948">
        <v>755</v>
      </c>
      <c r="B1948" t="s">
        <v>293</v>
      </c>
      <c r="C1948">
        <v>600</v>
      </c>
      <c r="D1948" t="s">
        <v>337</v>
      </c>
      <c r="E1948" s="44">
        <v>0.22</v>
      </c>
      <c r="F1948" s="44">
        <v>0</v>
      </c>
      <c r="G1948" s="58">
        <v>-0.22</v>
      </c>
      <c r="H1948" s="45">
        <v>1100</v>
      </c>
      <c r="I1948" s="45">
        <v>0</v>
      </c>
      <c r="J1948" s="45">
        <v>-1100</v>
      </c>
    </row>
    <row r="1949" spans="1:10">
      <c r="A1949">
        <v>755</v>
      </c>
      <c r="B1949" t="s">
        <v>293</v>
      </c>
      <c r="C1949">
        <v>610</v>
      </c>
      <c r="D1949" t="s">
        <v>338</v>
      </c>
      <c r="E1949" s="44">
        <v>8.02</v>
      </c>
      <c r="F1949" s="44">
        <v>7.29</v>
      </c>
      <c r="G1949" s="58">
        <v>-0.72999999999999954</v>
      </c>
      <c r="H1949" s="45">
        <v>40100</v>
      </c>
      <c r="I1949" s="45">
        <v>36450</v>
      </c>
      <c r="J1949" s="45">
        <v>-3650</v>
      </c>
    </row>
    <row r="1950" spans="1:10">
      <c r="A1950">
        <v>755</v>
      </c>
      <c r="B1950" t="s">
        <v>293</v>
      </c>
      <c r="C1950">
        <v>615</v>
      </c>
      <c r="D1950" t="s">
        <v>291</v>
      </c>
      <c r="E1950" s="44">
        <v>104.17</v>
      </c>
      <c r="F1950" s="44">
        <v>106.78</v>
      </c>
      <c r="G1950" s="58">
        <v>2.6099999999999994</v>
      </c>
      <c r="H1950" s="45">
        <v>726428</v>
      </c>
      <c r="I1950" s="45">
        <v>741890</v>
      </c>
      <c r="J1950" s="45">
        <v>15462</v>
      </c>
    </row>
    <row r="1951" spans="1:10">
      <c r="A1951">
        <v>755</v>
      </c>
      <c r="B1951" t="s">
        <v>293</v>
      </c>
      <c r="C1951">
        <v>616</v>
      </c>
      <c r="D1951" t="s">
        <v>879</v>
      </c>
      <c r="E1951" s="44">
        <v>0.21</v>
      </c>
      <c r="F1951" s="44">
        <v>0</v>
      </c>
      <c r="G1951" s="58">
        <v>-0.21</v>
      </c>
      <c r="H1951" s="45">
        <v>1050</v>
      </c>
      <c r="I1951" s="45">
        <v>0</v>
      </c>
      <c r="J1951" s="45">
        <v>-1050</v>
      </c>
    </row>
    <row r="1952" spans="1:10">
      <c r="A1952">
        <v>755</v>
      </c>
      <c r="B1952" t="s">
        <v>293</v>
      </c>
      <c r="C1952">
        <v>673</v>
      </c>
      <c r="D1952" t="s">
        <v>339</v>
      </c>
      <c r="E1952" s="44">
        <v>2</v>
      </c>
      <c r="F1952" s="44">
        <v>2</v>
      </c>
      <c r="G1952" s="58">
        <v>0</v>
      </c>
      <c r="H1952" s="45">
        <v>10000</v>
      </c>
      <c r="I1952" s="45">
        <v>10000</v>
      </c>
      <c r="J1952" s="45">
        <v>0</v>
      </c>
    </row>
    <row r="1953" spans="1:10">
      <c r="A1953">
        <v>755</v>
      </c>
      <c r="B1953" t="s">
        <v>293</v>
      </c>
      <c r="C1953">
        <v>674</v>
      </c>
      <c r="D1953" t="s">
        <v>292</v>
      </c>
      <c r="E1953" s="44">
        <v>0</v>
      </c>
      <c r="F1953" s="44">
        <v>0.05</v>
      </c>
      <c r="G1953" s="58">
        <v>0.05</v>
      </c>
      <c r="H1953" s="45">
        <v>0</v>
      </c>
      <c r="I1953" s="45">
        <v>250</v>
      </c>
      <c r="J1953" s="45">
        <v>250</v>
      </c>
    </row>
    <row r="1954" spans="1:10">
      <c r="A1954">
        <v>755</v>
      </c>
      <c r="B1954" t="s">
        <v>293</v>
      </c>
      <c r="C1954">
        <v>720</v>
      </c>
      <c r="D1954" t="s">
        <v>340</v>
      </c>
      <c r="E1954" s="44">
        <v>12.51</v>
      </c>
      <c r="F1954" s="44">
        <v>17.04</v>
      </c>
      <c r="G1954" s="58">
        <v>4.5299999999999994</v>
      </c>
      <c r="H1954" s="45">
        <v>79284</v>
      </c>
      <c r="I1954" s="45">
        <v>85200</v>
      </c>
      <c r="J1954" s="45">
        <v>5916</v>
      </c>
    </row>
    <row r="1955" spans="1:10">
      <c r="A1955">
        <v>755</v>
      </c>
      <c r="B1955" t="s">
        <v>293</v>
      </c>
      <c r="C1955">
        <v>725</v>
      </c>
      <c r="D1955" t="s">
        <v>72</v>
      </c>
      <c r="E1955" s="44">
        <v>2.4900000000000002</v>
      </c>
      <c r="F1955" s="44">
        <v>1</v>
      </c>
      <c r="G1955" s="58">
        <v>-1.4900000000000002</v>
      </c>
      <c r="H1955" s="45">
        <v>12450</v>
      </c>
      <c r="I1955" s="45">
        <v>5000</v>
      </c>
      <c r="J1955" s="45">
        <v>-7450</v>
      </c>
    </row>
    <row r="1956" spans="1:10">
      <c r="A1956">
        <v>755</v>
      </c>
      <c r="B1956" t="s">
        <v>293</v>
      </c>
      <c r="C1956">
        <v>735</v>
      </c>
      <c r="D1956" t="s">
        <v>341</v>
      </c>
      <c r="E1956" s="44">
        <v>6.51</v>
      </c>
      <c r="F1956" s="44">
        <v>4</v>
      </c>
      <c r="G1956" s="58">
        <v>-2.5099999999999998</v>
      </c>
      <c r="H1956" s="45">
        <v>32550</v>
      </c>
      <c r="I1956" s="45">
        <v>20000</v>
      </c>
      <c r="J1956" s="45">
        <v>-12550</v>
      </c>
    </row>
    <row r="1957" spans="1:10">
      <c r="A1957">
        <v>755</v>
      </c>
      <c r="B1957" t="s">
        <v>293</v>
      </c>
      <c r="C1957">
        <v>750</v>
      </c>
      <c r="D1957" t="s">
        <v>37</v>
      </c>
      <c r="E1957" s="44">
        <v>2</v>
      </c>
      <c r="F1957" s="44">
        <v>6</v>
      </c>
      <c r="G1957" s="58">
        <v>4</v>
      </c>
      <c r="H1957" s="45">
        <v>10000</v>
      </c>
      <c r="I1957" s="45">
        <v>30000</v>
      </c>
      <c r="J1957" s="45">
        <v>20000</v>
      </c>
    </row>
    <row r="1958" spans="1:10">
      <c r="A1958">
        <v>755</v>
      </c>
      <c r="B1958" t="s">
        <v>293</v>
      </c>
      <c r="C1958">
        <v>753</v>
      </c>
      <c r="D1958" t="s">
        <v>275</v>
      </c>
      <c r="E1958" s="44">
        <v>12.59</v>
      </c>
      <c r="F1958" s="44">
        <v>6.51</v>
      </c>
      <c r="G1958" s="58">
        <v>-6.08</v>
      </c>
      <c r="H1958" s="45">
        <v>70958</v>
      </c>
      <c r="I1958" s="45">
        <v>40679</v>
      </c>
      <c r="J1958" s="45">
        <v>-30279</v>
      </c>
    </row>
    <row r="1959" spans="1:10">
      <c r="A1959">
        <v>755</v>
      </c>
      <c r="B1959" t="s">
        <v>293</v>
      </c>
      <c r="C1959">
        <v>770</v>
      </c>
      <c r="D1959" t="s">
        <v>363</v>
      </c>
      <c r="E1959" s="44">
        <v>0</v>
      </c>
      <c r="F1959" s="44">
        <v>1</v>
      </c>
      <c r="G1959" s="58">
        <v>1</v>
      </c>
      <c r="H1959" s="45">
        <v>0</v>
      </c>
      <c r="I1959" s="45">
        <v>5000</v>
      </c>
      <c r="J1959" s="45">
        <v>5000</v>
      </c>
    </row>
    <row r="1960" spans="1:10">
      <c r="A1960">
        <v>755</v>
      </c>
      <c r="B1960" t="s">
        <v>293</v>
      </c>
      <c r="C1960">
        <v>775</v>
      </c>
      <c r="D1960" t="s">
        <v>342</v>
      </c>
      <c r="E1960" s="44">
        <v>3.51</v>
      </c>
      <c r="F1960" s="44">
        <v>6</v>
      </c>
      <c r="G1960" s="58">
        <v>2.4900000000000002</v>
      </c>
      <c r="H1960" s="45">
        <v>17550</v>
      </c>
      <c r="I1960" s="45">
        <v>30000</v>
      </c>
      <c r="J1960" s="45">
        <v>12450</v>
      </c>
    </row>
    <row r="1961" spans="1:10">
      <c r="A1961">
        <v>763</v>
      </c>
      <c r="B1961" t="s">
        <v>880</v>
      </c>
      <c r="C1961">
        <v>95</v>
      </c>
      <c r="D1961" t="s">
        <v>378</v>
      </c>
      <c r="E1961" s="44">
        <v>21.639999999999997</v>
      </c>
      <c r="F1961" s="44">
        <v>20.250000000000004</v>
      </c>
      <c r="G1961" s="58">
        <v>-1.3899999999999935</v>
      </c>
      <c r="H1961" s="45">
        <v>125655</v>
      </c>
      <c r="I1961" s="45">
        <v>143194</v>
      </c>
      <c r="J1961" s="45">
        <v>17539</v>
      </c>
    </row>
    <row r="1962" spans="1:10">
      <c r="A1962">
        <v>763</v>
      </c>
      <c r="B1962" t="s">
        <v>880</v>
      </c>
      <c r="C1962">
        <v>201</v>
      </c>
      <c r="D1962" t="s">
        <v>435</v>
      </c>
      <c r="E1962" s="44">
        <v>1</v>
      </c>
      <c r="F1962" s="44">
        <v>1</v>
      </c>
      <c r="G1962" s="58">
        <v>0</v>
      </c>
      <c r="H1962" s="45">
        <v>5000</v>
      </c>
      <c r="I1962" s="45">
        <v>5000</v>
      </c>
      <c r="J1962" s="45">
        <v>0</v>
      </c>
    </row>
    <row r="1963" spans="1:10">
      <c r="A1963">
        <v>763</v>
      </c>
      <c r="B1963" t="s">
        <v>880</v>
      </c>
      <c r="C1963">
        <v>292</v>
      </c>
      <c r="D1963" t="s">
        <v>739</v>
      </c>
      <c r="E1963" s="44">
        <v>13.659999999999998</v>
      </c>
      <c r="F1963" s="44">
        <v>12</v>
      </c>
      <c r="G1963" s="58">
        <v>-1.6599999999999984</v>
      </c>
      <c r="H1963" s="45">
        <v>68300</v>
      </c>
      <c r="I1963" s="45">
        <v>63121</v>
      </c>
      <c r="J1963" s="45">
        <v>-5179</v>
      </c>
    </row>
    <row r="1964" spans="1:10">
      <c r="A1964">
        <v>763</v>
      </c>
      <c r="B1964" t="s">
        <v>880</v>
      </c>
      <c r="C1964">
        <v>293</v>
      </c>
      <c r="D1964" t="s">
        <v>326</v>
      </c>
      <c r="E1964" s="44">
        <v>5</v>
      </c>
      <c r="F1964" s="44">
        <v>3</v>
      </c>
      <c r="G1964" s="58">
        <v>-2</v>
      </c>
      <c r="H1964" s="45">
        <v>42605</v>
      </c>
      <c r="I1964" s="45">
        <v>31135</v>
      </c>
      <c r="J1964" s="45">
        <v>-11470</v>
      </c>
    </row>
    <row r="1965" spans="1:10">
      <c r="A1965">
        <v>763</v>
      </c>
      <c r="B1965" t="s">
        <v>880</v>
      </c>
      <c r="C1965">
        <v>331</v>
      </c>
      <c r="D1965" t="s">
        <v>18</v>
      </c>
      <c r="E1965" s="44">
        <v>1</v>
      </c>
      <c r="F1965" s="44">
        <v>1</v>
      </c>
      <c r="G1965" s="58">
        <v>0</v>
      </c>
      <c r="H1965" s="45">
        <v>5000</v>
      </c>
      <c r="I1965" s="45">
        <v>5000</v>
      </c>
      <c r="J1965" s="45">
        <v>0</v>
      </c>
    </row>
    <row r="1966" spans="1:10">
      <c r="A1966">
        <v>763</v>
      </c>
      <c r="B1966" t="s">
        <v>880</v>
      </c>
      <c r="C1966">
        <v>650</v>
      </c>
      <c r="D1966" t="s">
        <v>382</v>
      </c>
      <c r="E1966" s="44">
        <v>7</v>
      </c>
      <c r="F1966" s="44">
        <v>5.6899999999999995</v>
      </c>
      <c r="G1966" s="58">
        <v>-1.3100000000000005</v>
      </c>
      <c r="H1966" s="45">
        <v>35000</v>
      </c>
      <c r="I1966" s="45">
        <v>36316</v>
      </c>
      <c r="J1966" s="45">
        <v>1316</v>
      </c>
    </row>
    <row r="1967" spans="1:10">
      <c r="A1967">
        <v>763</v>
      </c>
      <c r="B1967" t="s">
        <v>880</v>
      </c>
      <c r="C1967">
        <v>665</v>
      </c>
      <c r="D1967" t="s">
        <v>352</v>
      </c>
      <c r="E1967" s="44">
        <v>3.68</v>
      </c>
      <c r="F1967" s="44">
        <v>3</v>
      </c>
      <c r="G1967" s="58">
        <v>-0.68000000000000016</v>
      </c>
      <c r="H1967" s="45">
        <v>18400</v>
      </c>
      <c r="I1967" s="45">
        <v>15000</v>
      </c>
      <c r="J1967" s="45">
        <v>-3400</v>
      </c>
    </row>
    <row r="1968" spans="1:10">
      <c r="A1968">
        <v>763</v>
      </c>
      <c r="B1968" t="s">
        <v>880</v>
      </c>
      <c r="C1968">
        <v>810</v>
      </c>
      <c r="D1968" t="s">
        <v>44</v>
      </c>
      <c r="E1968" s="44">
        <v>0</v>
      </c>
      <c r="F1968" s="44">
        <v>1</v>
      </c>
      <c r="G1968" s="58">
        <v>1</v>
      </c>
      <c r="H1968" s="45">
        <v>0</v>
      </c>
      <c r="I1968" s="45">
        <v>5000</v>
      </c>
      <c r="J1968" s="45">
        <v>5000</v>
      </c>
    </row>
    <row r="1969" spans="1:10">
      <c r="A1969">
        <v>763</v>
      </c>
      <c r="B1969" t="s">
        <v>880</v>
      </c>
      <c r="C1969">
        <v>821</v>
      </c>
      <c r="D1969" t="s">
        <v>34</v>
      </c>
      <c r="E1969" s="44">
        <v>1.94</v>
      </c>
      <c r="F1969" s="44">
        <v>4</v>
      </c>
      <c r="G1969" s="58">
        <v>2.06</v>
      </c>
      <c r="H1969" s="45">
        <v>9700</v>
      </c>
      <c r="I1969" s="45">
        <v>20000</v>
      </c>
      <c r="J1969" s="45">
        <v>10300</v>
      </c>
    </row>
    <row r="1970" spans="1:10">
      <c r="A1970">
        <v>765</v>
      </c>
      <c r="B1970" t="s">
        <v>778</v>
      </c>
      <c r="C1970">
        <v>148</v>
      </c>
      <c r="D1970" t="s">
        <v>744</v>
      </c>
      <c r="E1970" s="44">
        <v>0.44</v>
      </c>
      <c r="F1970" s="44">
        <v>0</v>
      </c>
      <c r="G1970" s="58">
        <v>-0.44</v>
      </c>
      <c r="H1970" s="45">
        <v>2200</v>
      </c>
      <c r="I1970" s="45">
        <v>0</v>
      </c>
      <c r="J1970" s="45">
        <v>-2200</v>
      </c>
    </row>
    <row r="1971" spans="1:10">
      <c r="A1971">
        <v>765</v>
      </c>
      <c r="B1971" t="s">
        <v>778</v>
      </c>
      <c r="C1971">
        <v>150</v>
      </c>
      <c r="D1971" t="s">
        <v>771</v>
      </c>
      <c r="E1971" s="44">
        <v>3</v>
      </c>
      <c r="F1971" s="44">
        <v>4.7699999999999996</v>
      </c>
      <c r="G1971" s="58">
        <v>1.7699999999999996</v>
      </c>
      <c r="H1971" s="45">
        <v>15000</v>
      </c>
      <c r="I1971" s="45">
        <v>23850</v>
      </c>
      <c r="J1971" s="45">
        <v>8850</v>
      </c>
    </row>
    <row r="1972" spans="1:10">
      <c r="A1972">
        <v>765</v>
      </c>
      <c r="B1972" t="s">
        <v>778</v>
      </c>
      <c r="C1972">
        <v>209</v>
      </c>
      <c r="D1972" t="s">
        <v>745</v>
      </c>
      <c r="E1972" s="44">
        <v>3.64</v>
      </c>
      <c r="F1972" s="44">
        <v>3</v>
      </c>
      <c r="G1972" s="58">
        <v>-0.64000000000000012</v>
      </c>
      <c r="H1972" s="45">
        <v>20197</v>
      </c>
      <c r="I1972" s="45">
        <v>20490</v>
      </c>
      <c r="J1972" s="45">
        <v>293</v>
      </c>
    </row>
    <row r="1973" spans="1:10">
      <c r="A1973">
        <v>765</v>
      </c>
      <c r="B1973" t="s">
        <v>778</v>
      </c>
      <c r="C1973">
        <v>236</v>
      </c>
      <c r="D1973" t="s">
        <v>746</v>
      </c>
      <c r="E1973" s="44">
        <v>1.6600000000000001</v>
      </c>
      <c r="F1973" s="44">
        <v>2</v>
      </c>
      <c r="G1973" s="58">
        <v>0.33999999999999986</v>
      </c>
      <c r="H1973" s="45">
        <v>8300</v>
      </c>
      <c r="I1973" s="45">
        <v>10000</v>
      </c>
      <c r="J1973" s="45">
        <v>1700</v>
      </c>
    </row>
    <row r="1974" spans="1:10">
      <c r="A1974">
        <v>765</v>
      </c>
      <c r="B1974" t="s">
        <v>778</v>
      </c>
      <c r="C1974">
        <v>618</v>
      </c>
      <c r="D1974" t="s">
        <v>774</v>
      </c>
      <c r="E1974" s="44">
        <v>83.63</v>
      </c>
      <c r="F1974" s="44">
        <v>68.469999999999985</v>
      </c>
      <c r="G1974" s="58">
        <v>-15.160000000000011</v>
      </c>
      <c r="H1974" s="45">
        <v>542592</v>
      </c>
      <c r="I1974" s="45">
        <v>425228</v>
      </c>
      <c r="J1974" s="45">
        <v>-117364</v>
      </c>
    </row>
    <row r="1975" spans="1:10">
      <c r="A1975">
        <v>765</v>
      </c>
      <c r="B1975" t="s">
        <v>778</v>
      </c>
      <c r="C1975">
        <v>635</v>
      </c>
      <c r="D1975" t="s">
        <v>770</v>
      </c>
      <c r="E1975" s="44">
        <v>2</v>
      </c>
      <c r="F1975" s="44">
        <v>2</v>
      </c>
      <c r="G1975" s="58">
        <v>0</v>
      </c>
      <c r="H1975" s="45">
        <v>17933</v>
      </c>
      <c r="I1975" s="45">
        <v>15611</v>
      </c>
      <c r="J1975" s="45">
        <v>-2322</v>
      </c>
    </row>
    <row r="1976" spans="1:10">
      <c r="A1976">
        <v>765</v>
      </c>
      <c r="B1976" t="s">
        <v>778</v>
      </c>
      <c r="C1976">
        <v>662</v>
      </c>
      <c r="D1976" t="s">
        <v>775</v>
      </c>
      <c r="E1976" s="44">
        <v>29.599999999999998</v>
      </c>
      <c r="F1976" s="44">
        <v>28</v>
      </c>
      <c r="G1976" s="58">
        <v>-1.5999999999999979</v>
      </c>
      <c r="H1976" s="45">
        <v>171221</v>
      </c>
      <c r="I1976" s="45">
        <v>155936</v>
      </c>
      <c r="J1976" s="45">
        <v>-15285</v>
      </c>
    </row>
    <row r="1977" spans="1:10">
      <c r="A1977">
        <v>765</v>
      </c>
      <c r="B1977" t="s">
        <v>778</v>
      </c>
      <c r="C1977">
        <v>766</v>
      </c>
      <c r="D1977" t="s">
        <v>885</v>
      </c>
      <c r="E1977" s="44">
        <v>3</v>
      </c>
      <c r="F1977" s="44">
        <v>3</v>
      </c>
      <c r="G1977" s="58">
        <v>0</v>
      </c>
      <c r="H1977" s="45">
        <v>21543</v>
      </c>
      <c r="I1977" s="45">
        <v>20658</v>
      </c>
      <c r="J1977" s="45">
        <v>-885</v>
      </c>
    </row>
    <row r="1978" spans="1:10">
      <c r="A1978">
        <v>766</v>
      </c>
      <c r="B1978" t="s">
        <v>885</v>
      </c>
      <c r="C1978">
        <v>5</v>
      </c>
      <c r="D1978" t="s">
        <v>73</v>
      </c>
      <c r="E1978" s="44">
        <v>19.36</v>
      </c>
      <c r="F1978" s="44">
        <v>18</v>
      </c>
      <c r="G1978" s="58">
        <v>-1.3599999999999994</v>
      </c>
      <c r="H1978" s="45">
        <v>137763</v>
      </c>
      <c r="I1978" s="45">
        <v>97116</v>
      </c>
      <c r="J1978" s="45">
        <v>-40647</v>
      </c>
    </row>
    <row r="1979" spans="1:10">
      <c r="A1979">
        <v>766</v>
      </c>
      <c r="B1979" t="s">
        <v>885</v>
      </c>
      <c r="C1979">
        <v>87</v>
      </c>
      <c r="D1979" t="s">
        <v>287</v>
      </c>
      <c r="E1979" s="44">
        <v>1</v>
      </c>
      <c r="F1979" s="44">
        <v>1</v>
      </c>
      <c r="G1979" s="58">
        <v>0</v>
      </c>
      <c r="H1979" s="45">
        <v>5000</v>
      </c>
      <c r="I1979" s="45">
        <v>5000</v>
      </c>
      <c r="J1979" s="45">
        <v>0</v>
      </c>
    </row>
    <row r="1980" spans="1:10">
      <c r="A1980">
        <v>766</v>
      </c>
      <c r="B1980" t="s">
        <v>885</v>
      </c>
      <c r="C1980">
        <v>281</v>
      </c>
      <c r="D1980" t="s">
        <v>76</v>
      </c>
      <c r="E1980" s="44">
        <v>30.43</v>
      </c>
      <c r="F1980" s="44">
        <v>29.669999999999998</v>
      </c>
      <c r="G1980" s="58">
        <v>-0.76000000000000156</v>
      </c>
      <c r="H1980" s="45">
        <v>159720</v>
      </c>
      <c r="I1980" s="45">
        <v>176545</v>
      </c>
      <c r="J1980" s="45">
        <v>16825</v>
      </c>
    </row>
    <row r="1981" spans="1:10">
      <c r="A1981">
        <v>766</v>
      </c>
      <c r="B1981" t="s">
        <v>885</v>
      </c>
      <c r="C1981">
        <v>325</v>
      </c>
      <c r="D1981" t="s">
        <v>77</v>
      </c>
      <c r="E1981" s="44">
        <v>63.690000000000012</v>
      </c>
      <c r="F1981" s="44">
        <v>71.089999999999989</v>
      </c>
      <c r="G1981" s="58">
        <v>7.3999999999999773</v>
      </c>
      <c r="H1981" s="45">
        <v>333638</v>
      </c>
      <c r="I1981" s="45">
        <v>381173</v>
      </c>
      <c r="J1981" s="45">
        <v>47535</v>
      </c>
    </row>
    <row r="1982" spans="1:10">
      <c r="A1982">
        <v>766</v>
      </c>
      <c r="B1982" t="s">
        <v>885</v>
      </c>
      <c r="C1982">
        <v>332</v>
      </c>
      <c r="D1982" t="s">
        <v>78</v>
      </c>
      <c r="E1982" s="44">
        <v>4.88</v>
      </c>
      <c r="F1982" s="44">
        <v>4</v>
      </c>
      <c r="G1982" s="58">
        <v>-0.87999999999999989</v>
      </c>
      <c r="H1982" s="45">
        <v>24400</v>
      </c>
      <c r="I1982" s="45">
        <v>20000</v>
      </c>
      <c r="J1982" s="45">
        <v>-4400</v>
      </c>
    </row>
    <row r="1983" spans="1:10">
      <c r="A1983">
        <v>766</v>
      </c>
      <c r="B1983" t="s">
        <v>885</v>
      </c>
      <c r="C1983">
        <v>662</v>
      </c>
      <c r="D1983" t="s">
        <v>775</v>
      </c>
      <c r="E1983" s="44">
        <v>0</v>
      </c>
      <c r="F1983" s="44">
        <v>1</v>
      </c>
      <c r="G1983" s="58">
        <v>1</v>
      </c>
      <c r="H1983" s="45">
        <v>0</v>
      </c>
      <c r="I1983" s="45">
        <v>5000</v>
      </c>
      <c r="J1983" s="45">
        <v>5000</v>
      </c>
    </row>
    <row r="1984" spans="1:10">
      <c r="A1984">
        <v>766</v>
      </c>
      <c r="B1984" t="s">
        <v>885</v>
      </c>
      <c r="C1984">
        <v>672</v>
      </c>
      <c r="D1984" t="s">
        <v>776</v>
      </c>
      <c r="E1984" s="44">
        <v>3</v>
      </c>
      <c r="F1984" s="44">
        <v>3.4800000000000004</v>
      </c>
      <c r="G1984" s="58">
        <v>0.48000000000000043</v>
      </c>
      <c r="H1984" s="45">
        <v>15000</v>
      </c>
      <c r="I1984" s="45">
        <v>17400</v>
      </c>
      <c r="J1984" s="45">
        <v>2400</v>
      </c>
    </row>
    <row r="1985" spans="1:10">
      <c r="A1985">
        <v>767</v>
      </c>
      <c r="B1985" t="s">
        <v>362</v>
      </c>
      <c r="C1985">
        <v>17</v>
      </c>
      <c r="D1985" t="s">
        <v>753</v>
      </c>
      <c r="E1985" s="44">
        <v>0</v>
      </c>
      <c r="F1985" s="44">
        <v>1</v>
      </c>
      <c r="G1985" s="58">
        <v>1</v>
      </c>
      <c r="H1985" s="45">
        <v>0</v>
      </c>
      <c r="I1985" s="45">
        <v>5000</v>
      </c>
      <c r="J1985" s="45">
        <v>5000</v>
      </c>
    </row>
    <row r="1986" spans="1:10">
      <c r="A1986">
        <v>767</v>
      </c>
      <c r="B1986" t="s">
        <v>362</v>
      </c>
      <c r="C1986">
        <v>43</v>
      </c>
      <c r="D1986" t="s">
        <v>802</v>
      </c>
      <c r="E1986" s="44">
        <v>0</v>
      </c>
      <c r="F1986" s="44">
        <v>0.94</v>
      </c>
      <c r="G1986" s="58">
        <v>0.94</v>
      </c>
      <c r="H1986" s="45">
        <v>0</v>
      </c>
      <c r="I1986" s="45">
        <v>4700</v>
      </c>
      <c r="J1986" s="45">
        <v>4700</v>
      </c>
    </row>
    <row r="1987" spans="1:10">
      <c r="A1987">
        <v>767</v>
      </c>
      <c r="B1987" t="s">
        <v>362</v>
      </c>
      <c r="C1987">
        <v>45</v>
      </c>
      <c r="D1987" t="s">
        <v>384</v>
      </c>
      <c r="E1987" s="44">
        <v>0</v>
      </c>
      <c r="F1987" s="44">
        <v>1.4000000000000001</v>
      </c>
      <c r="G1987" s="58">
        <v>1.4000000000000001</v>
      </c>
      <c r="H1987" s="45">
        <v>0</v>
      </c>
      <c r="I1987" s="45">
        <v>7000</v>
      </c>
      <c r="J1987" s="45">
        <v>7000</v>
      </c>
    </row>
    <row r="1988" spans="1:10">
      <c r="A1988">
        <v>767</v>
      </c>
      <c r="B1988" t="s">
        <v>362</v>
      </c>
      <c r="C1988">
        <v>103</v>
      </c>
      <c r="D1988" t="s">
        <v>290</v>
      </c>
      <c r="E1988" s="44">
        <v>0</v>
      </c>
      <c r="F1988" s="44">
        <v>1</v>
      </c>
      <c r="G1988" s="58">
        <v>1</v>
      </c>
      <c r="H1988" s="45">
        <v>0</v>
      </c>
      <c r="I1988" s="45">
        <v>5000</v>
      </c>
      <c r="J1988" s="45">
        <v>5000</v>
      </c>
    </row>
    <row r="1989" spans="1:10">
      <c r="A1989">
        <v>767</v>
      </c>
      <c r="B1989" t="s">
        <v>362</v>
      </c>
      <c r="C1989">
        <v>135</v>
      </c>
      <c r="D1989" t="s">
        <v>858</v>
      </c>
      <c r="E1989" s="44">
        <v>0</v>
      </c>
      <c r="F1989" s="44">
        <v>0.45</v>
      </c>
      <c r="G1989" s="58">
        <v>0.45</v>
      </c>
      <c r="H1989" s="45">
        <v>0</v>
      </c>
      <c r="I1989" s="45">
        <v>2250</v>
      </c>
      <c r="J1989" s="45">
        <v>2250</v>
      </c>
    </row>
    <row r="1990" spans="1:10">
      <c r="A1990">
        <v>767</v>
      </c>
      <c r="B1990" t="s">
        <v>362</v>
      </c>
      <c r="C1990">
        <v>151</v>
      </c>
      <c r="D1990" t="s">
        <v>407</v>
      </c>
      <c r="E1990" s="44">
        <v>4</v>
      </c>
      <c r="F1990" s="44">
        <v>3.36</v>
      </c>
      <c r="G1990" s="58">
        <v>-0.64000000000000012</v>
      </c>
      <c r="H1990" s="45">
        <v>27113</v>
      </c>
      <c r="I1990" s="45">
        <v>23899</v>
      </c>
      <c r="J1990" s="45">
        <v>-3214</v>
      </c>
    </row>
    <row r="1991" spans="1:10">
      <c r="A1991">
        <v>767</v>
      </c>
      <c r="B1991" t="s">
        <v>362</v>
      </c>
      <c r="C1991">
        <v>215</v>
      </c>
      <c r="D1991" t="s">
        <v>360</v>
      </c>
      <c r="E1991" s="44">
        <v>9.01</v>
      </c>
      <c r="F1991" s="44">
        <v>11.2</v>
      </c>
      <c r="G1991" s="58">
        <v>2.1899999999999995</v>
      </c>
      <c r="H1991" s="45">
        <v>51230</v>
      </c>
      <c r="I1991" s="45">
        <v>56587</v>
      </c>
      <c r="J1991" s="45">
        <v>5357</v>
      </c>
    </row>
    <row r="1992" spans="1:10">
      <c r="A1992">
        <v>767</v>
      </c>
      <c r="B1992" t="s">
        <v>362</v>
      </c>
      <c r="C1992">
        <v>226</v>
      </c>
      <c r="D1992" t="s">
        <v>283</v>
      </c>
      <c r="E1992" s="44">
        <v>0</v>
      </c>
      <c r="F1992" s="44">
        <v>3.5</v>
      </c>
      <c r="G1992" s="58">
        <v>3.5</v>
      </c>
      <c r="H1992" s="45">
        <v>0</v>
      </c>
      <c r="I1992" s="45">
        <v>27453</v>
      </c>
      <c r="J1992" s="45">
        <v>27453</v>
      </c>
    </row>
    <row r="1993" spans="1:10">
      <c r="A1993">
        <v>767</v>
      </c>
      <c r="B1993" t="s">
        <v>362</v>
      </c>
      <c r="C1993">
        <v>277</v>
      </c>
      <c r="D1993" t="s">
        <v>355</v>
      </c>
      <c r="E1993" s="44">
        <v>4.91</v>
      </c>
      <c r="F1993" s="44">
        <v>6</v>
      </c>
      <c r="G1993" s="58">
        <v>1.0899999999999999</v>
      </c>
      <c r="H1993" s="45">
        <v>24701</v>
      </c>
      <c r="I1993" s="45">
        <v>30044</v>
      </c>
      <c r="J1993" s="45">
        <v>5343</v>
      </c>
    </row>
    <row r="1994" spans="1:10">
      <c r="A1994">
        <v>767</v>
      </c>
      <c r="B1994" t="s">
        <v>362</v>
      </c>
      <c r="C1994">
        <v>287</v>
      </c>
      <c r="D1994" t="s">
        <v>736</v>
      </c>
      <c r="E1994" s="44">
        <v>0</v>
      </c>
      <c r="F1994" s="44">
        <v>2.5199999999999996</v>
      </c>
      <c r="G1994" s="58">
        <v>2.5199999999999996</v>
      </c>
      <c r="H1994" s="45">
        <v>0</v>
      </c>
      <c r="I1994" s="45">
        <v>12600</v>
      </c>
      <c r="J1994" s="45">
        <v>12600</v>
      </c>
    </row>
    <row r="1995" spans="1:10">
      <c r="A1995">
        <v>767</v>
      </c>
      <c r="B1995" t="s">
        <v>362</v>
      </c>
      <c r="C1995">
        <v>309</v>
      </c>
      <c r="D1995" t="s">
        <v>304</v>
      </c>
      <c r="E1995" s="44">
        <v>0</v>
      </c>
      <c r="F1995" s="44">
        <v>2</v>
      </c>
      <c r="G1995" s="58">
        <v>2</v>
      </c>
      <c r="H1995" s="45">
        <v>0</v>
      </c>
      <c r="I1995" s="45">
        <v>10000</v>
      </c>
      <c r="J1995" s="45">
        <v>10000</v>
      </c>
    </row>
    <row r="1996" spans="1:10">
      <c r="A1996">
        <v>767</v>
      </c>
      <c r="B1996" t="s">
        <v>362</v>
      </c>
      <c r="C1996">
        <v>316</v>
      </c>
      <c r="D1996" t="s">
        <v>356</v>
      </c>
      <c r="E1996" s="44">
        <v>2</v>
      </c>
      <c r="F1996" s="44">
        <v>2</v>
      </c>
      <c r="G1996" s="58">
        <v>0</v>
      </c>
      <c r="H1996" s="45">
        <v>10000</v>
      </c>
      <c r="I1996" s="45">
        <v>14017</v>
      </c>
      <c r="J1996" s="45">
        <v>4017</v>
      </c>
    </row>
    <row r="1997" spans="1:10">
      <c r="A1997">
        <v>767</v>
      </c>
      <c r="B1997" t="s">
        <v>362</v>
      </c>
      <c r="C1997">
        <v>348</v>
      </c>
      <c r="D1997" t="s">
        <v>343</v>
      </c>
      <c r="E1997" s="44">
        <v>4</v>
      </c>
      <c r="F1997" s="44">
        <v>5.1100000000000003</v>
      </c>
      <c r="G1997" s="58">
        <v>1.1100000000000003</v>
      </c>
      <c r="H1997" s="45">
        <v>20000</v>
      </c>
      <c r="I1997" s="45">
        <v>25550</v>
      </c>
      <c r="J1997" s="45">
        <v>5550</v>
      </c>
    </row>
    <row r="1998" spans="1:10">
      <c r="A1998">
        <v>767</v>
      </c>
      <c r="B1998" t="s">
        <v>362</v>
      </c>
      <c r="C1998">
        <v>610</v>
      </c>
      <c r="D1998" t="s">
        <v>338</v>
      </c>
      <c r="E1998" s="44">
        <v>1</v>
      </c>
      <c r="F1998" s="44">
        <v>1</v>
      </c>
      <c r="G1998" s="58">
        <v>0</v>
      </c>
      <c r="H1998" s="45">
        <v>6987</v>
      </c>
      <c r="I1998" s="45">
        <v>9034</v>
      </c>
      <c r="J1998" s="45">
        <v>2047</v>
      </c>
    </row>
    <row r="1999" spans="1:10">
      <c r="A1999">
        <v>767</v>
      </c>
      <c r="B1999" t="s">
        <v>362</v>
      </c>
      <c r="C1999">
        <v>658</v>
      </c>
      <c r="D1999" t="s">
        <v>361</v>
      </c>
      <c r="E1999" s="44">
        <v>2.74</v>
      </c>
      <c r="F1999" s="44">
        <v>1</v>
      </c>
      <c r="G1999" s="58">
        <v>-1.7400000000000002</v>
      </c>
      <c r="H1999" s="45">
        <v>13700</v>
      </c>
      <c r="I1999" s="45">
        <v>5000</v>
      </c>
      <c r="J1999" s="45">
        <v>-8700</v>
      </c>
    </row>
    <row r="2000" spans="1:10">
      <c r="A2000">
        <v>767</v>
      </c>
      <c r="B2000" t="s">
        <v>362</v>
      </c>
      <c r="C2000">
        <v>753</v>
      </c>
      <c r="D2000" t="s">
        <v>275</v>
      </c>
      <c r="E2000" s="44">
        <v>2.94</v>
      </c>
      <c r="F2000" s="44">
        <v>2</v>
      </c>
      <c r="G2000" s="58">
        <v>-0.94</v>
      </c>
      <c r="H2000" s="45">
        <v>15262</v>
      </c>
      <c r="I2000" s="45">
        <v>10000</v>
      </c>
      <c r="J2000" s="45">
        <v>-5262</v>
      </c>
    </row>
    <row r="2001" spans="1:10">
      <c r="A2001">
        <v>767</v>
      </c>
      <c r="B2001" t="s">
        <v>362</v>
      </c>
      <c r="C2001">
        <v>775</v>
      </c>
      <c r="D2001" t="s">
        <v>342</v>
      </c>
      <c r="E2001" s="44">
        <v>2</v>
      </c>
      <c r="F2001" s="44">
        <v>0</v>
      </c>
      <c r="G2001" s="58">
        <v>-2</v>
      </c>
      <c r="H2001" s="45">
        <v>11134</v>
      </c>
      <c r="I2001" s="45">
        <v>0</v>
      </c>
      <c r="J2001" s="45">
        <v>-11134</v>
      </c>
    </row>
    <row r="2002" spans="1:10">
      <c r="A2002">
        <v>767</v>
      </c>
      <c r="B2002" t="s">
        <v>362</v>
      </c>
      <c r="C2002">
        <v>778</v>
      </c>
      <c r="D2002" t="s">
        <v>765</v>
      </c>
      <c r="E2002" s="44">
        <v>1</v>
      </c>
      <c r="F2002" s="44">
        <v>1</v>
      </c>
      <c r="G2002" s="58">
        <v>0</v>
      </c>
      <c r="H2002" s="45">
        <v>5000</v>
      </c>
      <c r="I2002" s="45">
        <v>5000</v>
      </c>
      <c r="J2002" s="45">
        <v>0</v>
      </c>
    </row>
    <row r="2003" spans="1:10">
      <c r="A2003">
        <v>767</v>
      </c>
      <c r="B2003" t="s">
        <v>362</v>
      </c>
      <c r="C2003">
        <v>832</v>
      </c>
      <c r="D2003" t="s">
        <v>780</v>
      </c>
      <c r="E2003" s="44">
        <v>2</v>
      </c>
      <c r="F2003" s="44">
        <v>0</v>
      </c>
      <c r="G2003" s="58">
        <v>-2</v>
      </c>
      <c r="H2003" s="45">
        <v>10000</v>
      </c>
      <c r="I2003" s="45">
        <v>0</v>
      </c>
      <c r="J2003" s="45">
        <v>-10000</v>
      </c>
    </row>
    <row r="2004" spans="1:10">
      <c r="A2004">
        <v>767</v>
      </c>
      <c r="B2004" t="s">
        <v>362</v>
      </c>
      <c r="C2004">
        <v>860</v>
      </c>
      <c r="D2004" t="s">
        <v>786</v>
      </c>
      <c r="E2004" s="44">
        <v>1.02</v>
      </c>
      <c r="F2004" s="44">
        <v>2.4699999999999998</v>
      </c>
      <c r="G2004" s="58">
        <v>1.4499999999999997</v>
      </c>
      <c r="H2004" s="45">
        <v>5100</v>
      </c>
      <c r="I2004" s="45">
        <v>12350</v>
      </c>
      <c r="J2004" s="45">
        <v>7250</v>
      </c>
    </row>
    <row r="2005" spans="1:10">
      <c r="A2005">
        <v>767</v>
      </c>
      <c r="B2005" t="s">
        <v>362</v>
      </c>
      <c r="C2005">
        <v>876</v>
      </c>
      <c r="D2005" t="s">
        <v>43</v>
      </c>
      <c r="E2005" s="44">
        <v>4</v>
      </c>
      <c r="F2005" s="44">
        <v>4.68</v>
      </c>
      <c r="G2005" s="58">
        <v>0.67999999999999972</v>
      </c>
      <c r="H2005" s="45">
        <v>20000</v>
      </c>
      <c r="I2005" s="45">
        <v>33821</v>
      </c>
      <c r="J2005" s="45">
        <v>13821</v>
      </c>
    </row>
    <row r="2006" spans="1:10">
      <c r="A2006">
        <v>770</v>
      </c>
      <c r="B2006" t="s">
        <v>363</v>
      </c>
      <c r="C2006">
        <v>84</v>
      </c>
      <c r="D2006" t="s">
        <v>828</v>
      </c>
      <c r="E2006" s="44">
        <v>6</v>
      </c>
      <c r="F2006" s="44">
        <v>7</v>
      </c>
      <c r="G2006" s="58">
        <v>1</v>
      </c>
      <c r="H2006" s="45">
        <v>30000</v>
      </c>
      <c r="I2006" s="45">
        <v>35000</v>
      </c>
      <c r="J2006" s="45">
        <v>5000</v>
      </c>
    </row>
    <row r="2007" spans="1:10">
      <c r="A2007">
        <v>770</v>
      </c>
      <c r="B2007" t="s">
        <v>363</v>
      </c>
      <c r="C2007">
        <v>151</v>
      </c>
      <c r="D2007" t="s">
        <v>407</v>
      </c>
      <c r="E2007" s="44">
        <v>2</v>
      </c>
      <c r="F2007" s="44">
        <v>0</v>
      </c>
      <c r="G2007" s="58">
        <v>-2</v>
      </c>
      <c r="H2007" s="45">
        <v>10000</v>
      </c>
      <c r="I2007" s="45">
        <v>0</v>
      </c>
      <c r="J2007" s="45">
        <v>-10000</v>
      </c>
    </row>
    <row r="2008" spans="1:10">
      <c r="A2008">
        <v>770</v>
      </c>
      <c r="B2008" t="s">
        <v>363</v>
      </c>
      <c r="C2008">
        <v>191</v>
      </c>
      <c r="D2008" t="s">
        <v>385</v>
      </c>
      <c r="E2008" s="44">
        <v>1</v>
      </c>
      <c r="F2008" s="44">
        <v>1</v>
      </c>
      <c r="G2008" s="58">
        <v>0</v>
      </c>
      <c r="H2008" s="45">
        <v>5000</v>
      </c>
      <c r="I2008" s="45">
        <v>5000</v>
      </c>
      <c r="J2008" s="45">
        <v>0</v>
      </c>
    </row>
    <row r="2009" spans="1:10">
      <c r="A2009">
        <v>770</v>
      </c>
      <c r="B2009" t="s">
        <v>363</v>
      </c>
      <c r="C2009">
        <v>215</v>
      </c>
      <c r="D2009" t="s">
        <v>360</v>
      </c>
      <c r="E2009" s="44">
        <v>9</v>
      </c>
      <c r="F2009" s="44">
        <v>7.7200000000000006</v>
      </c>
      <c r="G2009" s="58">
        <v>-1.2799999999999994</v>
      </c>
      <c r="H2009" s="45">
        <v>71990</v>
      </c>
      <c r="I2009" s="45">
        <v>38600</v>
      </c>
      <c r="J2009" s="45">
        <v>-33390</v>
      </c>
    </row>
    <row r="2010" spans="1:10">
      <c r="A2010">
        <v>770</v>
      </c>
      <c r="B2010" t="s">
        <v>363</v>
      </c>
      <c r="C2010">
        <v>227</v>
      </c>
      <c r="D2010" t="s">
        <v>386</v>
      </c>
      <c r="E2010" s="44">
        <v>3</v>
      </c>
      <c r="F2010" s="44">
        <v>1</v>
      </c>
      <c r="G2010" s="58">
        <v>-2</v>
      </c>
      <c r="H2010" s="45">
        <v>15000</v>
      </c>
      <c r="I2010" s="45">
        <v>5000</v>
      </c>
      <c r="J2010" s="45">
        <v>-10000</v>
      </c>
    </row>
    <row r="2011" spans="1:10">
      <c r="A2011">
        <v>770</v>
      </c>
      <c r="B2011" t="s">
        <v>363</v>
      </c>
      <c r="C2011">
        <v>277</v>
      </c>
      <c r="D2011" t="s">
        <v>355</v>
      </c>
      <c r="E2011" s="44">
        <v>27.74</v>
      </c>
      <c r="F2011" s="44">
        <v>24.06</v>
      </c>
      <c r="G2011" s="58">
        <v>-3.6799999999999997</v>
      </c>
      <c r="H2011" s="45">
        <v>156090</v>
      </c>
      <c r="I2011" s="45">
        <v>136408</v>
      </c>
      <c r="J2011" s="45">
        <v>-19682</v>
      </c>
    </row>
    <row r="2012" spans="1:10">
      <c r="A2012">
        <v>770</v>
      </c>
      <c r="B2012" t="s">
        <v>363</v>
      </c>
      <c r="C2012">
        <v>309</v>
      </c>
      <c r="D2012" t="s">
        <v>304</v>
      </c>
      <c r="E2012" s="44">
        <v>2.4299999999999997</v>
      </c>
      <c r="F2012" s="44">
        <v>3</v>
      </c>
      <c r="G2012" s="58">
        <v>0.57000000000000028</v>
      </c>
      <c r="H2012" s="45">
        <v>23542</v>
      </c>
      <c r="I2012" s="45">
        <v>21067</v>
      </c>
      <c r="J2012" s="45">
        <v>-2475</v>
      </c>
    </row>
    <row r="2013" spans="1:10">
      <c r="A2013">
        <v>770</v>
      </c>
      <c r="B2013" t="s">
        <v>363</v>
      </c>
      <c r="C2013">
        <v>316</v>
      </c>
      <c r="D2013" t="s">
        <v>356</v>
      </c>
      <c r="E2013" s="44">
        <v>0</v>
      </c>
      <c r="F2013" s="44">
        <v>0.42</v>
      </c>
      <c r="G2013" s="58">
        <v>0.42</v>
      </c>
      <c r="H2013" s="45">
        <v>0</v>
      </c>
      <c r="I2013" s="45">
        <v>2100</v>
      </c>
      <c r="J2013" s="45">
        <v>2100</v>
      </c>
    </row>
    <row r="2014" spans="1:10">
      <c r="A2014">
        <v>770</v>
      </c>
      <c r="B2014" t="s">
        <v>363</v>
      </c>
      <c r="C2014">
        <v>324</v>
      </c>
      <c r="D2014" t="s">
        <v>12</v>
      </c>
      <c r="E2014" s="44">
        <v>8</v>
      </c>
      <c r="F2014" s="44">
        <v>11</v>
      </c>
      <c r="G2014" s="58">
        <v>3</v>
      </c>
      <c r="H2014" s="45">
        <v>40530</v>
      </c>
      <c r="I2014" s="45">
        <v>60620</v>
      </c>
      <c r="J2014" s="45">
        <v>20090</v>
      </c>
    </row>
    <row r="2015" spans="1:10">
      <c r="A2015">
        <v>770</v>
      </c>
      <c r="B2015" t="s">
        <v>363</v>
      </c>
      <c r="C2015">
        <v>348</v>
      </c>
      <c r="D2015" t="s">
        <v>343</v>
      </c>
      <c r="E2015" s="44">
        <v>3</v>
      </c>
      <c r="F2015" s="44">
        <v>2</v>
      </c>
      <c r="G2015" s="58">
        <v>-1</v>
      </c>
      <c r="H2015" s="45">
        <v>21283</v>
      </c>
      <c r="I2015" s="45">
        <v>11730</v>
      </c>
      <c r="J2015" s="45">
        <v>-9553</v>
      </c>
    </row>
    <row r="2016" spans="1:10">
      <c r="A2016">
        <v>770</v>
      </c>
      <c r="B2016" t="s">
        <v>363</v>
      </c>
      <c r="C2016">
        <v>658</v>
      </c>
      <c r="D2016" t="s">
        <v>361</v>
      </c>
      <c r="E2016" s="44">
        <v>1</v>
      </c>
      <c r="F2016" s="44">
        <v>1.51</v>
      </c>
      <c r="G2016" s="58">
        <v>0.51</v>
      </c>
      <c r="H2016" s="45">
        <v>5000</v>
      </c>
      <c r="I2016" s="45">
        <v>7550</v>
      </c>
      <c r="J2016" s="45">
        <v>2550</v>
      </c>
    </row>
    <row r="2017" spans="1:10">
      <c r="A2017">
        <v>770</v>
      </c>
      <c r="B2017" t="s">
        <v>363</v>
      </c>
      <c r="C2017">
        <v>753</v>
      </c>
      <c r="D2017" t="s">
        <v>275</v>
      </c>
      <c r="E2017" s="44">
        <v>1</v>
      </c>
      <c r="F2017" s="44">
        <v>1</v>
      </c>
      <c r="G2017" s="58">
        <v>0</v>
      </c>
      <c r="H2017" s="45">
        <v>5000</v>
      </c>
      <c r="I2017" s="45">
        <v>5000</v>
      </c>
      <c r="J2017" s="45">
        <v>0</v>
      </c>
    </row>
    <row r="2018" spans="1:10">
      <c r="A2018">
        <v>770</v>
      </c>
      <c r="B2018" t="s">
        <v>363</v>
      </c>
      <c r="C2018">
        <v>767</v>
      </c>
      <c r="D2018" t="s">
        <v>362</v>
      </c>
      <c r="E2018" s="44">
        <v>35.79</v>
      </c>
      <c r="F2018" s="44">
        <v>43.08</v>
      </c>
      <c r="G2018" s="58">
        <v>7.2899999999999991</v>
      </c>
      <c r="H2018" s="45">
        <v>228254</v>
      </c>
      <c r="I2018" s="45">
        <v>227524</v>
      </c>
      <c r="J2018" s="45">
        <v>-730</v>
      </c>
    </row>
    <row r="2019" spans="1:10">
      <c r="A2019">
        <v>770</v>
      </c>
      <c r="B2019" t="s">
        <v>363</v>
      </c>
      <c r="C2019">
        <v>778</v>
      </c>
      <c r="D2019" t="s">
        <v>765</v>
      </c>
      <c r="E2019" s="44">
        <v>36.269999999999996</v>
      </c>
      <c r="F2019" s="44">
        <v>28.439999999999998</v>
      </c>
      <c r="G2019" s="58">
        <v>-7.8299999999999983</v>
      </c>
      <c r="H2019" s="45">
        <v>192771</v>
      </c>
      <c r="I2019" s="45">
        <v>143790</v>
      </c>
      <c r="J2019" s="45">
        <v>-48981</v>
      </c>
    </row>
    <row r="2020" spans="1:10">
      <c r="A2020">
        <v>770</v>
      </c>
      <c r="B2020" t="s">
        <v>363</v>
      </c>
      <c r="C2020">
        <v>805</v>
      </c>
      <c r="D2020" t="s">
        <v>31</v>
      </c>
      <c r="E2020" s="44">
        <v>1</v>
      </c>
      <c r="F2020" s="44">
        <v>1</v>
      </c>
      <c r="G2020" s="58">
        <v>0</v>
      </c>
      <c r="H2020" s="45">
        <v>6343</v>
      </c>
      <c r="I2020" s="45">
        <v>5928</v>
      </c>
      <c r="J2020" s="45">
        <v>-415</v>
      </c>
    </row>
    <row r="2021" spans="1:10">
      <c r="A2021">
        <v>770</v>
      </c>
      <c r="B2021" t="s">
        <v>363</v>
      </c>
      <c r="C2021">
        <v>860</v>
      </c>
      <c r="D2021" t="s">
        <v>786</v>
      </c>
      <c r="E2021" s="44">
        <v>13.68</v>
      </c>
      <c r="F2021" s="44">
        <v>12.92</v>
      </c>
      <c r="G2021" s="58">
        <v>-0.75999999999999979</v>
      </c>
      <c r="H2021" s="45">
        <v>88468</v>
      </c>
      <c r="I2021" s="45">
        <v>69602</v>
      </c>
      <c r="J2021" s="45">
        <v>-18866</v>
      </c>
    </row>
    <row r="2022" spans="1:10">
      <c r="A2022">
        <v>770</v>
      </c>
      <c r="B2022" t="s">
        <v>363</v>
      </c>
      <c r="C2022">
        <v>876</v>
      </c>
      <c r="D2022" t="s">
        <v>43</v>
      </c>
      <c r="E2022" s="44">
        <v>25.430000000000003</v>
      </c>
      <c r="F2022" s="44">
        <v>27.72</v>
      </c>
      <c r="G2022" s="58">
        <v>2.2899999999999956</v>
      </c>
      <c r="H2022" s="45">
        <v>139775</v>
      </c>
      <c r="I2022" s="45">
        <v>171074</v>
      </c>
      <c r="J2022" s="45">
        <v>31299</v>
      </c>
    </row>
    <row r="2023" spans="1:10">
      <c r="A2023">
        <v>773</v>
      </c>
      <c r="B2023" t="s">
        <v>310</v>
      </c>
      <c r="C2023">
        <v>7</v>
      </c>
      <c r="D2023" t="s">
        <v>79</v>
      </c>
      <c r="E2023" s="44">
        <v>32.11</v>
      </c>
      <c r="F2023" s="44">
        <v>34.050000000000004</v>
      </c>
      <c r="G2023" s="58">
        <v>1.9400000000000048</v>
      </c>
      <c r="H2023" s="45">
        <v>184083</v>
      </c>
      <c r="I2023" s="45">
        <v>223213</v>
      </c>
      <c r="J2023" s="45">
        <v>39130</v>
      </c>
    </row>
    <row r="2024" spans="1:10">
      <c r="A2024">
        <v>773</v>
      </c>
      <c r="B2024" t="s">
        <v>310</v>
      </c>
      <c r="C2024">
        <v>9</v>
      </c>
      <c r="D2024" t="s">
        <v>294</v>
      </c>
      <c r="E2024" s="44">
        <v>0</v>
      </c>
      <c r="F2024" s="44">
        <v>2</v>
      </c>
      <c r="G2024" s="58">
        <v>2</v>
      </c>
      <c r="H2024" s="45">
        <v>0</v>
      </c>
      <c r="I2024" s="45">
        <v>10000</v>
      </c>
      <c r="J2024" s="45">
        <v>10000</v>
      </c>
    </row>
    <row r="2025" spans="1:10">
      <c r="A2025">
        <v>773</v>
      </c>
      <c r="B2025" t="s">
        <v>310</v>
      </c>
      <c r="C2025">
        <v>71</v>
      </c>
      <c r="D2025" t="s">
        <v>345</v>
      </c>
      <c r="E2025" s="44">
        <v>4</v>
      </c>
      <c r="F2025" s="44">
        <v>3</v>
      </c>
      <c r="G2025" s="58">
        <v>-1</v>
      </c>
      <c r="H2025" s="45">
        <v>20000</v>
      </c>
      <c r="I2025" s="45">
        <v>15000</v>
      </c>
      <c r="J2025" s="45">
        <v>-5000</v>
      </c>
    </row>
    <row r="2026" spans="1:10">
      <c r="A2026">
        <v>773</v>
      </c>
      <c r="B2026" t="s">
        <v>310</v>
      </c>
      <c r="C2026">
        <v>105</v>
      </c>
      <c r="D2026" t="s">
        <v>80</v>
      </c>
      <c r="E2026" s="44">
        <v>11.309999999999999</v>
      </c>
      <c r="F2026" s="44">
        <v>10</v>
      </c>
      <c r="G2026" s="58">
        <v>-1.3099999999999987</v>
      </c>
      <c r="H2026" s="45">
        <v>147823</v>
      </c>
      <c r="I2026" s="45">
        <v>138885</v>
      </c>
      <c r="J2026" s="45">
        <v>-8938</v>
      </c>
    </row>
    <row r="2027" spans="1:10">
      <c r="A2027">
        <v>773</v>
      </c>
      <c r="B2027" t="s">
        <v>310</v>
      </c>
      <c r="C2027">
        <v>128</v>
      </c>
      <c r="D2027" t="s">
        <v>81</v>
      </c>
      <c r="E2027" s="44">
        <v>35.54</v>
      </c>
      <c r="F2027" s="44">
        <v>32.5</v>
      </c>
      <c r="G2027" s="58">
        <v>-3.0399999999999991</v>
      </c>
      <c r="H2027" s="45">
        <v>198180</v>
      </c>
      <c r="I2027" s="45">
        <v>179979</v>
      </c>
      <c r="J2027" s="45">
        <v>-18201</v>
      </c>
    </row>
    <row r="2028" spans="1:10">
      <c r="A2028">
        <v>773</v>
      </c>
      <c r="B2028" t="s">
        <v>310</v>
      </c>
      <c r="C2028">
        <v>144</v>
      </c>
      <c r="D2028" t="s">
        <v>347</v>
      </c>
      <c r="E2028" s="44">
        <v>3.25</v>
      </c>
      <c r="F2028" s="44">
        <v>0.56999999999999995</v>
      </c>
      <c r="G2028" s="58">
        <v>-2.68</v>
      </c>
      <c r="H2028" s="45">
        <v>17032</v>
      </c>
      <c r="I2028" s="45">
        <v>2850</v>
      </c>
      <c r="J2028" s="45">
        <v>-14182</v>
      </c>
    </row>
    <row r="2029" spans="1:10">
      <c r="A2029">
        <v>773</v>
      </c>
      <c r="B2029" t="s">
        <v>310</v>
      </c>
      <c r="C2029">
        <v>149</v>
      </c>
      <c r="D2029" t="s">
        <v>82</v>
      </c>
      <c r="E2029" s="44">
        <v>5.46</v>
      </c>
      <c r="F2029" s="44">
        <v>1</v>
      </c>
      <c r="G2029" s="58">
        <v>-4.46</v>
      </c>
      <c r="H2029" s="45">
        <v>57529</v>
      </c>
      <c r="I2029" s="45">
        <v>5000</v>
      </c>
      <c r="J2029" s="45">
        <v>-52529</v>
      </c>
    </row>
    <row r="2030" spans="1:10">
      <c r="A2030">
        <v>773</v>
      </c>
      <c r="B2030" t="s">
        <v>310</v>
      </c>
      <c r="C2030">
        <v>168</v>
      </c>
      <c r="D2030" t="s">
        <v>276</v>
      </c>
      <c r="E2030" s="44">
        <v>0.41</v>
      </c>
      <c r="F2030" s="44">
        <v>0</v>
      </c>
      <c r="G2030" s="58">
        <v>-0.41</v>
      </c>
      <c r="H2030" s="45">
        <v>4494</v>
      </c>
      <c r="I2030" s="45">
        <v>0</v>
      </c>
      <c r="J2030" s="45">
        <v>-4494</v>
      </c>
    </row>
    <row r="2031" spans="1:10">
      <c r="A2031">
        <v>773</v>
      </c>
      <c r="B2031" t="s">
        <v>310</v>
      </c>
      <c r="C2031">
        <v>181</v>
      </c>
      <c r="D2031" t="s">
        <v>84</v>
      </c>
      <c r="E2031" s="44">
        <v>2</v>
      </c>
      <c r="F2031" s="44">
        <v>4</v>
      </c>
      <c r="G2031" s="58">
        <v>2</v>
      </c>
      <c r="H2031" s="45">
        <v>10000</v>
      </c>
      <c r="I2031" s="45">
        <v>50278</v>
      </c>
      <c r="J2031" s="45">
        <v>40278</v>
      </c>
    </row>
    <row r="2032" spans="1:10">
      <c r="A2032">
        <v>773</v>
      </c>
      <c r="B2032" t="s">
        <v>310</v>
      </c>
      <c r="C2032">
        <v>204</v>
      </c>
      <c r="D2032" t="s">
        <v>307</v>
      </c>
      <c r="E2032" s="44">
        <v>26.459999999999997</v>
      </c>
      <c r="F2032" s="44">
        <v>21.08</v>
      </c>
      <c r="G2032" s="58">
        <v>-5.379999999999999</v>
      </c>
      <c r="H2032" s="45">
        <v>151205</v>
      </c>
      <c r="I2032" s="45">
        <v>128139</v>
      </c>
      <c r="J2032" s="45">
        <v>-23066</v>
      </c>
    </row>
    <row r="2033" spans="1:10">
      <c r="A2033">
        <v>773</v>
      </c>
      <c r="B2033" t="s">
        <v>310</v>
      </c>
      <c r="C2033">
        <v>211</v>
      </c>
      <c r="D2033" t="s">
        <v>751</v>
      </c>
      <c r="E2033" s="44">
        <v>1</v>
      </c>
      <c r="F2033" s="44">
        <v>0</v>
      </c>
      <c r="G2033" s="58">
        <v>-1</v>
      </c>
      <c r="H2033" s="45">
        <v>5000</v>
      </c>
      <c r="I2033" s="45">
        <v>0</v>
      </c>
      <c r="J2033" s="45">
        <v>-5000</v>
      </c>
    </row>
    <row r="2034" spans="1:10">
      <c r="A2034">
        <v>773</v>
      </c>
      <c r="B2034" t="s">
        <v>310</v>
      </c>
      <c r="C2034">
        <v>229</v>
      </c>
      <c r="D2034" t="s">
        <v>256</v>
      </c>
      <c r="E2034" s="44">
        <v>3</v>
      </c>
      <c r="F2034" s="44">
        <v>4</v>
      </c>
      <c r="G2034" s="58">
        <v>1</v>
      </c>
      <c r="H2034" s="45">
        <v>15000</v>
      </c>
      <c r="I2034" s="45">
        <v>20000</v>
      </c>
      <c r="J2034" s="45">
        <v>5000</v>
      </c>
    </row>
    <row r="2035" spans="1:10">
      <c r="A2035">
        <v>773</v>
      </c>
      <c r="B2035" t="s">
        <v>310</v>
      </c>
      <c r="C2035">
        <v>258</v>
      </c>
      <c r="D2035" t="s">
        <v>257</v>
      </c>
      <c r="E2035" s="44">
        <v>0.13</v>
      </c>
      <c r="F2035" s="44">
        <v>0</v>
      </c>
      <c r="G2035" s="58">
        <v>-0.13</v>
      </c>
      <c r="H2035" s="45">
        <v>650</v>
      </c>
      <c r="I2035" s="45">
        <v>0</v>
      </c>
      <c r="J2035" s="45">
        <v>-650</v>
      </c>
    </row>
    <row r="2036" spans="1:10">
      <c r="A2036">
        <v>773</v>
      </c>
      <c r="B2036" t="s">
        <v>310</v>
      </c>
      <c r="C2036">
        <v>298</v>
      </c>
      <c r="D2036" t="s">
        <v>413</v>
      </c>
      <c r="E2036" s="44">
        <v>0</v>
      </c>
      <c r="F2036" s="44">
        <v>1</v>
      </c>
      <c r="G2036" s="58">
        <v>1</v>
      </c>
      <c r="H2036" s="45">
        <v>0</v>
      </c>
      <c r="I2036" s="45">
        <v>5000</v>
      </c>
      <c r="J2036" s="45">
        <v>5000</v>
      </c>
    </row>
    <row r="2037" spans="1:10">
      <c r="A2037">
        <v>773</v>
      </c>
      <c r="B2037" t="s">
        <v>310</v>
      </c>
      <c r="C2037">
        <v>675</v>
      </c>
      <c r="D2037" t="s">
        <v>260</v>
      </c>
      <c r="E2037" s="44">
        <v>4</v>
      </c>
      <c r="F2037" s="44">
        <v>1</v>
      </c>
      <c r="G2037" s="58">
        <v>-3</v>
      </c>
      <c r="H2037" s="45">
        <v>32665</v>
      </c>
      <c r="I2037" s="45">
        <v>40730</v>
      </c>
      <c r="J2037" s="45">
        <v>8065</v>
      </c>
    </row>
    <row r="2038" spans="1:10">
      <c r="A2038">
        <v>773</v>
      </c>
      <c r="B2038" t="s">
        <v>310</v>
      </c>
      <c r="C2038">
        <v>698</v>
      </c>
      <c r="D2038" t="s">
        <v>55</v>
      </c>
      <c r="E2038" s="44">
        <v>0</v>
      </c>
      <c r="F2038" s="44">
        <v>1</v>
      </c>
      <c r="G2038" s="58">
        <v>1</v>
      </c>
      <c r="H2038" s="45">
        <v>0</v>
      </c>
      <c r="I2038" s="45">
        <v>5000</v>
      </c>
      <c r="J2038" s="45">
        <v>5000</v>
      </c>
    </row>
    <row r="2039" spans="1:10">
      <c r="A2039">
        <v>773</v>
      </c>
      <c r="B2039" t="s">
        <v>310</v>
      </c>
      <c r="C2039">
        <v>705</v>
      </c>
      <c r="D2039" t="s">
        <v>296</v>
      </c>
      <c r="E2039" s="44">
        <v>0</v>
      </c>
      <c r="F2039" s="44">
        <v>1</v>
      </c>
      <c r="G2039" s="58">
        <v>1</v>
      </c>
      <c r="H2039" s="45">
        <v>0</v>
      </c>
      <c r="I2039" s="45">
        <v>5000</v>
      </c>
      <c r="J2039" s="45">
        <v>5000</v>
      </c>
    </row>
    <row r="2040" spans="1:10">
      <c r="A2040">
        <v>773</v>
      </c>
      <c r="B2040" t="s">
        <v>310</v>
      </c>
      <c r="C2040">
        <v>745</v>
      </c>
      <c r="D2040" t="s">
        <v>309</v>
      </c>
      <c r="E2040" s="44">
        <v>14.5</v>
      </c>
      <c r="F2040" s="44">
        <v>14</v>
      </c>
      <c r="G2040" s="58">
        <v>-0.5</v>
      </c>
      <c r="H2040" s="45">
        <v>72500</v>
      </c>
      <c r="I2040" s="45">
        <v>70000</v>
      </c>
      <c r="J2040" s="45">
        <v>-2500</v>
      </c>
    </row>
    <row r="2041" spans="1:10">
      <c r="A2041">
        <v>774</v>
      </c>
      <c r="B2041" t="s">
        <v>48</v>
      </c>
      <c r="C2041">
        <v>89</v>
      </c>
      <c r="D2041" t="s">
        <v>830</v>
      </c>
      <c r="E2041" s="44">
        <v>18.82</v>
      </c>
      <c r="F2041" s="44">
        <v>20.7</v>
      </c>
      <c r="G2041" s="58">
        <v>1.879999999999999</v>
      </c>
      <c r="H2041" s="45">
        <v>165491</v>
      </c>
      <c r="I2041" s="45">
        <v>133193</v>
      </c>
      <c r="J2041" s="45">
        <v>-32298</v>
      </c>
    </row>
    <row r="2042" spans="1:10">
      <c r="A2042">
        <v>774</v>
      </c>
      <c r="B2042" t="s">
        <v>48</v>
      </c>
      <c r="C2042">
        <v>221</v>
      </c>
      <c r="D2042" t="s">
        <v>699</v>
      </c>
      <c r="E2042" s="44">
        <v>15.96</v>
      </c>
      <c r="F2042" s="44">
        <v>11</v>
      </c>
      <c r="G2042" s="58">
        <v>-4.9600000000000009</v>
      </c>
      <c r="H2042" s="45">
        <v>119843</v>
      </c>
      <c r="I2042" s="45">
        <v>86176</v>
      </c>
      <c r="J2042" s="45">
        <v>-33667</v>
      </c>
    </row>
    <row r="2043" spans="1:10">
      <c r="A2043">
        <v>774</v>
      </c>
      <c r="B2043" t="s">
        <v>48</v>
      </c>
      <c r="C2043">
        <v>296</v>
      </c>
      <c r="D2043" t="s">
        <v>741</v>
      </c>
      <c r="E2043" s="44">
        <v>21</v>
      </c>
      <c r="F2043" s="44">
        <v>28</v>
      </c>
      <c r="G2043" s="58">
        <v>7</v>
      </c>
      <c r="H2043" s="45">
        <v>118962</v>
      </c>
      <c r="I2043" s="45">
        <v>155689</v>
      </c>
      <c r="J2043" s="45">
        <v>36727</v>
      </c>
    </row>
    <row r="2044" spans="1:10">
      <c r="A2044">
        <v>775</v>
      </c>
      <c r="B2044" t="s">
        <v>342</v>
      </c>
      <c r="C2044">
        <v>17</v>
      </c>
      <c r="D2044" t="s">
        <v>753</v>
      </c>
      <c r="E2044" s="44">
        <v>1</v>
      </c>
      <c r="F2044" s="44">
        <v>1</v>
      </c>
      <c r="G2044" s="58">
        <v>0</v>
      </c>
      <c r="H2044" s="45">
        <v>5000</v>
      </c>
      <c r="I2044" s="45">
        <v>5000</v>
      </c>
      <c r="J2044" s="45">
        <v>0</v>
      </c>
    </row>
    <row r="2045" spans="1:10">
      <c r="A2045">
        <v>775</v>
      </c>
      <c r="B2045" t="s">
        <v>342</v>
      </c>
      <c r="C2045">
        <v>45</v>
      </c>
      <c r="D2045" t="s">
        <v>384</v>
      </c>
      <c r="E2045" s="44">
        <v>1</v>
      </c>
      <c r="F2045" s="44">
        <v>0</v>
      </c>
      <c r="G2045" s="58">
        <v>-1</v>
      </c>
      <c r="H2045" s="45">
        <v>5000</v>
      </c>
      <c r="I2045" s="45">
        <v>0</v>
      </c>
      <c r="J2045" s="45">
        <v>-5000</v>
      </c>
    </row>
    <row r="2046" spans="1:10">
      <c r="A2046">
        <v>775</v>
      </c>
      <c r="B2046" t="s">
        <v>342</v>
      </c>
      <c r="C2046">
        <v>64</v>
      </c>
      <c r="D2046" t="s">
        <v>330</v>
      </c>
      <c r="E2046" s="44">
        <v>1</v>
      </c>
      <c r="F2046" s="44">
        <v>1</v>
      </c>
      <c r="G2046" s="58">
        <v>0</v>
      </c>
      <c r="H2046" s="45">
        <v>5000</v>
      </c>
      <c r="I2046" s="45">
        <v>5000</v>
      </c>
      <c r="J2046" s="45">
        <v>0</v>
      </c>
    </row>
    <row r="2047" spans="1:10">
      <c r="A2047">
        <v>775</v>
      </c>
      <c r="B2047" t="s">
        <v>342</v>
      </c>
      <c r="C2047">
        <v>97</v>
      </c>
      <c r="D2047" t="s">
        <v>332</v>
      </c>
      <c r="E2047" s="44">
        <v>20</v>
      </c>
      <c r="F2047" s="44">
        <v>18</v>
      </c>
      <c r="G2047" s="58">
        <v>-2</v>
      </c>
      <c r="H2047" s="45">
        <v>109251</v>
      </c>
      <c r="I2047" s="45">
        <v>98874</v>
      </c>
      <c r="J2047" s="45">
        <v>-10377</v>
      </c>
    </row>
    <row r="2048" spans="1:10">
      <c r="A2048">
        <v>775</v>
      </c>
      <c r="B2048" t="s">
        <v>342</v>
      </c>
      <c r="C2048">
        <v>103</v>
      </c>
      <c r="D2048" t="s">
        <v>290</v>
      </c>
      <c r="E2048" s="44">
        <v>6</v>
      </c>
      <c r="F2048" s="44">
        <v>3</v>
      </c>
      <c r="G2048" s="58">
        <v>-3</v>
      </c>
      <c r="H2048" s="45">
        <v>30000</v>
      </c>
      <c r="I2048" s="45">
        <v>15000</v>
      </c>
      <c r="J2048" s="45">
        <v>-15000</v>
      </c>
    </row>
    <row r="2049" spans="1:10">
      <c r="A2049">
        <v>775</v>
      </c>
      <c r="B2049" t="s">
        <v>342</v>
      </c>
      <c r="C2049">
        <v>151</v>
      </c>
      <c r="D2049" t="s">
        <v>407</v>
      </c>
      <c r="E2049" s="44">
        <v>3</v>
      </c>
      <c r="F2049" s="44">
        <v>0</v>
      </c>
      <c r="G2049" s="58">
        <v>-3</v>
      </c>
      <c r="H2049" s="45">
        <v>15000</v>
      </c>
      <c r="I2049" s="45">
        <v>0</v>
      </c>
      <c r="J2049" s="45">
        <v>-15000</v>
      </c>
    </row>
    <row r="2050" spans="1:10">
      <c r="A2050">
        <v>775</v>
      </c>
      <c r="B2050" t="s">
        <v>342</v>
      </c>
      <c r="C2050">
        <v>153</v>
      </c>
      <c r="D2050" t="s">
        <v>333</v>
      </c>
      <c r="E2050" s="44">
        <v>11</v>
      </c>
      <c r="F2050" s="44">
        <v>8</v>
      </c>
      <c r="G2050" s="58">
        <v>-3</v>
      </c>
      <c r="H2050" s="45">
        <v>63720</v>
      </c>
      <c r="I2050" s="45">
        <v>43061</v>
      </c>
      <c r="J2050" s="45">
        <v>-20659</v>
      </c>
    </row>
    <row r="2051" spans="1:10">
      <c r="A2051">
        <v>775</v>
      </c>
      <c r="B2051" t="s">
        <v>342</v>
      </c>
      <c r="C2051">
        <v>322</v>
      </c>
      <c r="D2051" t="s">
        <v>273</v>
      </c>
      <c r="E2051" s="44">
        <v>7</v>
      </c>
      <c r="F2051" s="44">
        <v>5</v>
      </c>
      <c r="G2051" s="58">
        <v>-2</v>
      </c>
      <c r="H2051" s="45">
        <v>40617</v>
      </c>
      <c r="I2051" s="45">
        <v>29107</v>
      </c>
      <c r="J2051" s="45">
        <v>-11510</v>
      </c>
    </row>
    <row r="2052" spans="1:10">
      <c r="A2052">
        <v>775</v>
      </c>
      <c r="B2052" t="s">
        <v>342</v>
      </c>
      <c r="C2052">
        <v>348</v>
      </c>
      <c r="D2052" t="s">
        <v>343</v>
      </c>
      <c r="E2052" s="44">
        <v>60</v>
      </c>
      <c r="F2052" s="44">
        <v>48.49</v>
      </c>
      <c r="G2052" s="58">
        <v>-11.509999999999998</v>
      </c>
      <c r="H2052" s="45">
        <v>320871</v>
      </c>
      <c r="I2052" s="45">
        <v>258308</v>
      </c>
      <c r="J2052" s="45">
        <v>-62563</v>
      </c>
    </row>
    <row r="2053" spans="1:10">
      <c r="A2053">
        <v>775</v>
      </c>
      <c r="B2053" t="s">
        <v>342</v>
      </c>
      <c r="C2053">
        <v>610</v>
      </c>
      <c r="D2053" t="s">
        <v>338</v>
      </c>
      <c r="E2053" s="44">
        <v>6</v>
      </c>
      <c r="F2053" s="44">
        <v>4</v>
      </c>
      <c r="G2053" s="58">
        <v>-2</v>
      </c>
      <c r="H2053" s="45">
        <v>30000</v>
      </c>
      <c r="I2053" s="45">
        <v>20000</v>
      </c>
      <c r="J2053" s="45">
        <v>-10000</v>
      </c>
    </row>
    <row r="2054" spans="1:10">
      <c r="A2054">
        <v>775</v>
      </c>
      <c r="B2054" t="s">
        <v>342</v>
      </c>
      <c r="C2054">
        <v>720</v>
      </c>
      <c r="D2054" t="s">
        <v>340</v>
      </c>
      <c r="E2054" s="44">
        <v>3</v>
      </c>
      <c r="F2054" s="44">
        <v>2</v>
      </c>
      <c r="G2054" s="58">
        <v>-1</v>
      </c>
      <c r="H2054" s="45">
        <v>15000</v>
      </c>
      <c r="I2054" s="45">
        <v>10000</v>
      </c>
      <c r="J2054" s="45">
        <v>-5000</v>
      </c>
    </row>
    <row r="2055" spans="1:10">
      <c r="A2055">
        <v>775</v>
      </c>
      <c r="B2055" t="s">
        <v>342</v>
      </c>
      <c r="C2055">
        <v>753</v>
      </c>
      <c r="D2055" t="s">
        <v>275</v>
      </c>
      <c r="E2055" s="44">
        <v>12.3</v>
      </c>
      <c r="F2055" s="44">
        <v>9.66</v>
      </c>
      <c r="G2055" s="58">
        <v>-2.6400000000000006</v>
      </c>
      <c r="H2055" s="45">
        <v>162670</v>
      </c>
      <c r="I2055" s="45">
        <v>83504</v>
      </c>
      <c r="J2055" s="45">
        <v>-79166</v>
      </c>
    </row>
    <row r="2056" spans="1:10">
      <c r="A2056">
        <v>775</v>
      </c>
      <c r="B2056" t="s">
        <v>342</v>
      </c>
      <c r="C2056">
        <v>767</v>
      </c>
      <c r="D2056" t="s">
        <v>362</v>
      </c>
      <c r="E2056" s="44">
        <v>14</v>
      </c>
      <c r="F2056" s="44">
        <v>11</v>
      </c>
      <c r="G2056" s="58">
        <v>-3</v>
      </c>
      <c r="H2056" s="45">
        <v>70000</v>
      </c>
      <c r="I2056" s="45">
        <v>55000</v>
      </c>
      <c r="J2056" s="45">
        <v>-15000</v>
      </c>
    </row>
    <row r="2057" spans="1:10">
      <c r="A2057">
        <v>775</v>
      </c>
      <c r="B2057" t="s">
        <v>342</v>
      </c>
      <c r="C2057">
        <v>770</v>
      </c>
      <c r="D2057" t="s">
        <v>363</v>
      </c>
      <c r="E2057" s="44">
        <v>0</v>
      </c>
      <c r="F2057" s="44">
        <v>1</v>
      </c>
      <c r="G2057" s="58">
        <v>1</v>
      </c>
      <c r="H2057" s="45">
        <v>0</v>
      </c>
      <c r="I2057" s="45">
        <v>5000</v>
      </c>
      <c r="J2057" s="45">
        <v>5000</v>
      </c>
    </row>
    <row r="2058" spans="1:10">
      <c r="A2058">
        <v>778</v>
      </c>
      <c r="B2058" t="s">
        <v>765</v>
      </c>
      <c r="C2058">
        <v>24</v>
      </c>
      <c r="D2058" t="s">
        <v>299</v>
      </c>
      <c r="E2058" s="44">
        <v>2</v>
      </c>
      <c r="F2058" s="44">
        <v>2</v>
      </c>
      <c r="G2058" s="58">
        <v>0</v>
      </c>
      <c r="H2058" s="45">
        <v>10000</v>
      </c>
      <c r="I2058" s="45">
        <v>10000</v>
      </c>
      <c r="J2058" s="45">
        <v>0</v>
      </c>
    </row>
    <row r="2059" spans="1:10">
      <c r="A2059">
        <v>778</v>
      </c>
      <c r="B2059" t="s">
        <v>765</v>
      </c>
      <c r="C2059">
        <v>43</v>
      </c>
      <c r="D2059" t="s">
        <v>802</v>
      </c>
      <c r="E2059" s="44">
        <v>2</v>
      </c>
      <c r="F2059" s="44">
        <v>2</v>
      </c>
      <c r="G2059" s="58">
        <v>0</v>
      </c>
      <c r="H2059" s="45">
        <v>10000</v>
      </c>
      <c r="I2059" s="45">
        <v>10000</v>
      </c>
      <c r="J2059" s="45">
        <v>0</v>
      </c>
    </row>
    <row r="2060" spans="1:10">
      <c r="A2060">
        <v>778</v>
      </c>
      <c r="B2060" t="s">
        <v>765</v>
      </c>
      <c r="C2060">
        <v>45</v>
      </c>
      <c r="D2060" t="s">
        <v>384</v>
      </c>
      <c r="E2060" s="44">
        <v>2</v>
      </c>
      <c r="F2060" s="44">
        <v>1.83</v>
      </c>
      <c r="G2060" s="58">
        <v>-0.16999999999999993</v>
      </c>
      <c r="H2060" s="45">
        <v>10000</v>
      </c>
      <c r="I2060" s="45">
        <v>9150</v>
      </c>
      <c r="J2060" s="45">
        <v>-850</v>
      </c>
    </row>
    <row r="2061" spans="1:10">
      <c r="A2061">
        <v>778</v>
      </c>
      <c r="B2061" t="s">
        <v>765</v>
      </c>
      <c r="C2061">
        <v>97</v>
      </c>
      <c r="D2061" t="s">
        <v>332</v>
      </c>
      <c r="E2061" s="44">
        <v>0</v>
      </c>
      <c r="F2061" s="44">
        <v>1</v>
      </c>
      <c r="G2061" s="58">
        <v>1</v>
      </c>
      <c r="H2061" s="45">
        <v>0</v>
      </c>
      <c r="I2061" s="45">
        <v>5000</v>
      </c>
      <c r="J2061" s="45">
        <v>5000</v>
      </c>
    </row>
    <row r="2062" spans="1:10">
      <c r="A2062">
        <v>778</v>
      </c>
      <c r="B2062" t="s">
        <v>765</v>
      </c>
      <c r="C2062">
        <v>135</v>
      </c>
      <c r="D2062" t="s">
        <v>858</v>
      </c>
      <c r="E2062" s="44">
        <v>0</v>
      </c>
      <c r="F2062" s="44">
        <v>1</v>
      </c>
      <c r="G2062" s="58">
        <v>1</v>
      </c>
      <c r="H2062" s="45">
        <v>0</v>
      </c>
      <c r="I2062" s="45">
        <v>5000</v>
      </c>
      <c r="J2062" s="45">
        <v>5000</v>
      </c>
    </row>
    <row r="2063" spans="1:10">
      <c r="A2063">
        <v>778</v>
      </c>
      <c r="B2063" t="s">
        <v>765</v>
      </c>
      <c r="C2063">
        <v>191</v>
      </c>
      <c r="D2063" t="s">
        <v>385</v>
      </c>
      <c r="E2063" s="44">
        <v>1.4</v>
      </c>
      <c r="F2063" s="44">
        <v>1</v>
      </c>
      <c r="G2063" s="58">
        <v>-0.39999999999999991</v>
      </c>
      <c r="H2063" s="45">
        <v>7000</v>
      </c>
      <c r="I2063" s="45">
        <v>5000</v>
      </c>
      <c r="J2063" s="45">
        <v>-2000</v>
      </c>
    </row>
    <row r="2064" spans="1:10">
      <c r="A2064">
        <v>778</v>
      </c>
      <c r="B2064" t="s">
        <v>765</v>
      </c>
      <c r="C2064">
        <v>215</v>
      </c>
      <c r="D2064" t="s">
        <v>360</v>
      </c>
      <c r="E2064" s="44">
        <v>21.44</v>
      </c>
      <c r="F2064" s="44">
        <v>22.68</v>
      </c>
      <c r="G2064" s="58">
        <v>1.2399999999999984</v>
      </c>
      <c r="H2064" s="45">
        <v>108555</v>
      </c>
      <c r="I2064" s="45">
        <v>113611</v>
      </c>
      <c r="J2064" s="45">
        <v>5056</v>
      </c>
    </row>
    <row r="2065" spans="1:10">
      <c r="A2065">
        <v>778</v>
      </c>
      <c r="B2065" t="s">
        <v>765</v>
      </c>
      <c r="C2065">
        <v>227</v>
      </c>
      <c r="D2065" t="s">
        <v>386</v>
      </c>
      <c r="E2065" s="44">
        <v>7.8999999999999995</v>
      </c>
      <c r="F2065" s="44">
        <v>2</v>
      </c>
      <c r="G2065" s="58">
        <v>-5.8999999999999995</v>
      </c>
      <c r="H2065" s="45">
        <v>46757</v>
      </c>
      <c r="I2065" s="45">
        <v>12705</v>
      </c>
      <c r="J2065" s="45">
        <v>-34052</v>
      </c>
    </row>
    <row r="2066" spans="1:10">
      <c r="A2066">
        <v>778</v>
      </c>
      <c r="B2066" t="s">
        <v>765</v>
      </c>
      <c r="C2066">
        <v>277</v>
      </c>
      <c r="D2066" t="s">
        <v>355</v>
      </c>
      <c r="E2066" s="44">
        <v>93.27</v>
      </c>
      <c r="F2066" s="44">
        <v>95.929999999999993</v>
      </c>
      <c r="G2066" s="58">
        <v>2.6599999999999966</v>
      </c>
      <c r="H2066" s="45">
        <v>507824</v>
      </c>
      <c r="I2066" s="45">
        <v>521430</v>
      </c>
      <c r="J2066" s="45">
        <v>13606</v>
      </c>
    </row>
    <row r="2067" spans="1:10">
      <c r="A2067">
        <v>778</v>
      </c>
      <c r="B2067" t="s">
        <v>765</v>
      </c>
      <c r="C2067">
        <v>281</v>
      </c>
      <c r="D2067" t="s">
        <v>76</v>
      </c>
      <c r="E2067" s="44">
        <v>0</v>
      </c>
      <c r="F2067" s="44">
        <v>0.47</v>
      </c>
      <c r="G2067" s="58">
        <v>0.47</v>
      </c>
      <c r="H2067" s="45">
        <v>0</v>
      </c>
      <c r="I2067" s="45">
        <v>2350</v>
      </c>
      <c r="J2067" s="45">
        <v>2350</v>
      </c>
    </row>
    <row r="2068" spans="1:10">
      <c r="A2068">
        <v>778</v>
      </c>
      <c r="B2068" t="s">
        <v>765</v>
      </c>
      <c r="C2068">
        <v>290</v>
      </c>
      <c r="D2068" t="s">
        <v>284</v>
      </c>
      <c r="E2068" s="44">
        <v>1</v>
      </c>
      <c r="F2068" s="44">
        <v>0</v>
      </c>
      <c r="G2068" s="58">
        <v>-1</v>
      </c>
      <c r="H2068" s="45">
        <v>5000</v>
      </c>
      <c r="I2068" s="45">
        <v>0</v>
      </c>
      <c r="J2068" s="45">
        <v>-5000</v>
      </c>
    </row>
    <row r="2069" spans="1:10">
      <c r="A2069">
        <v>778</v>
      </c>
      <c r="B2069" t="s">
        <v>765</v>
      </c>
      <c r="C2069">
        <v>309</v>
      </c>
      <c r="D2069" t="s">
        <v>304</v>
      </c>
      <c r="E2069" s="44">
        <v>23.450000000000003</v>
      </c>
      <c r="F2069" s="44">
        <v>24.21</v>
      </c>
      <c r="G2069" s="58">
        <v>0.75999999999999801</v>
      </c>
      <c r="H2069" s="45">
        <v>123681</v>
      </c>
      <c r="I2069" s="45">
        <v>124849</v>
      </c>
      <c r="J2069" s="45">
        <v>1168</v>
      </c>
    </row>
    <row r="2070" spans="1:10">
      <c r="A2070">
        <v>778</v>
      </c>
      <c r="B2070" t="s">
        <v>765</v>
      </c>
      <c r="C2070">
        <v>658</v>
      </c>
      <c r="D2070" t="s">
        <v>361</v>
      </c>
      <c r="E2070" s="44">
        <v>1.4</v>
      </c>
      <c r="F2070" s="44">
        <v>2.2599999999999998</v>
      </c>
      <c r="G2070" s="58">
        <v>0.85999999999999988</v>
      </c>
      <c r="H2070" s="45">
        <v>7000</v>
      </c>
      <c r="I2070" s="45">
        <v>11300</v>
      </c>
      <c r="J2070" s="45">
        <v>4300</v>
      </c>
    </row>
    <row r="2071" spans="1:10">
      <c r="A2071">
        <v>778</v>
      </c>
      <c r="B2071" t="s">
        <v>765</v>
      </c>
      <c r="C2071">
        <v>753</v>
      </c>
      <c r="D2071" t="s">
        <v>275</v>
      </c>
      <c r="E2071" s="44">
        <v>9.82</v>
      </c>
      <c r="F2071" s="44">
        <v>7</v>
      </c>
      <c r="G2071" s="58">
        <v>-2.8200000000000003</v>
      </c>
      <c r="H2071" s="45">
        <v>53498</v>
      </c>
      <c r="I2071" s="45">
        <v>41405</v>
      </c>
      <c r="J2071" s="45">
        <v>-12093</v>
      </c>
    </row>
    <row r="2072" spans="1:10">
      <c r="A2072">
        <v>778</v>
      </c>
      <c r="B2072" t="s">
        <v>765</v>
      </c>
      <c r="C2072">
        <v>767</v>
      </c>
      <c r="D2072" t="s">
        <v>362</v>
      </c>
      <c r="E2072" s="44">
        <v>6</v>
      </c>
      <c r="F2072" s="44">
        <v>6.52</v>
      </c>
      <c r="G2072" s="58">
        <v>0.51999999999999957</v>
      </c>
      <c r="H2072" s="45">
        <v>33861</v>
      </c>
      <c r="I2072" s="45">
        <v>37494</v>
      </c>
      <c r="J2072" s="45">
        <v>3633</v>
      </c>
    </row>
    <row r="2073" spans="1:10">
      <c r="A2073">
        <v>778</v>
      </c>
      <c r="B2073" t="s">
        <v>765</v>
      </c>
      <c r="C2073">
        <v>770</v>
      </c>
      <c r="D2073" t="s">
        <v>363</v>
      </c>
      <c r="E2073" s="44">
        <v>6.29</v>
      </c>
      <c r="F2073" s="44">
        <v>4</v>
      </c>
      <c r="G2073" s="58">
        <v>-2.29</v>
      </c>
      <c r="H2073" s="45">
        <v>31450</v>
      </c>
      <c r="I2073" s="45">
        <v>21376</v>
      </c>
      <c r="J2073" s="45">
        <v>-10074</v>
      </c>
    </row>
    <row r="2074" spans="1:10">
      <c r="A2074">
        <v>780</v>
      </c>
      <c r="B2074" t="s">
        <v>42</v>
      </c>
      <c r="C2074">
        <v>1</v>
      </c>
      <c r="D2074" t="s">
        <v>376</v>
      </c>
      <c r="E2074" s="44">
        <v>12.04</v>
      </c>
      <c r="F2074" s="44">
        <v>14.389999999999999</v>
      </c>
      <c r="G2074" s="58">
        <v>2.3499999999999996</v>
      </c>
      <c r="H2074" s="45">
        <v>76632</v>
      </c>
      <c r="I2074" s="45">
        <v>83425</v>
      </c>
      <c r="J2074" s="45">
        <v>6793</v>
      </c>
    </row>
    <row r="2075" spans="1:10">
      <c r="A2075">
        <v>780</v>
      </c>
      <c r="B2075" t="s">
        <v>42</v>
      </c>
      <c r="C2075">
        <v>35</v>
      </c>
      <c r="D2075" t="s">
        <v>319</v>
      </c>
      <c r="E2075" s="44">
        <v>1</v>
      </c>
      <c r="F2075" s="44">
        <v>1</v>
      </c>
      <c r="G2075" s="58">
        <v>0</v>
      </c>
      <c r="H2075" s="45">
        <v>5000</v>
      </c>
      <c r="I2075" s="45">
        <v>5000</v>
      </c>
      <c r="J2075" s="45">
        <v>0</v>
      </c>
    </row>
    <row r="2076" spans="1:10">
      <c r="A2076">
        <v>780</v>
      </c>
      <c r="B2076" t="s">
        <v>42</v>
      </c>
      <c r="C2076">
        <v>44</v>
      </c>
      <c r="D2076" t="s">
        <v>321</v>
      </c>
      <c r="E2076" s="44">
        <v>8</v>
      </c>
      <c r="F2076" s="44">
        <v>14.32</v>
      </c>
      <c r="G2076" s="58">
        <v>6.32</v>
      </c>
      <c r="H2076" s="45">
        <v>40000</v>
      </c>
      <c r="I2076" s="45">
        <v>71600</v>
      </c>
      <c r="J2076" s="45">
        <v>31600</v>
      </c>
    </row>
    <row r="2077" spans="1:10">
      <c r="A2077">
        <v>780</v>
      </c>
      <c r="B2077" t="s">
        <v>42</v>
      </c>
      <c r="C2077">
        <v>50</v>
      </c>
      <c r="D2077" t="s">
        <v>357</v>
      </c>
      <c r="E2077" s="44">
        <v>0</v>
      </c>
      <c r="F2077" s="44">
        <v>0.35</v>
      </c>
      <c r="G2077" s="58">
        <v>0.35</v>
      </c>
      <c r="H2077" s="45">
        <v>0</v>
      </c>
      <c r="I2077" s="45">
        <v>1750</v>
      </c>
      <c r="J2077" s="45">
        <v>1750</v>
      </c>
    </row>
    <row r="2078" spans="1:10">
      <c r="A2078">
        <v>780</v>
      </c>
      <c r="B2078" t="s">
        <v>42</v>
      </c>
      <c r="C2078">
        <v>52</v>
      </c>
      <c r="D2078" t="s">
        <v>349</v>
      </c>
      <c r="E2078" s="44">
        <v>0</v>
      </c>
      <c r="F2078" s="44">
        <v>1</v>
      </c>
      <c r="G2078" s="58">
        <v>1</v>
      </c>
      <c r="H2078" s="45">
        <v>0</v>
      </c>
      <c r="I2078" s="45">
        <v>5000</v>
      </c>
      <c r="J2078" s="45">
        <v>5000</v>
      </c>
    </row>
    <row r="2079" spans="1:10">
      <c r="A2079">
        <v>780</v>
      </c>
      <c r="B2079" t="s">
        <v>42</v>
      </c>
      <c r="C2079">
        <v>83</v>
      </c>
      <c r="D2079" t="s">
        <v>827</v>
      </c>
      <c r="E2079" s="44">
        <v>9.64</v>
      </c>
      <c r="F2079" s="44">
        <v>13.51</v>
      </c>
      <c r="G2079" s="58">
        <v>3.8699999999999992</v>
      </c>
      <c r="H2079" s="45">
        <v>55497</v>
      </c>
      <c r="I2079" s="45">
        <v>72357</v>
      </c>
      <c r="J2079" s="45">
        <v>16860</v>
      </c>
    </row>
    <row r="2080" spans="1:10">
      <c r="A2080">
        <v>780</v>
      </c>
      <c r="B2080" t="s">
        <v>42</v>
      </c>
      <c r="C2080">
        <v>122</v>
      </c>
      <c r="D2080" t="s">
        <v>849</v>
      </c>
      <c r="E2080" s="44">
        <v>1</v>
      </c>
      <c r="F2080" s="44">
        <v>2</v>
      </c>
      <c r="G2080" s="58">
        <v>1</v>
      </c>
      <c r="H2080" s="45">
        <v>5000</v>
      </c>
      <c r="I2080" s="45">
        <v>10000</v>
      </c>
      <c r="J2080" s="45">
        <v>5000</v>
      </c>
    </row>
    <row r="2081" spans="1:10">
      <c r="A2081">
        <v>780</v>
      </c>
      <c r="B2081" t="s">
        <v>42</v>
      </c>
      <c r="C2081">
        <v>133</v>
      </c>
      <c r="D2081" t="s">
        <v>322</v>
      </c>
      <c r="E2081" s="44">
        <v>0</v>
      </c>
      <c r="F2081" s="44">
        <v>1</v>
      </c>
      <c r="G2081" s="58">
        <v>1</v>
      </c>
      <c r="H2081" s="45">
        <v>0</v>
      </c>
      <c r="I2081" s="45">
        <v>5000</v>
      </c>
      <c r="J2081" s="45">
        <v>5000</v>
      </c>
    </row>
    <row r="2082" spans="1:10">
      <c r="A2082">
        <v>780</v>
      </c>
      <c r="B2082" t="s">
        <v>42</v>
      </c>
      <c r="C2082">
        <v>182</v>
      </c>
      <c r="D2082" t="s">
        <v>785</v>
      </c>
      <c r="E2082" s="44">
        <v>2</v>
      </c>
      <c r="F2082" s="44">
        <v>2</v>
      </c>
      <c r="G2082" s="58">
        <v>0</v>
      </c>
      <c r="H2082" s="45">
        <v>26453</v>
      </c>
      <c r="I2082" s="45">
        <v>23654</v>
      </c>
      <c r="J2082" s="45">
        <v>-2799</v>
      </c>
    </row>
    <row r="2083" spans="1:10">
      <c r="A2083">
        <v>780</v>
      </c>
      <c r="B2083" t="s">
        <v>42</v>
      </c>
      <c r="C2083">
        <v>218</v>
      </c>
      <c r="D2083" t="s">
        <v>697</v>
      </c>
      <c r="E2083" s="44">
        <v>1</v>
      </c>
      <c r="F2083" s="44">
        <v>1</v>
      </c>
      <c r="G2083" s="58">
        <v>0</v>
      </c>
      <c r="H2083" s="45">
        <v>5000</v>
      </c>
      <c r="I2083" s="45">
        <v>5000</v>
      </c>
      <c r="J2083" s="45">
        <v>0</v>
      </c>
    </row>
    <row r="2084" spans="1:10">
      <c r="A2084">
        <v>780</v>
      </c>
      <c r="B2084" t="s">
        <v>42</v>
      </c>
      <c r="C2084">
        <v>231</v>
      </c>
      <c r="D2084" t="s">
        <v>705</v>
      </c>
      <c r="E2084" s="44">
        <v>1</v>
      </c>
      <c r="F2084" s="44">
        <v>1.8399999999999999</v>
      </c>
      <c r="G2084" s="58">
        <v>0.83999999999999986</v>
      </c>
      <c r="H2084" s="45">
        <v>5000</v>
      </c>
      <c r="I2084" s="45">
        <v>9200</v>
      </c>
      <c r="J2084" s="45">
        <v>4200</v>
      </c>
    </row>
    <row r="2085" spans="1:10">
      <c r="A2085">
        <v>780</v>
      </c>
      <c r="B2085" t="s">
        <v>42</v>
      </c>
      <c r="C2085">
        <v>239</v>
      </c>
      <c r="D2085" t="s">
        <v>390</v>
      </c>
      <c r="E2085" s="44">
        <v>0</v>
      </c>
      <c r="F2085" s="44">
        <v>0.63</v>
      </c>
      <c r="G2085" s="58">
        <v>0.63</v>
      </c>
      <c r="H2085" s="45">
        <v>0</v>
      </c>
      <c r="I2085" s="45">
        <v>3150</v>
      </c>
      <c r="J2085" s="45">
        <v>3150</v>
      </c>
    </row>
    <row r="2086" spans="1:10">
      <c r="A2086">
        <v>780</v>
      </c>
      <c r="B2086" t="s">
        <v>42</v>
      </c>
      <c r="C2086">
        <v>251</v>
      </c>
      <c r="D2086" t="s">
        <v>717</v>
      </c>
      <c r="E2086" s="44">
        <v>0</v>
      </c>
      <c r="F2086" s="44">
        <v>0.91</v>
      </c>
      <c r="G2086" s="58">
        <v>0.91</v>
      </c>
      <c r="H2086" s="45">
        <v>0</v>
      </c>
      <c r="I2086" s="45">
        <v>4550</v>
      </c>
      <c r="J2086" s="45">
        <v>4550</v>
      </c>
    </row>
    <row r="2087" spans="1:10">
      <c r="A2087">
        <v>780</v>
      </c>
      <c r="B2087" t="s">
        <v>42</v>
      </c>
      <c r="C2087">
        <v>336</v>
      </c>
      <c r="D2087" t="s">
        <v>327</v>
      </c>
      <c r="E2087" s="44">
        <v>1</v>
      </c>
      <c r="F2087" s="44">
        <v>0.61</v>
      </c>
      <c r="G2087" s="58">
        <v>-0.39</v>
      </c>
      <c r="H2087" s="45">
        <v>5000</v>
      </c>
      <c r="I2087" s="45">
        <v>3050</v>
      </c>
      <c r="J2087" s="45">
        <v>-1950</v>
      </c>
    </row>
    <row r="2088" spans="1:10">
      <c r="A2088">
        <v>780</v>
      </c>
      <c r="B2088" t="s">
        <v>42</v>
      </c>
      <c r="C2088">
        <v>625</v>
      </c>
      <c r="D2088" t="s">
        <v>328</v>
      </c>
      <c r="E2088" s="44">
        <v>0</v>
      </c>
      <c r="F2088" s="44">
        <v>0.76</v>
      </c>
      <c r="G2088" s="58">
        <v>0.76</v>
      </c>
      <c r="H2088" s="45">
        <v>0</v>
      </c>
      <c r="I2088" s="45">
        <v>3800</v>
      </c>
      <c r="J2088" s="45">
        <v>3800</v>
      </c>
    </row>
    <row r="2089" spans="1:10">
      <c r="A2089">
        <v>780</v>
      </c>
      <c r="B2089" t="s">
        <v>42</v>
      </c>
      <c r="C2089">
        <v>760</v>
      </c>
      <c r="D2089" t="s">
        <v>38</v>
      </c>
      <c r="E2089" s="44">
        <v>2</v>
      </c>
      <c r="F2089" s="44">
        <v>2.4699999999999998</v>
      </c>
      <c r="G2089" s="58">
        <v>0.46999999999999975</v>
      </c>
      <c r="H2089" s="45">
        <v>10000</v>
      </c>
      <c r="I2089" s="45">
        <v>12350</v>
      </c>
      <c r="J2089" s="45">
        <v>2350</v>
      </c>
    </row>
    <row r="2090" spans="1:10">
      <c r="A2090">
        <v>823</v>
      </c>
      <c r="B2090" t="s">
        <v>414</v>
      </c>
      <c r="C2090">
        <v>828</v>
      </c>
      <c r="D2090" t="s">
        <v>415</v>
      </c>
      <c r="E2090" s="44">
        <v>1</v>
      </c>
      <c r="F2090" s="44">
        <v>2</v>
      </c>
      <c r="G2090" s="58">
        <v>1</v>
      </c>
      <c r="H2090" s="45">
        <v>5000</v>
      </c>
      <c r="I2090" s="45">
        <v>10921</v>
      </c>
      <c r="J2090" s="45">
        <v>5921</v>
      </c>
    </row>
    <row r="2091" spans="1:10">
      <c r="A2091">
        <v>823</v>
      </c>
      <c r="B2091" t="s">
        <v>414</v>
      </c>
      <c r="C2091">
        <v>853</v>
      </c>
      <c r="D2091" t="s">
        <v>421</v>
      </c>
      <c r="E2091" s="44">
        <v>0.31</v>
      </c>
      <c r="F2091" s="44">
        <v>0</v>
      </c>
      <c r="G2091" s="58">
        <v>-0.31</v>
      </c>
      <c r="H2091" s="45">
        <v>1550</v>
      </c>
      <c r="I2091" s="45">
        <v>0</v>
      </c>
      <c r="J2091" s="45">
        <v>-1550</v>
      </c>
    </row>
    <row r="2092" spans="1:10">
      <c r="A2092">
        <v>823</v>
      </c>
      <c r="B2092" t="s">
        <v>414</v>
      </c>
      <c r="C2092">
        <v>885</v>
      </c>
      <c r="D2092" t="s">
        <v>427</v>
      </c>
      <c r="E2092" s="44">
        <v>3.38</v>
      </c>
      <c r="F2092" s="44">
        <v>1.72</v>
      </c>
      <c r="G2092" s="58">
        <v>-1.66</v>
      </c>
      <c r="H2092" s="45">
        <v>18111</v>
      </c>
      <c r="I2092" s="45">
        <v>8600</v>
      </c>
      <c r="J2092" s="45">
        <v>-9511</v>
      </c>
    </row>
    <row r="2093" spans="1:10">
      <c r="A2093">
        <v>832</v>
      </c>
      <c r="B2093" t="s">
        <v>780</v>
      </c>
      <c r="C2093">
        <v>64</v>
      </c>
      <c r="D2093" t="s">
        <v>330</v>
      </c>
      <c r="E2093" s="44">
        <v>0</v>
      </c>
      <c r="F2093" s="44">
        <v>0.43</v>
      </c>
      <c r="G2093" s="58">
        <v>0.43</v>
      </c>
      <c r="H2093" s="45">
        <v>0</v>
      </c>
      <c r="I2093" s="45">
        <v>2150</v>
      </c>
      <c r="J2093" s="45">
        <v>2150</v>
      </c>
    </row>
    <row r="2094" spans="1:10">
      <c r="A2094">
        <v>832</v>
      </c>
      <c r="B2094" t="s">
        <v>780</v>
      </c>
      <c r="C2094">
        <v>153</v>
      </c>
      <c r="D2094" t="s">
        <v>333</v>
      </c>
      <c r="E2094" s="44">
        <v>8</v>
      </c>
      <c r="F2094" s="44">
        <v>10.45</v>
      </c>
      <c r="G2094" s="58">
        <v>2.4499999999999993</v>
      </c>
      <c r="H2094" s="45">
        <v>40000</v>
      </c>
      <c r="I2094" s="45">
        <v>54805</v>
      </c>
      <c r="J2094" s="45">
        <v>14805</v>
      </c>
    </row>
    <row r="2095" spans="1:10">
      <c r="A2095">
        <v>832</v>
      </c>
      <c r="B2095" t="s">
        <v>780</v>
      </c>
      <c r="C2095">
        <v>348</v>
      </c>
      <c r="D2095" t="s">
        <v>343</v>
      </c>
      <c r="E2095" s="44">
        <v>3.0500000000000003</v>
      </c>
      <c r="F2095" s="44">
        <v>1</v>
      </c>
      <c r="G2095" s="58">
        <v>-2.0500000000000003</v>
      </c>
      <c r="H2095" s="45">
        <v>15250</v>
      </c>
      <c r="I2095" s="45">
        <v>5000</v>
      </c>
      <c r="J2095" s="45">
        <v>-10250</v>
      </c>
    </row>
    <row r="2096" spans="1:10">
      <c r="A2096">
        <v>832</v>
      </c>
      <c r="B2096" t="s">
        <v>780</v>
      </c>
      <c r="C2096">
        <v>818</v>
      </c>
      <c r="D2096" t="s">
        <v>424</v>
      </c>
      <c r="E2096" s="44">
        <v>0.72</v>
      </c>
      <c r="F2096" s="44">
        <v>0.78</v>
      </c>
      <c r="G2096" s="58">
        <v>6.0000000000000053E-2</v>
      </c>
      <c r="H2096" s="45">
        <v>3600</v>
      </c>
      <c r="I2096" s="45">
        <v>3900</v>
      </c>
      <c r="J2096" s="45">
        <v>300</v>
      </c>
    </row>
    <row r="2097" spans="1:10">
      <c r="A2097">
        <v>832</v>
      </c>
      <c r="B2097" t="s">
        <v>780</v>
      </c>
      <c r="C2097">
        <v>830</v>
      </c>
      <c r="D2097" t="s">
        <v>417</v>
      </c>
      <c r="E2097" s="44">
        <v>0.67</v>
      </c>
      <c r="F2097" s="44">
        <v>1</v>
      </c>
      <c r="G2097" s="58">
        <v>0.32999999999999996</v>
      </c>
      <c r="H2097" s="45">
        <v>3350</v>
      </c>
      <c r="I2097" s="45">
        <v>5000</v>
      </c>
      <c r="J2097" s="45">
        <v>1650</v>
      </c>
    </row>
    <row r="2098" spans="1:10">
      <c r="A2098">
        <v>832</v>
      </c>
      <c r="B2098" t="s">
        <v>780</v>
      </c>
      <c r="C2098">
        <v>852</v>
      </c>
      <c r="D2098" t="s">
        <v>416</v>
      </c>
      <c r="E2098" s="44">
        <v>1</v>
      </c>
      <c r="F2098" s="44">
        <v>0</v>
      </c>
      <c r="G2098" s="58">
        <v>-1</v>
      </c>
      <c r="H2098" s="45">
        <v>5000</v>
      </c>
      <c r="I2098" s="45">
        <v>0</v>
      </c>
      <c r="J2098" s="45">
        <v>-5000</v>
      </c>
    </row>
    <row r="2099" spans="1:10">
      <c r="A2099">
        <v>832</v>
      </c>
      <c r="B2099" t="s">
        <v>780</v>
      </c>
      <c r="C2099">
        <v>876</v>
      </c>
      <c r="D2099" t="s">
        <v>43</v>
      </c>
      <c r="E2099" s="44">
        <v>1</v>
      </c>
      <c r="F2099" s="44">
        <v>0</v>
      </c>
      <c r="G2099" s="58">
        <v>-1</v>
      </c>
      <c r="H2099" s="45">
        <v>5000</v>
      </c>
      <c r="I2099" s="45">
        <v>0</v>
      </c>
      <c r="J2099" s="45">
        <v>-5000</v>
      </c>
    </row>
    <row r="2100" spans="1:10">
      <c r="A2100">
        <v>852</v>
      </c>
      <c r="B2100" t="s">
        <v>416</v>
      </c>
      <c r="C2100">
        <v>153</v>
      </c>
      <c r="D2100" t="s">
        <v>333</v>
      </c>
      <c r="E2100" s="44">
        <v>2.69</v>
      </c>
      <c r="F2100" s="44">
        <v>1.31</v>
      </c>
      <c r="G2100" s="58">
        <v>-1.38</v>
      </c>
      <c r="H2100" s="45">
        <v>17796</v>
      </c>
      <c r="I2100" s="45">
        <v>11176</v>
      </c>
      <c r="J2100" s="45">
        <v>-6620</v>
      </c>
    </row>
    <row r="2101" spans="1:10">
      <c r="A2101">
        <v>852</v>
      </c>
      <c r="B2101" t="s">
        <v>416</v>
      </c>
      <c r="C2101">
        <v>308</v>
      </c>
      <c r="D2101" t="s">
        <v>781</v>
      </c>
      <c r="E2101" s="44">
        <v>0.44</v>
      </c>
      <c r="F2101" s="44">
        <v>0</v>
      </c>
      <c r="G2101" s="58">
        <v>-0.44</v>
      </c>
      <c r="H2101" s="45">
        <v>3069</v>
      </c>
      <c r="I2101" s="45">
        <v>0</v>
      </c>
      <c r="J2101" s="45">
        <v>-3069</v>
      </c>
    </row>
    <row r="2102" spans="1:10">
      <c r="A2102">
        <v>852</v>
      </c>
      <c r="B2102" t="s">
        <v>416</v>
      </c>
      <c r="C2102">
        <v>352</v>
      </c>
      <c r="D2102" t="s">
        <v>58</v>
      </c>
      <c r="E2102" s="44">
        <v>1</v>
      </c>
      <c r="F2102" s="44">
        <v>0</v>
      </c>
      <c r="G2102" s="58">
        <v>-1</v>
      </c>
      <c r="H2102" s="45">
        <v>6987</v>
      </c>
      <c r="I2102" s="45">
        <v>0</v>
      </c>
      <c r="J2102" s="45">
        <v>-6987</v>
      </c>
    </row>
    <row r="2103" spans="1:10">
      <c r="A2103">
        <v>852</v>
      </c>
      <c r="B2103" t="s">
        <v>416</v>
      </c>
      <c r="C2103">
        <v>801</v>
      </c>
      <c r="D2103" t="s">
        <v>419</v>
      </c>
      <c r="E2103" s="44">
        <v>0</v>
      </c>
      <c r="F2103" s="44">
        <v>1</v>
      </c>
      <c r="G2103" s="58">
        <v>1</v>
      </c>
      <c r="H2103" s="45">
        <v>0</v>
      </c>
      <c r="I2103" s="45">
        <v>5504</v>
      </c>
      <c r="J2103" s="45">
        <v>5504</v>
      </c>
    </row>
    <row r="2104" spans="1:10">
      <c r="A2104">
        <v>852</v>
      </c>
      <c r="B2104" t="s">
        <v>416</v>
      </c>
      <c r="C2104">
        <v>823</v>
      </c>
      <c r="D2104" t="s">
        <v>414</v>
      </c>
      <c r="E2104" s="44">
        <v>4.29</v>
      </c>
      <c r="F2104" s="44">
        <v>2</v>
      </c>
      <c r="G2104" s="58">
        <v>-2.29</v>
      </c>
      <c r="H2104" s="45">
        <v>23437</v>
      </c>
      <c r="I2104" s="45">
        <v>10000</v>
      </c>
      <c r="J2104" s="45">
        <v>-13437</v>
      </c>
    </row>
    <row r="2105" spans="1:10">
      <c r="A2105">
        <v>852</v>
      </c>
      <c r="B2105" t="s">
        <v>416</v>
      </c>
      <c r="C2105">
        <v>828</v>
      </c>
      <c r="D2105" t="s">
        <v>415</v>
      </c>
      <c r="E2105" s="44">
        <v>30.93</v>
      </c>
      <c r="F2105" s="44">
        <v>33.25</v>
      </c>
      <c r="G2105" s="58">
        <v>2.3200000000000003</v>
      </c>
      <c r="H2105" s="45">
        <v>172657</v>
      </c>
      <c r="I2105" s="45">
        <v>181021</v>
      </c>
      <c r="J2105" s="45">
        <v>8364</v>
      </c>
    </row>
    <row r="2106" spans="1:10">
      <c r="A2106">
        <v>852</v>
      </c>
      <c r="B2106" t="s">
        <v>416</v>
      </c>
      <c r="C2106">
        <v>830</v>
      </c>
      <c r="D2106" t="s">
        <v>417</v>
      </c>
      <c r="E2106" s="44">
        <v>2.08</v>
      </c>
      <c r="F2106" s="44">
        <v>0.84</v>
      </c>
      <c r="G2106" s="58">
        <v>-1.2400000000000002</v>
      </c>
      <c r="H2106" s="45">
        <v>10400</v>
      </c>
      <c r="I2106" s="45">
        <v>4200</v>
      </c>
      <c r="J2106" s="45">
        <v>-6200</v>
      </c>
    </row>
    <row r="2107" spans="1:10">
      <c r="A2107">
        <v>852</v>
      </c>
      <c r="B2107" t="s">
        <v>416</v>
      </c>
      <c r="C2107">
        <v>832</v>
      </c>
      <c r="D2107" t="s">
        <v>780</v>
      </c>
      <c r="E2107" s="44">
        <v>11.5</v>
      </c>
      <c r="F2107" s="44">
        <v>11.2</v>
      </c>
      <c r="G2107" s="58">
        <v>-0.30000000000000071</v>
      </c>
      <c r="H2107" s="45">
        <v>63088</v>
      </c>
      <c r="I2107" s="45">
        <v>57964</v>
      </c>
      <c r="J2107" s="45">
        <v>-5124</v>
      </c>
    </row>
    <row r="2108" spans="1:10">
      <c r="A2108">
        <v>852</v>
      </c>
      <c r="B2108" t="s">
        <v>416</v>
      </c>
      <c r="C2108">
        <v>871</v>
      </c>
      <c r="D2108" t="s">
        <v>422</v>
      </c>
      <c r="E2108" s="44">
        <v>17</v>
      </c>
      <c r="F2108" s="44">
        <v>11</v>
      </c>
      <c r="G2108" s="58">
        <v>-6</v>
      </c>
      <c r="H2108" s="45">
        <v>90874</v>
      </c>
      <c r="I2108" s="45">
        <v>62367</v>
      </c>
      <c r="J2108" s="45">
        <v>-28507</v>
      </c>
    </row>
    <row r="2109" spans="1:10">
      <c r="A2109">
        <v>853</v>
      </c>
      <c r="B2109" t="s">
        <v>421</v>
      </c>
      <c r="C2109">
        <v>35</v>
      </c>
      <c r="D2109" t="s">
        <v>319</v>
      </c>
      <c r="E2109" s="44">
        <v>2</v>
      </c>
      <c r="F2109" s="44">
        <v>1</v>
      </c>
      <c r="G2109" s="58">
        <v>-1</v>
      </c>
      <c r="H2109" s="45">
        <v>10000</v>
      </c>
      <c r="I2109" s="45">
        <v>0</v>
      </c>
      <c r="J2109" s="45">
        <v>-10000</v>
      </c>
    </row>
    <row r="2110" spans="1:10">
      <c r="A2110">
        <v>853</v>
      </c>
      <c r="B2110" t="s">
        <v>421</v>
      </c>
      <c r="C2110">
        <v>93</v>
      </c>
      <c r="D2110" t="s">
        <v>426</v>
      </c>
      <c r="E2110" s="44">
        <v>9</v>
      </c>
      <c r="F2110" s="44">
        <v>5</v>
      </c>
      <c r="G2110" s="58">
        <v>-4</v>
      </c>
      <c r="H2110" s="45">
        <v>45000</v>
      </c>
      <c r="I2110" s="45">
        <v>0</v>
      </c>
      <c r="J2110" s="45">
        <v>-45000</v>
      </c>
    </row>
    <row r="2111" spans="1:10">
      <c r="A2111">
        <v>853</v>
      </c>
      <c r="B2111" t="s">
        <v>421</v>
      </c>
      <c r="C2111">
        <v>163</v>
      </c>
      <c r="D2111" t="s">
        <v>348</v>
      </c>
      <c r="E2111" s="44">
        <v>3.12</v>
      </c>
      <c r="F2111" s="44">
        <v>0</v>
      </c>
      <c r="G2111" s="58">
        <v>-3.12</v>
      </c>
      <c r="H2111" s="45">
        <v>16991</v>
      </c>
      <c r="I2111" s="45">
        <v>0</v>
      </c>
      <c r="J2111" s="45">
        <v>-16991</v>
      </c>
    </row>
    <row r="2112" spans="1:10">
      <c r="A2112">
        <v>853</v>
      </c>
      <c r="B2112" t="s">
        <v>421</v>
      </c>
      <c r="C2112">
        <v>817</v>
      </c>
      <c r="D2112" t="s">
        <v>890</v>
      </c>
      <c r="E2112" s="44">
        <v>4</v>
      </c>
      <c r="F2112" s="44">
        <v>0</v>
      </c>
      <c r="G2112" s="58">
        <v>-4</v>
      </c>
      <c r="H2112" s="45">
        <v>24209</v>
      </c>
      <c r="I2112" s="45">
        <v>0</v>
      </c>
      <c r="J2112" s="45">
        <v>-24209</v>
      </c>
    </row>
    <row r="2113" spans="1:10">
      <c r="A2113">
        <v>853</v>
      </c>
      <c r="B2113" t="s">
        <v>421</v>
      </c>
      <c r="C2113">
        <v>823</v>
      </c>
      <c r="D2113" t="s">
        <v>414</v>
      </c>
      <c r="E2113" s="44">
        <v>1</v>
      </c>
      <c r="F2113" s="44">
        <v>1</v>
      </c>
      <c r="G2113" s="58">
        <v>0</v>
      </c>
      <c r="H2113" s="45">
        <v>5000</v>
      </c>
      <c r="I2113" s="45">
        <v>0</v>
      </c>
      <c r="J2113" s="45">
        <v>-5000</v>
      </c>
    </row>
    <row r="2114" spans="1:10">
      <c r="A2114">
        <v>860</v>
      </c>
      <c r="B2114" t="s">
        <v>786</v>
      </c>
      <c r="C2114">
        <v>45</v>
      </c>
      <c r="D2114" t="s">
        <v>384</v>
      </c>
      <c r="E2114" s="44">
        <v>1</v>
      </c>
      <c r="F2114" s="44">
        <v>1</v>
      </c>
      <c r="G2114" s="58">
        <v>0</v>
      </c>
      <c r="H2114" s="45">
        <v>5000</v>
      </c>
      <c r="I2114" s="45">
        <v>5000</v>
      </c>
      <c r="J2114" s="45">
        <v>0</v>
      </c>
    </row>
    <row r="2115" spans="1:10">
      <c r="A2115">
        <v>860</v>
      </c>
      <c r="B2115" t="s">
        <v>786</v>
      </c>
      <c r="C2115">
        <v>61</v>
      </c>
      <c r="D2115" t="s">
        <v>74</v>
      </c>
      <c r="E2115" s="44">
        <v>2</v>
      </c>
      <c r="F2115" s="44">
        <v>1</v>
      </c>
      <c r="G2115" s="58">
        <v>-1</v>
      </c>
      <c r="H2115" s="45">
        <v>10000</v>
      </c>
      <c r="I2115" s="45">
        <v>5000</v>
      </c>
      <c r="J2115" s="45">
        <v>-5000</v>
      </c>
    </row>
    <row r="2116" spans="1:10">
      <c r="A2116">
        <v>860</v>
      </c>
      <c r="B2116" t="s">
        <v>786</v>
      </c>
      <c r="C2116">
        <v>87</v>
      </c>
      <c r="D2116" t="s">
        <v>287</v>
      </c>
      <c r="E2116" s="44">
        <v>0</v>
      </c>
      <c r="F2116" s="44">
        <v>1</v>
      </c>
      <c r="G2116" s="58">
        <v>1</v>
      </c>
      <c r="H2116" s="45">
        <v>0</v>
      </c>
      <c r="I2116" s="45">
        <v>5000</v>
      </c>
      <c r="J2116" s="45">
        <v>5000</v>
      </c>
    </row>
    <row r="2117" spans="1:10">
      <c r="A2117">
        <v>860</v>
      </c>
      <c r="B2117" t="s">
        <v>786</v>
      </c>
      <c r="C2117">
        <v>161</v>
      </c>
      <c r="D2117" t="s">
        <v>302</v>
      </c>
      <c r="E2117" s="44">
        <v>10</v>
      </c>
      <c r="F2117" s="44">
        <v>9</v>
      </c>
      <c r="G2117" s="58">
        <v>-1</v>
      </c>
      <c r="H2117" s="45">
        <v>63679</v>
      </c>
      <c r="I2117" s="45">
        <v>49034</v>
      </c>
      <c r="J2117" s="45">
        <v>-14645</v>
      </c>
    </row>
    <row r="2118" spans="1:10">
      <c r="A2118">
        <v>860</v>
      </c>
      <c r="B2118" t="s">
        <v>786</v>
      </c>
      <c r="C2118">
        <v>278</v>
      </c>
      <c r="D2118" t="s">
        <v>303</v>
      </c>
      <c r="E2118" s="44">
        <v>1</v>
      </c>
      <c r="F2118" s="44">
        <v>0</v>
      </c>
      <c r="G2118" s="58">
        <v>-1</v>
      </c>
      <c r="H2118" s="45">
        <v>5000</v>
      </c>
      <c r="I2118" s="45">
        <v>0</v>
      </c>
      <c r="J2118" s="45">
        <v>-5000</v>
      </c>
    </row>
    <row r="2119" spans="1:10">
      <c r="A2119">
        <v>860</v>
      </c>
      <c r="B2119" t="s">
        <v>786</v>
      </c>
      <c r="C2119">
        <v>281</v>
      </c>
      <c r="D2119" t="s">
        <v>76</v>
      </c>
      <c r="E2119" s="44">
        <v>1.73</v>
      </c>
      <c r="F2119" s="44">
        <v>3</v>
      </c>
      <c r="G2119" s="58">
        <v>1.27</v>
      </c>
      <c r="H2119" s="45">
        <v>17740</v>
      </c>
      <c r="I2119" s="45">
        <v>15000</v>
      </c>
      <c r="J2119" s="45">
        <v>-2740</v>
      </c>
    </row>
    <row r="2120" spans="1:10">
      <c r="A2120">
        <v>860</v>
      </c>
      <c r="B2120" t="s">
        <v>786</v>
      </c>
      <c r="C2120">
        <v>287</v>
      </c>
      <c r="D2120" t="s">
        <v>736</v>
      </c>
      <c r="E2120" s="44">
        <v>1</v>
      </c>
      <c r="F2120" s="44">
        <v>2</v>
      </c>
      <c r="G2120" s="58">
        <v>1</v>
      </c>
      <c r="H2120" s="45">
        <v>5000</v>
      </c>
      <c r="I2120" s="45">
        <v>10000</v>
      </c>
      <c r="J2120" s="45">
        <v>5000</v>
      </c>
    </row>
    <row r="2121" spans="1:10">
      <c r="A2121">
        <v>860</v>
      </c>
      <c r="B2121" t="s">
        <v>786</v>
      </c>
      <c r="C2121">
        <v>324</v>
      </c>
      <c r="D2121" t="s">
        <v>12</v>
      </c>
      <c r="E2121" s="44">
        <v>4</v>
      </c>
      <c r="F2121" s="44">
        <v>5</v>
      </c>
      <c r="G2121" s="58">
        <v>1</v>
      </c>
      <c r="H2121" s="45">
        <v>20000</v>
      </c>
      <c r="I2121" s="45">
        <v>25000</v>
      </c>
      <c r="J2121" s="45">
        <v>5000</v>
      </c>
    </row>
    <row r="2122" spans="1:10">
      <c r="A2122">
        <v>860</v>
      </c>
      <c r="B2122" t="s">
        <v>786</v>
      </c>
      <c r="C2122">
        <v>605</v>
      </c>
      <c r="D2122" t="s">
        <v>30</v>
      </c>
      <c r="E2122" s="44">
        <v>0</v>
      </c>
      <c r="F2122" s="44">
        <v>1</v>
      </c>
      <c r="G2122" s="58">
        <v>1</v>
      </c>
      <c r="H2122" s="45">
        <v>0</v>
      </c>
      <c r="I2122" s="45">
        <v>5000</v>
      </c>
      <c r="J2122" s="45">
        <v>5000</v>
      </c>
    </row>
    <row r="2123" spans="1:10">
      <c r="A2123">
        <v>860</v>
      </c>
      <c r="B2123" t="s">
        <v>786</v>
      </c>
      <c r="C2123">
        <v>680</v>
      </c>
      <c r="D2123" t="s">
        <v>408</v>
      </c>
      <c r="E2123" s="44">
        <v>1</v>
      </c>
      <c r="F2123" s="44">
        <v>0.61</v>
      </c>
      <c r="G2123" s="58">
        <v>-0.39</v>
      </c>
      <c r="H2123" s="45">
        <v>6325</v>
      </c>
      <c r="I2123" s="45">
        <v>3465</v>
      </c>
      <c r="J2123" s="45">
        <v>-2860</v>
      </c>
    </row>
    <row r="2124" spans="1:10">
      <c r="A2124">
        <v>860</v>
      </c>
      <c r="B2124" t="s">
        <v>786</v>
      </c>
      <c r="C2124">
        <v>832</v>
      </c>
      <c r="D2124" t="s">
        <v>780</v>
      </c>
      <c r="E2124" s="44">
        <v>1.96</v>
      </c>
      <c r="F2124" s="44">
        <v>2.75</v>
      </c>
      <c r="G2124" s="58">
        <v>0.79</v>
      </c>
      <c r="H2124" s="45">
        <v>12449</v>
      </c>
      <c r="I2124" s="45">
        <v>16534</v>
      </c>
      <c r="J2124" s="45">
        <v>4085</v>
      </c>
    </row>
    <row r="2125" spans="1:10">
      <c r="A2125">
        <v>860</v>
      </c>
      <c r="B2125" t="s">
        <v>786</v>
      </c>
      <c r="C2125">
        <v>876</v>
      </c>
      <c r="D2125" t="s">
        <v>43</v>
      </c>
      <c r="E2125" s="44">
        <v>0.18</v>
      </c>
      <c r="F2125" s="44">
        <v>0</v>
      </c>
      <c r="G2125" s="58">
        <v>-0.18</v>
      </c>
      <c r="H2125" s="45">
        <v>900</v>
      </c>
      <c r="I2125" s="45">
        <v>0</v>
      </c>
      <c r="J2125" s="45">
        <v>-900</v>
      </c>
    </row>
    <row r="2126" spans="1:10">
      <c r="A2126">
        <v>885</v>
      </c>
      <c r="B2126" t="s">
        <v>427</v>
      </c>
      <c r="C2126">
        <v>817</v>
      </c>
      <c r="D2126" t="s">
        <v>890</v>
      </c>
      <c r="E2126" s="44">
        <v>2</v>
      </c>
      <c r="F2126" s="44">
        <v>1</v>
      </c>
      <c r="G2126" s="58">
        <v>-1</v>
      </c>
      <c r="H2126" s="45">
        <v>11755</v>
      </c>
      <c r="I2126" s="45">
        <v>0</v>
      </c>
      <c r="J2126" s="45">
        <v>-11755</v>
      </c>
    </row>
    <row r="2127" spans="1:10">
      <c r="A2127">
        <v>885</v>
      </c>
      <c r="B2127" t="s">
        <v>427</v>
      </c>
      <c r="C2127">
        <v>823</v>
      </c>
      <c r="D2127" t="s">
        <v>414</v>
      </c>
      <c r="E2127" s="44">
        <v>78.69</v>
      </c>
      <c r="F2127" s="44">
        <v>32.879999999999995</v>
      </c>
      <c r="G2127" s="58">
        <v>-45.81</v>
      </c>
      <c r="H2127" s="45">
        <v>443532</v>
      </c>
      <c r="I2127" s="45">
        <v>18819</v>
      </c>
      <c r="J2127" s="45">
        <v>-424713</v>
      </c>
    </row>
    <row r="2128" spans="1:10">
      <c r="A2128">
        <v>885</v>
      </c>
      <c r="B2128" t="s">
        <v>427</v>
      </c>
      <c r="C2128">
        <v>871</v>
      </c>
      <c r="D2128" t="s">
        <v>422</v>
      </c>
      <c r="E2128" s="44">
        <v>1</v>
      </c>
      <c r="F2128" s="44">
        <v>0</v>
      </c>
      <c r="G2128" s="58">
        <v>-1</v>
      </c>
      <c r="H2128" s="45">
        <v>5000</v>
      </c>
      <c r="I2128" s="45">
        <v>0</v>
      </c>
      <c r="J2128" s="45">
        <v>-5000</v>
      </c>
    </row>
    <row r="2129" spans="1:10">
      <c r="A2129">
        <v>3901</v>
      </c>
      <c r="B2129" t="s">
        <v>2</v>
      </c>
      <c r="C2129">
        <v>1</v>
      </c>
      <c r="D2129" t="s">
        <v>376</v>
      </c>
      <c r="E2129" s="44">
        <v>2</v>
      </c>
      <c r="F2129" s="44">
        <v>0</v>
      </c>
      <c r="G2129" s="58">
        <v>-2</v>
      </c>
      <c r="H2129" s="45">
        <v>13250</v>
      </c>
      <c r="I2129" s="45">
        <v>0</v>
      </c>
      <c r="J2129" s="45">
        <v>-13250</v>
      </c>
    </row>
    <row r="2130" spans="1:10">
      <c r="A2130">
        <v>3901</v>
      </c>
      <c r="B2130" t="s">
        <v>2</v>
      </c>
      <c r="C2130">
        <v>3</v>
      </c>
      <c r="D2130" t="s">
        <v>787</v>
      </c>
      <c r="E2130" s="44">
        <v>0.76</v>
      </c>
      <c r="F2130" s="44">
        <v>1.94</v>
      </c>
      <c r="G2130" s="58">
        <v>1.18</v>
      </c>
      <c r="H2130" s="45">
        <v>5035</v>
      </c>
      <c r="I2130" s="45">
        <v>12852</v>
      </c>
      <c r="J2130" s="45">
        <v>7817</v>
      </c>
    </row>
    <row r="2131" spans="1:10">
      <c r="A2131">
        <v>3901</v>
      </c>
      <c r="B2131" t="s">
        <v>2</v>
      </c>
      <c r="C2131">
        <v>5</v>
      </c>
      <c r="D2131" t="s">
        <v>73</v>
      </c>
      <c r="E2131" s="44">
        <v>4.9800000000000004</v>
      </c>
      <c r="F2131" s="44">
        <v>3.46</v>
      </c>
      <c r="G2131" s="58">
        <v>-1.5200000000000005</v>
      </c>
      <c r="H2131" s="45">
        <v>32993</v>
      </c>
      <c r="I2131" s="45">
        <v>22923</v>
      </c>
      <c r="J2131" s="45">
        <v>-10070</v>
      </c>
    </row>
    <row r="2132" spans="1:10">
      <c r="A2132">
        <v>3901</v>
      </c>
      <c r="B2132" t="s">
        <v>2</v>
      </c>
      <c r="C2132">
        <v>9</v>
      </c>
      <c r="D2132" t="s">
        <v>294</v>
      </c>
      <c r="E2132" s="44">
        <v>3</v>
      </c>
      <c r="F2132" s="44">
        <v>1</v>
      </c>
      <c r="G2132" s="58">
        <v>-2</v>
      </c>
      <c r="H2132" s="45">
        <v>19875</v>
      </c>
      <c r="I2132" s="45">
        <v>6625</v>
      </c>
      <c r="J2132" s="45">
        <v>-13250</v>
      </c>
    </row>
    <row r="2133" spans="1:10">
      <c r="A2133">
        <v>3901</v>
      </c>
      <c r="B2133" t="s">
        <v>2</v>
      </c>
      <c r="C2133">
        <v>10</v>
      </c>
      <c r="D2133" t="s">
        <v>784</v>
      </c>
      <c r="E2133" s="44">
        <v>1</v>
      </c>
      <c r="F2133" s="44">
        <v>0</v>
      </c>
      <c r="G2133" s="58">
        <v>-1</v>
      </c>
      <c r="H2133" s="45">
        <v>7092</v>
      </c>
      <c r="I2133" s="45">
        <v>0</v>
      </c>
      <c r="J2133" s="45">
        <v>-7092</v>
      </c>
    </row>
    <row r="2134" spans="1:10">
      <c r="A2134">
        <v>3901</v>
      </c>
      <c r="B2134" t="s">
        <v>2</v>
      </c>
      <c r="C2134">
        <v>16</v>
      </c>
      <c r="D2134" t="s">
        <v>794</v>
      </c>
      <c r="E2134" s="44">
        <v>7.08</v>
      </c>
      <c r="F2134" s="44">
        <v>6.17</v>
      </c>
      <c r="G2134" s="58">
        <v>-0.91000000000000014</v>
      </c>
      <c r="H2134" s="45">
        <v>48441</v>
      </c>
      <c r="I2134" s="45">
        <v>41537</v>
      </c>
      <c r="J2134" s="45">
        <v>-6904</v>
      </c>
    </row>
    <row r="2135" spans="1:10">
      <c r="A2135">
        <v>3901</v>
      </c>
      <c r="B2135" t="s">
        <v>2</v>
      </c>
      <c r="C2135">
        <v>17</v>
      </c>
      <c r="D2135" t="s">
        <v>753</v>
      </c>
      <c r="E2135" s="44">
        <v>1.24</v>
      </c>
      <c r="F2135" s="44">
        <v>1</v>
      </c>
      <c r="G2135" s="58">
        <v>-0.24</v>
      </c>
      <c r="H2135" s="45">
        <v>8215</v>
      </c>
      <c r="I2135" s="45">
        <v>6625</v>
      </c>
      <c r="J2135" s="45">
        <v>-1590</v>
      </c>
    </row>
    <row r="2136" spans="1:10">
      <c r="A2136">
        <v>3901</v>
      </c>
      <c r="B2136" t="s">
        <v>2</v>
      </c>
      <c r="C2136">
        <v>20</v>
      </c>
      <c r="D2136" t="s">
        <v>262</v>
      </c>
      <c r="E2136" s="44">
        <v>7.87</v>
      </c>
      <c r="F2136" s="44">
        <v>10.59</v>
      </c>
      <c r="G2136" s="58">
        <v>2.7199999999999998</v>
      </c>
      <c r="H2136" s="45">
        <v>54145</v>
      </c>
      <c r="I2136" s="45">
        <v>75609</v>
      </c>
      <c r="J2136" s="45">
        <v>21464</v>
      </c>
    </row>
    <row r="2137" spans="1:10">
      <c r="A2137">
        <v>3901</v>
      </c>
      <c r="B2137" t="s">
        <v>2</v>
      </c>
      <c r="C2137">
        <v>23</v>
      </c>
      <c r="D2137" t="s">
        <v>329</v>
      </c>
      <c r="E2137" s="44">
        <v>0.52</v>
      </c>
      <c r="F2137" s="44">
        <v>0</v>
      </c>
      <c r="G2137" s="58">
        <v>-0.52</v>
      </c>
      <c r="H2137" s="45">
        <v>3445</v>
      </c>
      <c r="I2137" s="45">
        <v>0</v>
      </c>
      <c r="J2137" s="45">
        <v>-3445</v>
      </c>
    </row>
    <row r="2138" spans="1:10">
      <c r="A2138">
        <v>3901</v>
      </c>
      <c r="B2138" t="s">
        <v>2</v>
      </c>
      <c r="C2138">
        <v>24</v>
      </c>
      <c r="D2138" t="s">
        <v>299</v>
      </c>
      <c r="E2138" s="44">
        <v>2.2999999999999998</v>
      </c>
      <c r="F2138" s="44">
        <v>0.56999999999999995</v>
      </c>
      <c r="G2138" s="58">
        <v>-1.73</v>
      </c>
      <c r="H2138" s="45">
        <v>15454</v>
      </c>
      <c r="I2138" s="45">
        <v>3776</v>
      </c>
      <c r="J2138" s="45">
        <v>-11678</v>
      </c>
    </row>
    <row r="2139" spans="1:10">
      <c r="A2139">
        <v>3901</v>
      </c>
      <c r="B2139" t="s">
        <v>2</v>
      </c>
      <c r="C2139">
        <v>25</v>
      </c>
      <c r="D2139" t="s">
        <v>278</v>
      </c>
      <c r="E2139" s="44">
        <v>4</v>
      </c>
      <c r="F2139" s="44">
        <v>2</v>
      </c>
      <c r="G2139" s="58">
        <v>-2</v>
      </c>
      <c r="H2139" s="45">
        <v>26500</v>
      </c>
      <c r="I2139" s="45">
        <v>13250</v>
      </c>
      <c r="J2139" s="45">
        <v>-13250</v>
      </c>
    </row>
    <row r="2140" spans="1:10">
      <c r="A2140">
        <v>3901</v>
      </c>
      <c r="B2140" t="s">
        <v>2</v>
      </c>
      <c r="C2140">
        <v>30</v>
      </c>
      <c r="D2140" t="s">
        <v>344</v>
      </c>
      <c r="E2140" s="44">
        <v>2</v>
      </c>
      <c r="F2140" s="44">
        <v>0</v>
      </c>
      <c r="G2140" s="58">
        <v>-2</v>
      </c>
      <c r="H2140" s="45">
        <v>13250</v>
      </c>
      <c r="I2140" s="45">
        <v>0</v>
      </c>
      <c r="J2140" s="45">
        <v>-13250</v>
      </c>
    </row>
    <row r="2141" spans="1:10">
      <c r="A2141">
        <v>3901</v>
      </c>
      <c r="B2141" t="s">
        <v>2</v>
      </c>
      <c r="C2141">
        <v>31</v>
      </c>
      <c r="D2141" t="s">
        <v>398</v>
      </c>
      <c r="E2141" s="44">
        <v>6.67</v>
      </c>
      <c r="F2141" s="44">
        <v>5.2299999999999995</v>
      </c>
      <c r="G2141" s="58">
        <v>-1.4400000000000004</v>
      </c>
      <c r="H2141" s="45">
        <v>44189</v>
      </c>
      <c r="I2141" s="45">
        <v>34649</v>
      </c>
      <c r="J2141" s="45">
        <v>-9540</v>
      </c>
    </row>
    <row r="2142" spans="1:10">
      <c r="A2142">
        <v>3901</v>
      </c>
      <c r="B2142" t="s">
        <v>2</v>
      </c>
      <c r="C2142">
        <v>35</v>
      </c>
      <c r="D2142" t="s">
        <v>319</v>
      </c>
      <c r="E2142" s="44">
        <v>37.680000000000007</v>
      </c>
      <c r="F2142" s="44">
        <v>30.2</v>
      </c>
      <c r="G2142" s="58">
        <v>-7.4800000000000075</v>
      </c>
      <c r="H2142" s="45">
        <v>266200</v>
      </c>
      <c r="I2142" s="45">
        <v>218178</v>
      </c>
      <c r="J2142" s="45">
        <v>-48022</v>
      </c>
    </row>
    <row r="2143" spans="1:10">
      <c r="A2143">
        <v>3901</v>
      </c>
      <c r="B2143" t="s">
        <v>2</v>
      </c>
      <c r="C2143">
        <v>36</v>
      </c>
      <c r="D2143" t="s">
        <v>388</v>
      </c>
      <c r="E2143" s="44">
        <v>2.48</v>
      </c>
      <c r="F2143" s="44">
        <v>2.57</v>
      </c>
      <c r="G2143" s="58">
        <v>8.9999999999999858E-2</v>
      </c>
      <c r="H2143" s="45">
        <v>18161</v>
      </c>
      <c r="I2143" s="45">
        <v>19406</v>
      </c>
      <c r="J2143" s="45">
        <v>1245</v>
      </c>
    </row>
    <row r="2144" spans="1:10">
      <c r="A2144">
        <v>3901</v>
      </c>
      <c r="B2144" t="s">
        <v>2</v>
      </c>
      <c r="C2144">
        <v>40</v>
      </c>
      <c r="D2144" t="s">
        <v>320</v>
      </c>
      <c r="E2144" s="44">
        <v>3</v>
      </c>
      <c r="F2144" s="44">
        <v>2</v>
      </c>
      <c r="G2144" s="58">
        <v>-1</v>
      </c>
      <c r="H2144" s="45">
        <v>25355</v>
      </c>
      <c r="I2144" s="45">
        <v>13250</v>
      </c>
      <c r="J2144" s="45">
        <v>-12105</v>
      </c>
    </row>
    <row r="2145" spans="1:10">
      <c r="A2145">
        <v>3901</v>
      </c>
      <c r="B2145" t="s">
        <v>2</v>
      </c>
      <c r="C2145">
        <v>44</v>
      </c>
      <c r="D2145" t="s">
        <v>321</v>
      </c>
      <c r="E2145" s="44">
        <v>7.59</v>
      </c>
      <c r="F2145" s="44">
        <v>6.62</v>
      </c>
      <c r="G2145" s="58">
        <v>-0.96999999999999975</v>
      </c>
      <c r="H2145" s="45">
        <v>51734</v>
      </c>
      <c r="I2145" s="45">
        <v>47902</v>
      </c>
      <c r="J2145" s="45">
        <v>-3832</v>
      </c>
    </row>
    <row r="2146" spans="1:10">
      <c r="A2146">
        <v>3901</v>
      </c>
      <c r="B2146" t="s">
        <v>2</v>
      </c>
      <c r="C2146">
        <v>48</v>
      </c>
      <c r="D2146" t="s">
        <v>805</v>
      </c>
      <c r="E2146" s="44">
        <v>1</v>
      </c>
      <c r="F2146" s="44">
        <v>0</v>
      </c>
      <c r="G2146" s="58">
        <v>-1</v>
      </c>
      <c r="H2146" s="45">
        <v>6625</v>
      </c>
      <c r="I2146" s="45">
        <v>0</v>
      </c>
      <c r="J2146" s="45">
        <v>-6625</v>
      </c>
    </row>
    <row r="2147" spans="1:10">
      <c r="A2147">
        <v>3901</v>
      </c>
      <c r="B2147" t="s">
        <v>2</v>
      </c>
      <c r="C2147">
        <v>49</v>
      </c>
      <c r="D2147" t="s">
        <v>63</v>
      </c>
      <c r="E2147" s="44">
        <v>1</v>
      </c>
      <c r="F2147" s="44">
        <v>1</v>
      </c>
      <c r="G2147" s="58">
        <v>0</v>
      </c>
      <c r="H2147" s="45">
        <v>6625</v>
      </c>
      <c r="I2147" s="45">
        <v>6625</v>
      </c>
      <c r="J2147" s="45">
        <v>0</v>
      </c>
    </row>
    <row r="2148" spans="1:10">
      <c r="A2148">
        <v>3901</v>
      </c>
      <c r="B2148" t="s">
        <v>2</v>
      </c>
      <c r="C2148">
        <v>52</v>
      </c>
      <c r="D2148" t="s">
        <v>349</v>
      </c>
      <c r="E2148" s="44">
        <v>1</v>
      </c>
      <c r="F2148" s="44">
        <v>2.74</v>
      </c>
      <c r="G2148" s="58">
        <v>1.7400000000000002</v>
      </c>
      <c r="H2148" s="45">
        <v>8165</v>
      </c>
      <c r="I2148" s="45">
        <v>19047</v>
      </c>
      <c r="J2148" s="45">
        <v>10882</v>
      </c>
    </row>
    <row r="2149" spans="1:10">
      <c r="A2149">
        <v>3901</v>
      </c>
      <c r="B2149" t="s">
        <v>2</v>
      </c>
      <c r="C2149">
        <v>56</v>
      </c>
      <c r="D2149" t="s">
        <v>270</v>
      </c>
      <c r="E2149" s="44">
        <v>1</v>
      </c>
      <c r="F2149" s="44">
        <v>1</v>
      </c>
      <c r="G2149" s="58">
        <v>0</v>
      </c>
      <c r="H2149" s="45">
        <v>6625</v>
      </c>
      <c r="I2149" s="45">
        <v>6625</v>
      </c>
      <c r="J2149" s="45">
        <v>0</v>
      </c>
    </row>
    <row r="2150" spans="1:10">
      <c r="A2150">
        <v>3901</v>
      </c>
      <c r="B2150" t="s">
        <v>2</v>
      </c>
      <c r="C2150">
        <v>57</v>
      </c>
      <c r="D2150" t="s">
        <v>808</v>
      </c>
      <c r="E2150" s="44">
        <v>4</v>
      </c>
      <c r="F2150" s="44">
        <v>3.62</v>
      </c>
      <c r="G2150" s="58">
        <v>-0.37999999999999989</v>
      </c>
      <c r="H2150" s="45">
        <v>26500</v>
      </c>
      <c r="I2150" s="45">
        <v>23983</v>
      </c>
      <c r="J2150" s="45">
        <v>-2517</v>
      </c>
    </row>
    <row r="2151" spans="1:10">
      <c r="A2151">
        <v>3901</v>
      </c>
      <c r="B2151" t="s">
        <v>2</v>
      </c>
      <c r="C2151">
        <v>61</v>
      </c>
      <c r="D2151" t="s">
        <v>74</v>
      </c>
      <c r="E2151" s="44">
        <v>10.9</v>
      </c>
      <c r="F2151" s="44">
        <v>11.919999999999998</v>
      </c>
      <c r="G2151" s="58">
        <v>1.0199999999999978</v>
      </c>
      <c r="H2151" s="45">
        <v>77747</v>
      </c>
      <c r="I2151" s="45">
        <v>87372</v>
      </c>
      <c r="J2151" s="45">
        <v>9625</v>
      </c>
    </row>
    <row r="2152" spans="1:10">
      <c r="A2152">
        <v>3901</v>
      </c>
      <c r="B2152" t="s">
        <v>2</v>
      </c>
      <c r="C2152">
        <v>64</v>
      </c>
      <c r="D2152" t="s">
        <v>330</v>
      </c>
      <c r="E2152" s="44">
        <v>0.46</v>
      </c>
      <c r="F2152" s="44">
        <v>1.5</v>
      </c>
      <c r="G2152" s="58">
        <v>1.04</v>
      </c>
      <c r="H2152" s="45">
        <v>3048</v>
      </c>
      <c r="I2152" s="45">
        <v>11178</v>
      </c>
      <c r="J2152" s="45">
        <v>8130</v>
      </c>
    </row>
    <row r="2153" spans="1:10">
      <c r="A2153">
        <v>3901</v>
      </c>
      <c r="B2153" t="s">
        <v>2</v>
      </c>
      <c r="C2153">
        <v>65</v>
      </c>
      <c r="D2153" t="s">
        <v>813</v>
      </c>
      <c r="E2153" s="44">
        <v>0</v>
      </c>
      <c r="F2153" s="44">
        <v>0.81</v>
      </c>
      <c r="G2153" s="58">
        <v>0.81</v>
      </c>
      <c r="H2153" s="45">
        <v>0</v>
      </c>
      <c r="I2153" s="45">
        <v>5366</v>
      </c>
      <c r="J2153" s="45">
        <v>5366</v>
      </c>
    </row>
    <row r="2154" spans="1:10">
      <c r="A2154">
        <v>3901</v>
      </c>
      <c r="B2154" t="s">
        <v>2</v>
      </c>
      <c r="C2154">
        <v>71</v>
      </c>
      <c r="D2154" t="s">
        <v>345</v>
      </c>
      <c r="E2154" s="44">
        <v>1</v>
      </c>
      <c r="F2154" s="44">
        <v>1.1100000000000001</v>
      </c>
      <c r="G2154" s="58">
        <v>0.1100000000000001</v>
      </c>
      <c r="H2154" s="45">
        <v>6625</v>
      </c>
      <c r="I2154" s="45">
        <v>7354</v>
      </c>
      <c r="J2154" s="45">
        <v>729</v>
      </c>
    </row>
    <row r="2155" spans="1:10">
      <c r="A2155">
        <v>3901</v>
      </c>
      <c r="B2155" t="s">
        <v>2</v>
      </c>
      <c r="C2155">
        <v>72</v>
      </c>
      <c r="D2155" t="s">
        <v>818</v>
      </c>
      <c r="E2155" s="44">
        <v>2</v>
      </c>
      <c r="F2155" s="44">
        <v>1</v>
      </c>
      <c r="G2155" s="58">
        <v>-1</v>
      </c>
      <c r="H2155" s="45">
        <v>13250</v>
      </c>
      <c r="I2155" s="45">
        <v>6625</v>
      </c>
      <c r="J2155" s="45">
        <v>-6625</v>
      </c>
    </row>
    <row r="2156" spans="1:10">
      <c r="A2156">
        <v>3901</v>
      </c>
      <c r="B2156" t="s">
        <v>2</v>
      </c>
      <c r="C2156">
        <v>73</v>
      </c>
      <c r="D2156" t="s">
        <v>819</v>
      </c>
      <c r="E2156" s="44">
        <v>1</v>
      </c>
      <c r="F2156" s="44">
        <v>0</v>
      </c>
      <c r="G2156" s="58">
        <v>-1</v>
      </c>
      <c r="H2156" s="45">
        <v>6625</v>
      </c>
      <c r="I2156" s="45">
        <v>0</v>
      </c>
      <c r="J2156" s="45">
        <v>-6625</v>
      </c>
    </row>
    <row r="2157" spans="1:10">
      <c r="A2157">
        <v>3901</v>
      </c>
      <c r="B2157" t="s">
        <v>2</v>
      </c>
      <c r="C2157">
        <v>77</v>
      </c>
      <c r="D2157" t="s">
        <v>277</v>
      </c>
      <c r="E2157" s="44">
        <v>2.69</v>
      </c>
      <c r="F2157" s="44">
        <v>4</v>
      </c>
      <c r="G2157" s="58">
        <v>1.31</v>
      </c>
      <c r="H2157" s="45">
        <v>19058</v>
      </c>
      <c r="I2157" s="45">
        <v>26500</v>
      </c>
      <c r="J2157" s="45">
        <v>7442</v>
      </c>
    </row>
    <row r="2158" spans="1:10">
      <c r="A2158">
        <v>3901</v>
      </c>
      <c r="B2158" t="s">
        <v>2</v>
      </c>
      <c r="C2158">
        <v>79</v>
      </c>
      <c r="D2158" t="s">
        <v>271</v>
      </c>
      <c r="E2158" s="44">
        <v>2.25</v>
      </c>
      <c r="F2158" s="44">
        <v>2.88</v>
      </c>
      <c r="G2158" s="58">
        <v>0.62999999999999989</v>
      </c>
      <c r="H2158" s="45">
        <v>15827</v>
      </c>
      <c r="I2158" s="45">
        <v>20865</v>
      </c>
      <c r="J2158" s="45">
        <v>5038</v>
      </c>
    </row>
    <row r="2159" spans="1:10">
      <c r="A2159">
        <v>3901</v>
      </c>
      <c r="B2159" t="s">
        <v>2</v>
      </c>
      <c r="C2159">
        <v>82</v>
      </c>
      <c r="D2159" t="s">
        <v>826</v>
      </c>
      <c r="E2159" s="44">
        <v>0</v>
      </c>
      <c r="F2159" s="44">
        <v>2</v>
      </c>
      <c r="G2159" s="58">
        <v>2</v>
      </c>
      <c r="H2159" s="45">
        <v>0</v>
      </c>
      <c r="I2159" s="45">
        <v>13250</v>
      </c>
      <c r="J2159" s="45">
        <v>13250</v>
      </c>
    </row>
    <row r="2160" spans="1:10">
      <c r="A2160">
        <v>3901</v>
      </c>
      <c r="B2160" t="s">
        <v>2</v>
      </c>
      <c r="C2160">
        <v>83</v>
      </c>
      <c r="D2160" t="s">
        <v>827</v>
      </c>
      <c r="E2160" s="44">
        <v>1.9100000000000001</v>
      </c>
      <c r="F2160" s="44">
        <v>0.56999999999999995</v>
      </c>
      <c r="G2160" s="58">
        <v>-1.3400000000000003</v>
      </c>
      <c r="H2160" s="45">
        <v>12654</v>
      </c>
      <c r="I2160" s="45">
        <v>3776</v>
      </c>
      <c r="J2160" s="45">
        <v>-8878</v>
      </c>
    </row>
    <row r="2161" spans="1:10">
      <c r="A2161">
        <v>3901</v>
      </c>
      <c r="B2161" t="s">
        <v>2</v>
      </c>
      <c r="C2161">
        <v>86</v>
      </c>
      <c r="D2161" t="s">
        <v>300</v>
      </c>
      <c r="E2161" s="44">
        <v>1.6700000000000002</v>
      </c>
      <c r="F2161" s="44">
        <v>1.33</v>
      </c>
      <c r="G2161" s="58">
        <v>-0.34000000000000008</v>
      </c>
      <c r="H2161" s="45">
        <v>11064</v>
      </c>
      <c r="I2161" s="45">
        <v>9084</v>
      </c>
      <c r="J2161" s="45">
        <v>-1980</v>
      </c>
    </row>
    <row r="2162" spans="1:10">
      <c r="A2162">
        <v>3901</v>
      </c>
      <c r="B2162" t="s">
        <v>2</v>
      </c>
      <c r="C2162">
        <v>87</v>
      </c>
      <c r="D2162" t="s">
        <v>287</v>
      </c>
      <c r="E2162" s="44">
        <v>0.82</v>
      </c>
      <c r="F2162" s="44">
        <v>0</v>
      </c>
      <c r="G2162" s="58">
        <v>-0.82</v>
      </c>
      <c r="H2162" s="45">
        <v>5433</v>
      </c>
      <c r="I2162" s="45">
        <v>0</v>
      </c>
      <c r="J2162" s="45">
        <v>-5433</v>
      </c>
    </row>
    <row r="2163" spans="1:10">
      <c r="A2163">
        <v>3901</v>
      </c>
      <c r="B2163" t="s">
        <v>2</v>
      </c>
      <c r="C2163">
        <v>88</v>
      </c>
      <c r="D2163" t="s">
        <v>829</v>
      </c>
      <c r="E2163" s="44">
        <v>1</v>
      </c>
      <c r="F2163" s="44">
        <v>1</v>
      </c>
      <c r="G2163" s="58">
        <v>0</v>
      </c>
      <c r="H2163" s="45">
        <v>8179</v>
      </c>
      <c r="I2163" s="45">
        <v>7808</v>
      </c>
      <c r="J2163" s="45">
        <v>-371</v>
      </c>
    </row>
    <row r="2164" spans="1:10">
      <c r="A2164">
        <v>3901</v>
      </c>
      <c r="B2164" t="s">
        <v>2</v>
      </c>
      <c r="C2164">
        <v>91</v>
      </c>
      <c r="D2164" t="s">
        <v>833</v>
      </c>
      <c r="E2164" s="44">
        <v>0</v>
      </c>
      <c r="F2164" s="44">
        <v>0.38</v>
      </c>
      <c r="G2164" s="58">
        <v>0.38</v>
      </c>
      <c r="H2164" s="45">
        <v>0</v>
      </c>
      <c r="I2164" s="45">
        <v>2518</v>
      </c>
      <c r="J2164" s="45">
        <v>2518</v>
      </c>
    </row>
    <row r="2165" spans="1:10">
      <c r="A2165">
        <v>3901</v>
      </c>
      <c r="B2165" t="s">
        <v>2</v>
      </c>
      <c r="C2165">
        <v>93</v>
      </c>
      <c r="D2165" t="s">
        <v>426</v>
      </c>
      <c r="E2165" s="44">
        <v>5.16</v>
      </c>
      <c r="F2165" s="44">
        <v>4.54</v>
      </c>
      <c r="G2165" s="58">
        <v>-0.62000000000000011</v>
      </c>
      <c r="H2165" s="45">
        <v>36323</v>
      </c>
      <c r="I2165" s="45">
        <v>28810</v>
      </c>
      <c r="J2165" s="45">
        <v>-7513</v>
      </c>
    </row>
    <row r="2166" spans="1:10">
      <c r="A2166">
        <v>3901</v>
      </c>
      <c r="B2166" t="s">
        <v>2</v>
      </c>
      <c r="C2166">
        <v>94</v>
      </c>
      <c r="D2166" t="s">
        <v>834</v>
      </c>
      <c r="E2166" s="44">
        <v>1</v>
      </c>
      <c r="F2166" s="44">
        <v>0.69</v>
      </c>
      <c r="G2166" s="58">
        <v>-0.31000000000000005</v>
      </c>
      <c r="H2166" s="45">
        <v>6625</v>
      </c>
      <c r="I2166" s="45">
        <v>4572</v>
      </c>
      <c r="J2166" s="45">
        <v>-2053</v>
      </c>
    </row>
    <row r="2167" spans="1:10">
      <c r="A2167">
        <v>3901</v>
      </c>
      <c r="B2167" t="s">
        <v>2</v>
      </c>
      <c r="C2167">
        <v>95</v>
      </c>
      <c r="D2167" t="s">
        <v>378</v>
      </c>
      <c r="E2167" s="44">
        <v>16.86</v>
      </c>
      <c r="F2167" s="44">
        <v>13.760000000000002</v>
      </c>
      <c r="G2167" s="58">
        <v>-3.0999999999999979</v>
      </c>
      <c r="H2167" s="45">
        <v>118509</v>
      </c>
      <c r="I2167" s="45">
        <v>93878</v>
      </c>
      <c r="J2167" s="45">
        <v>-24631</v>
      </c>
    </row>
    <row r="2168" spans="1:10">
      <c r="A2168">
        <v>3901</v>
      </c>
      <c r="B2168" t="s">
        <v>2</v>
      </c>
      <c r="C2168">
        <v>96</v>
      </c>
      <c r="D2168" t="s">
        <v>351</v>
      </c>
      <c r="E2168" s="44">
        <v>1.69</v>
      </c>
      <c r="F2168" s="44">
        <v>1</v>
      </c>
      <c r="G2168" s="58">
        <v>-0.69</v>
      </c>
      <c r="H2168" s="45">
        <v>12647</v>
      </c>
      <c r="I2168" s="45">
        <v>7202</v>
      </c>
      <c r="J2168" s="45">
        <v>-5445</v>
      </c>
    </row>
    <row r="2169" spans="1:10">
      <c r="A2169">
        <v>3901</v>
      </c>
      <c r="B2169" t="s">
        <v>2</v>
      </c>
      <c r="C2169">
        <v>97</v>
      </c>
      <c r="D2169" t="s">
        <v>332</v>
      </c>
      <c r="E2169" s="44">
        <v>7.91</v>
      </c>
      <c r="F2169" s="44">
        <v>6.3100000000000005</v>
      </c>
      <c r="G2169" s="58">
        <v>-1.5999999999999996</v>
      </c>
      <c r="H2169" s="45">
        <v>63716</v>
      </c>
      <c r="I2169" s="45">
        <v>45119</v>
      </c>
      <c r="J2169" s="45">
        <v>-18597</v>
      </c>
    </row>
    <row r="2170" spans="1:10">
      <c r="A2170">
        <v>3901</v>
      </c>
      <c r="B2170" t="s">
        <v>2</v>
      </c>
      <c r="C2170">
        <v>99</v>
      </c>
      <c r="D2170" t="s">
        <v>836</v>
      </c>
      <c r="E2170" s="44">
        <v>1</v>
      </c>
      <c r="F2170" s="44">
        <v>0</v>
      </c>
      <c r="G2170" s="58">
        <v>-1</v>
      </c>
      <c r="H2170" s="45">
        <v>6625</v>
      </c>
      <c r="I2170" s="45">
        <v>0</v>
      </c>
      <c r="J2170" s="45">
        <v>-6625</v>
      </c>
    </row>
    <row r="2171" spans="1:10">
      <c r="A2171">
        <v>3901</v>
      </c>
      <c r="B2171" t="s">
        <v>2</v>
      </c>
      <c r="C2171">
        <v>100</v>
      </c>
      <c r="D2171" t="s">
        <v>312</v>
      </c>
      <c r="E2171" s="44">
        <v>2</v>
      </c>
      <c r="F2171" s="44">
        <v>8.9499999999999993</v>
      </c>
      <c r="G2171" s="58">
        <v>6.9499999999999993</v>
      </c>
      <c r="H2171" s="45">
        <v>17297</v>
      </c>
      <c r="I2171" s="45">
        <v>63367</v>
      </c>
      <c r="J2171" s="45">
        <v>46070</v>
      </c>
    </row>
    <row r="2172" spans="1:10">
      <c r="A2172">
        <v>3901</v>
      </c>
      <c r="B2172" t="s">
        <v>2</v>
      </c>
      <c r="C2172">
        <v>101</v>
      </c>
      <c r="D2172" t="s">
        <v>754</v>
      </c>
      <c r="E2172" s="44">
        <v>1.49</v>
      </c>
      <c r="F2172" s="44">
        <v>4.3800000000000008</v>
      </c>
      <c r="G2172" s="58">
        <v>2.8900000000000006</v>
      </c>
      <c r="H2172" s="45">
        <v>9871</v>
      </c>
      <c r="I2172" s="45">
        <v>29017</v>
      </c>
      <c r="J2172" s="45">
        <v>19146</v>
      </c>
    </row>
    <row r="2173" spans="1:10">
      <c r="A2173">
        <v>3901</v>
      </c>
      <c r="B2173" t="s">
        <v>2</v>
      </c>
      <c r="C2173">
        <v>103</v>
      </c>
      <c r="D2173" t="s">
        <v>290</v>
      </c>
      <c r="E2173" s="44">
        <v>6.08</v>
      </c>
      <c r="F2173" s="44">
        <v>5.91</v>
      </c>
      <c r="G2173" s="58">
        <v>-0.16999999999999993</v>
      </c>
      <c r="H2173" s="45">
        <v>43909</v>
      </c>
      <c r="I2173" s="45">
        <v>40862</v>
      </c>
      <c r="J2173" s="45">
        <v>-3047</v>
      </c>
    </row>
    <row r="2174" spans="1:10">
      <c r="A2174">
        <v>3901</v>
      </c>
      <c r="B2174" t="s">
        <v>2</v>
      </c>
      <c r="C2174">
        <v>107</v>
      </c>
      <c r="D2174" t="s">
        <v>346</v>
      </c>
      <c r="E2174" s="44">
        <v>0.96</v>
      </c>
      <c r="F2174" s="44">
        <v>0</v>
      </c>
      <c r="G2174" s="58">
        <v>-0.96</v>
      </c>
      <c r="H2174" s="45">
        <v>6360</v>
      </c>
      <c r="I2174" s="45">
        <v>0</v>
      </c>
      <c r="J2174" s="45">
        <v>-6360</v>
      </c>
    </row>
    <row r="2175" spans="1:10">
      <c r="A2175">
        <v>3901</v>
      </c>
      <c r="B2175" t="s">
        <v>2</v>
      </c>
      <c r="C2175">
        <v>110</v>
      </c>
      <c r="D2175" t="s">
        <v>279</v>
      </c>
      <c r="E2175" s="44">
        <v>3</v>
      </c>
      <c r="F2175" s="44">
        <v>2.13</v>
      </c>
      <c r="G2175" s="58">
        <v>-0.87000000000000011</v>
      </c>
      <c r="H2175" s="45">
        <v>23595</v>
      </c>
      <c r="I2175" s="45">
        <v>14991</v>
      </c>
      <c r="J2175" s="45">
        <v>-8604</v>
      </c>
    </row>
    <row r="2176" spans="1:10">
      <c r="A2176">
        <v>3901</v>
      </c>
      <c r="B2176" t="s">
        <v>2</v>
      </c>
      <c r="C2176">
        <v>114</v>
      </c>
      <c r="D2176" t="s">
        <v>301</v>
      </c>
      <c r="E2176" s="44">
        <v>11.22</v>
      </c>
      <c r="F2176" s="44">
        <v>11.950000000000001</v>
      </c>
      <c r="G2176" s="58">
        <v>0.73000000000000043</v>
      </c>
      <c r="H2176" s="45">
        <v>85645</v>
      </c>
      <c r="I2176" s="45">
        <v>101042</v>
      </c>
      <c r="J2176" s="45">
        <v>15397</v>
      </c>
    </row>
    <row r="2177" spans="1:10">
      <c r="A2177">
        <v>3901</v>
      </c>
      <c r="B2177" t="s">
        <v>2</v>
      </c>
      <c r="C2177">
        <v>117</v>
      </c>
      <c r="D2177" t="s">
        <v>844</v>
      </c>
      <c r="E2177" s="44">
        <v>1</v>
      </c>
      <c r="F2177" s="44">
        <v>1.38</v>
      </c>
      <c r="G2177" s="58">
        <v>0.37999999999999989</v>
      </c>
      <c r="H2177" s="45">
        <v>6625</v>
      </c>
      <c r="I2177" s="45">
        <v>10062</v>
      </c>
      <c r="J2177" s="45">
        <v>3437</v>
      </c>
    </row>
    <row r="2178" spans="1:10">
      <c r="A2178">
        <v>3901</v>
      </c>
      <c r="B2178" t="s">
        <v>2</v>
      </c>
      <c r="C2178">
        <v>127</v>
      </c>
      <c r="D2178" t="s">
        <v>852</v>
      </c>
      <c r="E2178" s="44">
        <v>6</v>
      </c>
      <c r="F2178" s="44">
        <v>0.87</v>
      </c>
      <c r="G2178" s="58">
        <v>-5.13</v>
      </c>
      <c r="H2178" s="45">
        <v>39750</v>
      </c>
      <c r="I2178" s="45">
        <v>5764</v>
      </c>
      <c r="J2178" s="45">
        <v>-33986</v>
      </c>
    </row>
    <row r="2179" spans="1:10">
      <c r="A2179">
        <v>3901</v>
      </c>
      <c r="B2179" t="s">
        <v>2</v>
      </c>
      <c r="C2179">
        <v>128</v>
      </c>
      <c r="D2179" t="s">
        <v>81</v>
      </c>
      <c r="E2179" s="44">
        <v>9.24</v>
      </c>
      <c r="F2179" s="44">
        <v>7</v>
      </c>
      <c r="G2179" s="58">
        <v>-2.2400000000000002</v>
      </c>
      <c r="H2179" s="45">
        <v>61856</v>
      </c>
      <c r="I2179" s="45">
        <v>46727</v>
      </c>
      <c r="J2179" s="45">
        <v>-15129</v>
      </c>
    </row>
    <row r="2180" spans="1:10">
      <c r="A2180">
        <v>3901</v>
      </c>
      <c r="B2180" t="s">
        <v>2</v>
      </c>
      <c r="C2180">
        <v>131</v>
      </c>
      <c r="D2180" t="s">
        <v>855</v>
      </c>
      <c r="E2180" s="44">
        <v>1</v>
      </c>
      <c r="F2180" s="44">
        <v>2</v>
      </c>
      <c r="G2180" s="58">
        <v>1</v>
      </c>
      <c r="H2180" s="45">
        <v>6625</v>
      </c>
      <c r="I2180" s="45">
        <v>13250</v>
      </c>
      <c r="J2180" s="45">
        <v>6625</v>
      </c>
    </row>
    <row r="2181" spans="1:10">
      <c r="A2181">
        <v>3901</v>
      </c>
      <c r="B2181" t="s">
        <v>2</v>
      </c>
      <c r="C2181">
        <v>133</v>
      </c>
      <c r="D2181" t="s">
        <v>322</v>
      </c>
      <c r="E2181" s="44">
        <v>3.5199999999999996</v>
      </c>
      <c r="F2181" s="44">
        <v>2.7</v>
      </c>
      <c r="G2181" s="58">
        <v>-0.8199999999999994</v>
      </c>
      <c r="H2181" s="45">
        <v>23321</v>
      </c>
      <c r="I2181" s="45">
        <v>17887</v>
      </c>
      <c r="J2181" s="45">
        <v>-5434</v>
      </c>
    </row>
    <row r="2182" spans="1:10">
      <c r="A2182">
        <v>3901</v>
      </c>
      <c r="B2182" t="s">
        <v>2</v>
      </c>
      <c r="C2182">
        <v>137</v>
      </c>
      <c r="D2182" t="s">
        <v>75</v>
      </c>
      <c r="E2182" s="44">
        <v>6.71</v>
      </c>
      <c r="F2182" s="44">
        <v>9.98</v>
      </c>
      <c r="G2182" s="58">
        <v>3.2700000000000005</v>
      </c>
      <c r="H2182" s="45">
        <v>44454</v>
      </c>
      <c r="I2182" s="45">
        <v>67748</v>
      </c>
      <c r="J2182" s="45">
        <v>23294</v>
      </c>
    </row>
    <row r="2183" spans="1:10">
      <c r="A2183">
        <v>3901</v>
      </c>
      <c r="B2183" t="s">
        <v>2</v>
      </c>
      <c r="C2183">
        <v>138</v>
      </c>
      <c r="D2183" t="s">
        <v>280</v>
      </c>
      <c r="E2183" s="44">
        <v>1.9300000000000002</v>
      </c>
      <c r="F2183" s="44">
        <v>1</v>
      </c>
      <c r="G2183" s="58">
        <v>-0.93000000000000016</v>
      </c>
      <c r="H2183" s="45">
        <v>19376</v>
      </c>
      <c r="I2183" s="45">
        <v>13660</v>
      </c>
      <c r="J2183" s="45">
        <v>-5716</v>
      </c>
    </row>
    <row r="2184" spans="1:10">
      <c r="A2184">
        <v>3901</v>
      </c>
      <c r="B2184" t="s">
        <v>2</v>
      </c>
      <c r="C2184">
        <v>141</v>
      </c>
      <c r="D2184" t="s">
        <v>64</v>
      </c>
      <c r="E2184" s="44">
        <v>1</v>
      </c>
      <c r="F2184" s="44">
        <v>2</v>
      </c>
      <c r="G2184" s="58">
        <v>1</v>
      </c>
      <c r="H2184" s="45">
        <v>6625</v>
      </c>
      <c r="I2184" s="45">
        <v>13250</v>
      </c>
      <c r="J2184" s="45">
        <v>6625</v>
      </c>
    </row>
    <row r="2185" spans="1:10">
      <c r="A2185">
        <v>3901</v>
      </c>
      <c r="B2185" t="s">
        <v>2</v>
      </c>
      <c r="C2185">
        <v>142</v>
      </c>
      <c r="D2185" t="s">
        <v>860</v>
      </c>
      <c r="E2185" s="44">
        <v>0.12</v>
      </c>
      <c r="F2185" s="44">
        <v>0</v>
      </c>
      <c r="G2185" s="58">
        <v>-0.12</v>
      </c>
      <c r="H2185" s="45">
        <v>1021</v>
      </c>
      <c r="I2185" s="45">
        <v>0</v>
      </c>
      <c r="J2185" s="45">
        <v>-1021</v>
      </c>
    </row>
    <row r="2186" spans="1:10">
      <c r="A2186">
        <v>3901</v>
      </c>
      <c r="B2186" t="s">
        <v>2</v>
      </c>
      <c r="C2186">
        <v>144</v>
      </c>
      <c r="D2186" t="s">
        <v>347</v>
      </c>
      <c r="E2186" s="44">
        <v>1.76</v>
      </c>
      <c r="F2186" s="44">
        <v>2</v>
      </c>
      <c r="G2186" s="58">
        <v>0.24</v>
      </c>
      <c r="H2186" s="45">
        <v>11660</v>
      </c>
      <c r="I2186" s="45">
        <v>16855</v>
      </c>
      <c r="J2186" s="45">
        <v>5195</v>
      </c>
    </row>
    <row r="2187" spans="1:10">
      <c r="A2187">
        <v>3901</v>
      </c>
      <c r="B2187" t="s">
        <v>2</v>
      </c>
      <c r="C2187">
        <v>149</v>
      </c>
      <c r="D2187" t="s">
        <v>82</v>
      </c>
      <c r="E2187" s="44">
        <v>11.57</v>
      </c>
      <c r="F2187" s="44">
        <v>10.45</v>
      </c>
      <c r="G2187" s="58">
        <v>-1.120000000000001</v>
      </c>
      <c r="H2187" s="45">
        <v>81734</v>
      </c>
      <c r="I2187" s="45">
        <v>74005</v>
      </c>
      <c r="J2187" s="45">
        <v>-7729</v>
      </c>
    </row>
    <row r="2188" spans="1:10">
      <c r="A2188">
        <v>3901</v>
      </c>
      <c r="B2188" t="s">
        <v>2</v>
      </c>
      <c r="C2188">
        <v>150</v>
      </c>
      <c r="D2188" t="s">
        <v>771</v>
      </c>
      <c r="E2188" s="44">
        <v>0.25</v>
      </c>
      <c r="F2188" s="44">
        <v>1</v>
      </c>
      <c r="G2188" s="58">
        <v>0.75</v>
      </c>
      <c r="H2188" s="45">
        <v>1656</v>
      </c>
      <c r="I2188" s="45">
        <v>6625</v>
      </c>
      <c r="J2188" s="45">
        <v>4969</v>
      </c>
    </row>
    <row r="2189" spans="1:10">
      <c r="A2189">
        <v>3901</v>
      </c>
      <c r="B2189" t="s">
        <v>2</v>
      </c>
      <c r="C2189">
        <v>153</v>
      </c>
      <c r="D2189" t="s">
        <v>333</v>
      </c>
      <c r="E2189" s="44">
        <v>2.8499999999999996</v>
      </c>
      <c r="F2189" s="44">
        <v>1.19</v>
      </c>
      <c r="G2189" s="58">
        <v>-1.6599999999999997</v>
      </c>
      <c r="H2189" s="45">
        <v>19439</v>
      </c>
      <c r="I2189" s="45">
        <v>9079</v>
      </c>
      <c r="J2189" s="45">
        <v>-10360</v>
      </c>
    </row>
    <row r="2190" spans="1:10">
      <c r="A2190">
        <v>3901</v>
      </c>
      <c r="B2190" t="s">
        <v>2</v>
      </c>
      <c r="C2190">
        <v>155</v>
      </c>
      <c r="D2190" t="s">
        <v>399</v>
      </c>
      <c r="E2190" s="44">
        <v>1</v>
      </c>
      <c r="F2190" s="44">
        <v>0</v>
      </c>
      <c r="G2190" s="58">
        <v>-1</v>
      </c>
      <c r="H2190" s="45">
        <v>6625</v>
      </c>
      <c r="I2190" s="45">
        <v>0</v>
      </c>
      <c r="J2190" s="45">
        <v>-6625</v>
      </c>
    </row>
    <row r="2191" spans="1:10">
      <c r="A2191">
        <v>3901</v>
      </c>
      <c r="B2191" t="s">
        <v>2</v>
      </c>
      <c r="C2191">
        <v>157</v>
      </c>
      <c r="D2191" t="s">
        <v>405</v>
      </c>
      <c r="E2191" s="44">
        <v>0</v>
      </c>
      <c r="F2191" s="44">
        <v>0.06</v>
      </c>
      <c r="G2191" s="58">
        <v>0.06</v>
      </c>
      <c r="H2191" s="45">
        <v>0</v>
      </c>
      <c r="I2191" s="45">
        <v>398</v>
      </c>
      <c r="J2191" s="45">
        <v>398</v>
      </c>
    </row>
    <row r="2192" spans="1:10">
      <c r="A2192">
        <v>3901</v>
      </c>
      <c r="B2192" t="s">
        <v>2</v>
      </c>
      <c r="C2192">
        <v>158</v>
      </c>
      <c r="D2192" t="s">
        <v>65</v>
      </c>
      <c r="E2192" s="44">
        <v>1.2</v>
      </c>
      <c r="F2192" s="44">
        <v>0</v>
      </c>
      <c r="G2192" s="58">
        <v>-1.2</v>
      </c>
      <c r="H2192" s="45">
        <v>8583</v>
      </c>
      <c r="I2192" s="45">
        <v>0</v>
      </c>
      <c r="J2192" s="45">
        <v>-8583</v>
      </c>
    </row>
    <row r="2193" spans="1:10">
      <c r="A2193">
        <v>3901</v>
      </c>
      <c r="B2193" t="s">
        <v>2</v>
      </c>
      <c r="C2193">
        <v>160</v>
      </c>
      <c r="D2193" t="s">
        <v>83</v>
      </c>
      <c r="E2193" s="44">
        <v>8.91</v>
      </c>
      <c r="F2193" s="44">
        <v>8.34</v>
      </c>
      <c r="G2193" s="58">
        <v>-0.57000000000000028</v>
      </c>
      <c r="H2193" s="45">
        <v>68300</v>
      </c>
      <c r="I2193" s="45">
        <v>60793</v>
      </c>
      <c r="J2193" s="45">
        <v>-7507</v>
      </c>
    </row>
    <row r="2194" spans="1:10">
      <c r="A2194">
        <v>3901</v>
      </c>
      <c r="B2194" t="s">
        <v>2</v>
      </c>
      <c r="C2194">
        <v>161</v>
      </c>
      <c r="D2194" t="s">
        <v>302</v>
      </c>
      <c r="E2194" s="44">
        <v>3</v>
      </c>
      <c r="F2194" s="44">
        <v>2</v>
      </c>
      <c r="G2194" s="58">
        <v>-1</v>
      </c>
      <c r="H2194" s="45">
        <v>24029</v>
      </c>
      <c r="I2194" s="45">
        <v>14407</v>
      </c>
      <c r="J2194" s="45">
        <v>-9622</v>
      </c>
    </row>
    <row r="2195" spans="1:10">
      <c r="A2195">
        <v>3901</v>
      </c>
      <c r="B2195" t="s">
        <v>2</v>
      </c>
      <c r="C2195">
        <v>162</v>
      </c>
      <c r="D2195" t="s">
        <v>334</v>
      </c>
      <c r="E2195" s="44">
        <v>2.52</v>
      </c>
      <c r="F2195" s="44">
        <v>3.2800000000000002</v>
      </c>
      <c r="G2195" s="58">
        <v>0.76000000000000023</v>
      </c>
      <c r="H2195" s="45">
        <v>17755</v>
      </c>
      <c r="I2195" s="45">
        <v>22026</v>
      </c>
      <c r="J2195" s="45">
        <v>4271</v>
      </c>
    </row>
    <row r="2196" spans="1:10">
      <c r="A2196">
        <v>3901</v>
      </c>
      <c r="B2196" t="s">
        <v>2</v>
      </c>
      <c r="C2196">
        <v>163</v>
      </c>
      <c r="D2196" t="s">
        <v>348</v>
      </c>
      <c r="E2196" s="44">
        <v>11.93</v>
      </c>
      <c r="F2196" s="44">
        <v>7.2900000000000009</v>
      </c>
      <c r="G2196" s="58">
        <v>-4.6399999999999988</v>
      </c>
      <c r="H2196" s="45">
        <v>85102</v>
      </c>
      <c r="I2196" s="45">
        <v>51936</v>
      </c>
      <c r="J2196" s="45">
        <v>-33166</v>
      </c>
    </row>
    <row r="2197" spans="1:10">
      <c r="A2197">
        <v>3901</v>
      </c>
      <c r="B2197" t="s">
        <v>2</v>
      </c>
      <c r="C2197">
        <v>165</v>
      </c>
      <c r="D2197" t="s">
        <v>66</v>
      </c>
      <c r="E2197" s="44">
        <v>2.83</v>
      </c>
      <c r="F2197" s="44">
        <v>3</v>
      </c>
      <c r="G2197" s="58">
        <v>0.16999999999999993</v>
      </c>
      <c r="H2197" s="45">
        <v>19395</v>
      </c>
      <c r="I2197" s="45">
        <v>19875</v>
      </c>
      <c r="J2197" s="45">
        <v>480</v>
      </c>
    </row>
    <row r="2198" spans="1:10">
      <c r="A2198">
        <v>3901</v>
      </c>
      <c r="B2198" t="s">
        <v>2</v>
      </c>
      <c r="C2198">
        <v>167</v>
      </c>
      <c r="D2198" t="s">
        <v>867</v>
      </c>
      <c r="E2198" s="44">
        <v>0</v>
      </c>
      <c r="F2198" s="44">
        <v>1</v>
      </c>
      <c r="G2198" s="58">
        <v>1</v>
      </c>
      <c r="H2198" s="45">
        <v>0</v>
      </c>
      <c r="I2198" s="45">
        <v>6625</v>
      </c>
      <c r="J2198" s="45">
        <v>6625</v>
      </c>
    </row>
    <row r="2199" spans="1:10">
      <c r="A2199">
        <v>3901</v>
      </c>
      <c r="B2199" t="s">
        <v>2</v>
      </c>
      <c r="C2199">
        <v>168</v>
      </c>
      <c r="D2199" t="s">
        <v>276</v>
      </c>
      <c r="E2199" s="44">
        <v>0</v>
      </c>
      <c r="F2199" s="44">
        <v>1</v>
      </c>
      <c r="G2199" s="58">
        <v>1</v>
      </c>
      <c r="H2199" s="45">
        <v>0</v>
      </c>
      <c r="I2199" s="45">
        <v>9614</v>
      </c>
      <c r="J2199" s="45">
        <v>9614</v>
      </c>
    </row>
    <row r="2200" spans="1:10">
      <c r="A2200">
        <v>3901</v>
      </c>
      <c r="B2200" t="s">
        <v>2</v>
      </c>
      <c r="C2200">
        <v>170</v>
      </c>
      <c r="D2200" t="s">
        <v>67</v>
      </c>
      <c r="E2200" s="44">
        <v>2</v>
      </c>
      <c r="F2200" s="44">
        <v>4.5699999999999994</v>
      </c>
      <c r="G2200" s="58">
        <v>2.5699999999999994</v>
      </c>
      <c r="H2200" s="45">
        <v>13250</v>
      </c>
      <c r="I2200" s="45">
        <v>30277</v>
      </c>
      <c r="J2200" s="45">
        <v>17027</v>
      </c>
    </row>
    <row r="2201" spans="1:10">
      <c r="A2201">
        <v>3901</v>
      </c>
      <c r="B2201" t="s">
        <v>2</v>
      </c>
      <c r="C2201">
        <v>171</v>
      </c>
      <c r="D2201" t="s">
        <v>869</v>
      </c>
      <c r="E2201" s="44">
        <v>1</v>
      </c>
      <c r="F2201" s="44">
        <v>0</v>
      </c>
      <c r="G2201" s="58">
        <v>-1</v>
      </c>
      <c r="H2201" s="45">
        <v>7013</v>
      </c>
      <c r="I2201" s="45">
        <v>0</v>
      </c>
      <c r="J2201" s="45">
        <v>-7013</v>
      </c>
    </row>
    <row r="2202" spans="1:10">
      <c r="A2202">
        <v>3901</v>
      </c>
      <c r="B2202" t="s">
        <v>2</v>
      </c>
      <c r="C2202">
        <v>172</v>
      </c>
      <c r="D2202" t="s">
        <v>389</v>
      </c>
      <c r="E2202" s="44">
        <v>0</v>
      </c>
      <c r="F2202" s="44">
        <v>1</v>
      </c>
      <c r="G2202" s="58">
        <v>1</v>
      </c>
      <c r="H2202" s="45">
        <v>0</v>
      </c>
      <c r="I2202" s="45">
        <v>6625</v>
      </c>
      <c r="J2202" s="45">
        <v>6625</v>
      </c>
    </row>
    <row r="2203" spans="1:10">
      <c r="A2203">
        <v>3901</v>
      </c>
      <c r="B2203" t="s">
        <v>2</v>
      </c>
      <c r="C2203">
        <v>176</v>
      </c>
      <c r="D2203" t="s">
        <v>400</v>
      </c>
      <c r="E2203" s="44">
        <v>0</v>
      </c>
      <c r="F2203" s="44">
        <v>0.81</v>
      </c>
      <c r="G2203" s="58">
        <v>0.81</v>
      </c>
      <c r="H2203" s="45">
        <v>0</v>
      </c>
      <c r="I2203" s="45">
        <v>6666</v>
      </c>
      <c r="J2203" s="45">
        <v>6666</v>
      </c>
    </row>
    <row r="2204" spans="1:10">
      <c r="A2204">
        <v>3901</v>
      </c>
      <c r="B2204" t="s">
        <v>2</v>
      </c>
      <c r="C2204">
        <v>177</v>
      </c>
      <c r="D2204" t="s">
        <v>756</v>
      </c>
      <c r="E2204" s="44">
        <v>1</v>
      </c>
      <c r="F2204" s="44">
        <v>0</v>
      </c>
      <c r="G2204" s="58">
        <v>-1</v>
      </c>
      <c r="H2204" s="45">
        <v>6908</v>
      </c>
      <c r="I2204" s="45">
        <v>0</v>
      </c>
      <c r="J2204" s="45">
        <v>-6908</v>
      </c>
    </row>
    <row r="2205" spans="1:10">
      <c r="A2205">
        <v>3901</v>
      </c>
      <c r="B2205" t="s">
        <v>2</v>
      </c>
      <c r="C2205">
        <v>178</v>
      </c>
      <c r="D2205" t="s">
        <v>366</v>
      </c>
      <c r="E2205" s="44">
        <v>0.48</v>
      </c>
      <c r="F2205" s="44">
        <v>0</v>
      </c>
      <c r="G2205" s="58">
        <v>-0.48</v>
      </c>
      <c r="H2205" s="45">
        <v>3180</v>
      </c>
      <c r="I2205" s="45">
        <v>0</v>
      </c>
      <c r="J2205" s="45">
        <v>-3180</v>
      </c>
    </row>
    <row r="2206" spans="1:10">
      <c r="A2206">
        <v>3901</v>
      </c>
      <c r="B2206" t="s">
        <v>2</v>
      </c>
      <c r="C2206">
        <v>181</v>
      </c>
      <c r="D2206" t="s">
        <v>84</v>
      </c>
      <c r="E2206" s="44">
        <v>5.29</v>
      </c>
      <c r="F2206" s="44">
        <v>8.92</v>
      </c>
      <c r="G2206" s="58">
        <v>3.63</v>
      </c>
      <c r="H2206" s="45">
        <v>35047</v>
      </c>
      <c r="I2206" s="45">
        <v>60566</v>
      </c>
      <c r="J2206" s="45">
        <v>25519</v>
      </c>
    </row>
    <row r="2207" spans="1:10">
      <c r="A2207">
        <v>3901</v>
      </c>
      <c r="B2207" t="s">
        <v>2</v>
      </c>
      <c r="C2207">
        <v>182</v>
      </c>
      <c r="D2207" t="s">
        <v>785</v>
      </c>
      <c r="E2207" s="44">
        <v>2.5</v>
      </c>
      <c r="F2207" s="44">
        <v>3.0300000000000002</v>
      </c>
      <c r="G2207" s="58">
        <v>0.53000000000000025</v>
      </c>
      <c r="H2207" s="45">
        <v>17376</v>
      </c>
      <c r="I2207" s="45">
        <v>21283</v>
      </c>
      <c r="J2207" s="45">
        <v>3907</v>
      </c>
    </row>
    <row r="2208" spans="1:10">
      <c r="A2208">
        <v>3901</v>
      </c>
      <c r="B2208" t="s">
        <v>2</v>
      </c>
      <c r="C2208">
        <v>185</v>
      </c>
      <c r="D2208" t="s">
        <v>315</v>
      </c>
      <c r="E2208" s="44">
        <v>1.01</v>
      </c>
      <c r="F2208" s="44">
        <v>1.02</v>
      </c>
      <c r="G2208" s="58">
        <v>1.0000000000000009E-2</v>
      </c>
      <c r="H2208" s="45">
        <v>6691</v>
      </c>
      <c r="I2208" s="45">
        <v>6758</v>
      </c>
      <c r="J2208" s="45">
        <v>67</v>
      </c>
    </row>
    <row r="2209" spans="1:10">
      <c r="A2209">
        <v>3901</v>
      </c>
      <c r="B2209" t="s">
        <v>2</v>
      </c>
      <c r="C2209">
        <v>186</v>
      </c>
      <c r="D2209" t="s">
        <v>359</v>
      </c>
      <c r="E2209" s="44">
        <v>2</v>
      </c>
      <c r="F2209" s="44">
        <v>2.57</v>
      </c>
      <c r="G2209" s="58">
        <v>0.56999999999999984</v>
      </c>
      <c r="H2209" s="45">
        <v>13250</v>
      </c>
      <c r="I2209" s="45">
        <v>17026</v>
      </c>
      <c r="J2209" s="45">
        <v>3776</v>
      </c>
    </row>
    <row r="2210" spans="1:10">
      <c r="A2210">
        <v>3901</v>
      </c>
      <c r="B2210" t="s">
        <v>2</v>
      </c>
      <c r="C2210">
        <v>189</v>
      </c>
      <c r="D2210" t="s">
        <v>323</v>
      </c>
      <c r="E2210" s="44">
        <v>2</v>
      </c>
      <c r="F2210" s="44">
        <v>0.1</v>
      </c>
      <c r="G2210" s="58">
        <v>-1.9</v>
      </c>
      <c r="H2210" s="45">
        <v>13250</v>
      </c>
      <c r="I2210" s="45">
        <v>719</v>
      </c>
      <c r="J2210" s="45">
        <v>-12531</v>
      </c>
    </row>
    <row r="2211" spans="1:10">
      <c r="A2211">
        <v>3901</v>
      </c>
      <c r="B2211" t="s">
        <v>2</v>
      </c>
      <c r="C2211">
        <v>191</v>
      </c>
      <c r="D2211" t="s">
        <v>385</v>
      </c>
      <c r="E2211" s="44">
        <v>6.48</v>
      </c>
      <c r="F2211" s="44">
        <v>4.5199999999999996</v>
      </c>
      <c r="G2211" s="58">
        <v>-1.9600000000000009</v>
      </c>
      <c r="H2211" s="45">
        <v>42931</v>
      </c>
      <c r="I2211" s="45">
        <v>29945</v>
      </c>
      <c r="J2211" s="45">
        <v>-12986</v>
      </c>
    </row>
    <row r="2212" spans="1:10">
      <c r="A2212">
        <v>3901</v>
      </c>
      <c r="B2212" t="s">
        <v>2</v>
      </c>
      <c r="C2212">
        <v>198</v>
      </c>
      <c r="D2212" t="s">
        <v>316</v>
      </c>
      <c r="E2212" s="44">
        <v>4</v>
      </c>
      <c r="F2212" s="44">
        <v>5</v>
      </c>
      <c r="G2212" s="58">
        <v>1</v>
      </c>
      <c r="H2212" s="45">
        <v>29253</v>
      </c>
      <c r="I2212" s="45">
        <v>36316</v>
      </c>
      <c r="J2212" s="45">
        <v>7063</v>
      </c>
    </row>
    <row r="2213" spans="1:10">
      <c r="A2213">
        <v>3901</v>
      </c>
      <c r="B2213" t="s">
        <v>2</v>
      </c>
      <c r="C2213">
        <v>201</v>
      </c>
      <c r="D2213" t="s">
        <v>435</v>
      </c>
      <c r="E2213" s="44">
        <v>29.530000000000005</v>
      </c>
      <c r="F2213" s="44">
        <v>14.959999999999999</v>
      </c>
      <c r="G2213" s="58">
        <v>-14.570000000000006</v>
      </c>
      <c r="H2213" s="45">
        <v>201884</v>
      </c>
      <c r="I2213" s="45">
        <v>103789</v>
      </c>
      <c r="J2213" s="45">
        <v>-98095</v>
      </c>
    </row>
    <row r="2214" spans="1:10">
      <c r="A2214">
        <v>3901</v>
      </c>
      <c r="B2214" t="s">
        <v>2</v>
      </c>
      <c r="C2214">
        <v>204</v>
      </c>
      <c r="D2214" t="s">
        <v>307</v>
      </c>
      <c r="E2214" s="44">
        <v>1.25</v>
      </c>
      <c r="F2214" s="44">
        <v>1</v>
      </c>
      <c r="G2214" s="58">
        <v>-0.25</v>
      </c>
      <c r="H2214" s="45">
        <v>8486</v>
      </c>
      <c r="I2214" s="45">
        <v>8339</v>
      </c>
      <c r="J2214" s="45">
        <v>-147</v>
      </c>
    </row>
    <row r="2215" spans="1:10">
      <c r="A2215">
        <v>3901</v>
      </c>
      <c r="B2215" t="s">
        <v>2</v>
      </c>
      <c r="C2215">
        <v>207</v>
      </c>
      <c r="D2215" t="s">
        <v>69</v>
      </c>
      <c r="E2215" s="44">
        <v>1.98</v>
      </c>
      <c r="F2215" s="44">
        <v>0</v>
      </c>
      <c r="G2215" s="58">
        <v>-1.98</v>
      </c>
      <c r="H2215" s="45">
        <v>13118</v>
      </c>
      <c r="I2215" s="45">
        <v>0</v>
      </c>
      <c r="J2215" s="45">
        <v>-13118</v>
      </c>
    </row>
    <row r="2216" spans="1:10">
      <c r="A2216">
        <v>3901</v>
      </c>
      <c r="B2216" t="s">
        <v>2</v>
      </c>
      <c r="C2216">
        <v>208</v>
      </c>
      <c r="D2216" t="s">
        <v>281</v>
      </c>
      <c r="E2216" s="44">
        <v>1</v>
      </c>
      <c r="F2216" s="44">
        <v>0</v>
      </c>
      <c r="G2216" s="58">
        <v>-1</v>
      </c>
      <c r="H2216" s="45">
        <v>6625</v>
      </c>
      <c r="I2216" s="45">
        <v>0</v>
      </c>
      <c r="J2216" s="45">
        <v>-6625</v>
      </c>
    </row>
    <row r="2217" spans="1:10">
      <c r="A2217">
        <v>3901</v>
      </c>
      <c r="B2217" t="s">
        <v>2</v>
      </c>
      <c r="C2217">
        <v>209</v>
      </c>
      <c r="D2217" t="s">
        <v>745</v>
      </c>
      <c r="E2217" s="44">
        <v>0.84000000000000008</v>
      </c>
      <c r="F2217" s="44">
        <v>0</v>
      </c>
      <c r="G2217" s="58">
        <v>-0.84000000000000008</v>
      </c>
      <c r="H2217" s="45">
        <v>5646</v>
      </c>
      <c r="I2217" s="45">
        <v>0</v>
      </c>
      <c r="J2217" s="45">
        <v>-5646</v>
      </c>
    </row>
    <row r="2218" spans="1:10">
      <c r="A2218">
        <v>3901</v>
      </c>
      <c r="B2218" t="s">
        <v>2</v>
      </c>
      <c r="C2218">
        <v>210</v>
      </c>
      <c r="D2218" t="s">
        <v>374</v>
      </c>
      <c r="E2218" s="44">
        <v>1</v>
      </c>
      <c r="F2218" s="44">
        <v>2.34</v>
      </c>
      <c r="G2218" s="58">
        <v>1.3399999999999999</v>
      </c>
      <c r="H2218" s="45">
        <v>6625</v>
      </c>
      <c r="I2218" s="45">
        <v>16855</v>
      </c>
      <c r="J2218" s="45">
        <v>10230</v>
      </c>
    </row>
    <row r="2219" spans="1:10">
      <c r="A2219">
        <v>3901</v>
      </c>
      <c r="B2219" t="s">
        <v>2</v>
      </c>
      <c r="C2219">
        <v>211</v>
      </c>
      <c r="D2219" t="s">
        <v>751</v>
      </c>
      <c r="E2219" s="44">
        <v>0.95</v>
      </c>
      <c r="F2219" s="44">
        <v>1</v>
      </c>
      <c r="G2219" s="58">
        <v>5.0000000000000044E-2</v>
      </c>
      <c r="H2219" s="45">
        <v>7292</v>
      </c>
      <c r="I2219" s="45">
        <v>7815</v>
      </c>
      <c r="J2219" s="45">
        <v>523</v>
      </c>
    </row>
    <row r="2220" spans="1:10">
      <c r="A2220">
        <v>3901</v>
      </c>
      <c r="B2220" t="s">
        <v>2</v>
      </c>
      <c r="C2220">
        <v>212</v>
      </c>
      <c r="D2220" t="s">
        <v>353</v>
      </c>
      <c r="E2220" s="44">
        <v>6.2200000000000006</v>
      </c>
      <c r="F2220" s="44">
        <v>6</v>
      </c>
      <c r="G2220" s="58">
        <v>-0.22000000000000064</v>
      </c>
      <c r="H2220" s="45">
        <v>41208</v>
      </c>
      <c r="I2220" s="45">
        <v>39750</v>
      </c>
      <c r="J2220" s="45">
        <v>-1458</v>
      </c>
    </row>
    <row r="2221" spans="1:10">
      <c r="A2221">
        <v>3901</v>
      </c>
      <c r="B2221" t="s">
        <v>2</v>
      </c>
      <c r="C2221">
        <v>213</v>
      </c>
      <c r="D2221" t="s">
        <v>354</v>
      </c>
      <c r="E2221" s="44">
        <v>1</v>
      </c>
      <c r="F2221" s="44">
        <v>1.52</v>
      </c>
      <c r="G2221" s="58">
        <v>0.52</v>
      </c>
      <c r="H2221" s="45">
        <v>6625</v>
      </c>
      <c r="I2221" s="45">
        <v>10305</v>
      </c>
      <c r="J2221" s="45">
        <v>3680</v>
      </c>
    </row>
    <row r="2222" spans="1:10">
      <c r="A2222">
        <v>3901</v>
      </c>
      <c r="B2222" t="s">
        <v>2</v>
      </c>
      <c r="C2222">
        <v>214</v>
      </c>
      <c r="D2222" t="s">
        <v>282</v>
      </c>
      <c r="E2222" s="44">
        <v>1.49</v>
      </c>
      <c r="F2222" s="44">
        <v>5.33</v>
      </c>
      <c r="G2222" s="58">
        <v>3.84</v>
      </c>
      <c r="H2222" s="45">
        <v>9871</v>
      </c>
      <c r="I2222" s="45">
        <v>40139</v>
      </c>
      <c r="J2222" s="45">
        <v>30268</v>
      </c>
    </row>
    <row r="2223" spans="1:10">
      <c r="A2223">
        <v>3901</v>
      </c>
      <c r="B2223" t="s">
        <v>2</v>
      </c>
      <c r="C2223">
        <v>215</v>
      </c>
      <c r="D2223" t="s">
        <v>360</v>
      </c>
      <c r="E2223" s="44">
        <v>3.7600000000000002</v>
      </c>
      <c r="F2223" s="44">
        <v>4</v>
      </c>
      <c r="G2223" s="58">
        <v>0.23999999999999977</v>
      </c>
      <c r="H2223" s="45">
        <v>28370</v>
      </c>
      <c r="I2223" s="45">
        <v>30568</v>
      </c>
      <c r="J2223" s="45">
        <v>2198</v>
      </c>
    </row>
    <row r="2224" spans="1:10">
      <c r="A2224">
        <v>3901</v>
      </c>
      <c r="B2224" t="s">
        <v>2</v>
      </c>
      <c r="C2224">
        <v>217</v>
      </c>
      <c r="D2224" t="s">
        <v>409</v>
      </c>
      <c r="E2224" s="44">
        <v>2</v>
      </c>
      <c r="F2224" s="44">
        <v>1</v>
      </c>
      <c r="G2224" s="58">
        <v>-1</v>
      </c>
      <c r="H2224" s="45">
        <v>13250</v>
      </c>
      <c r="I2224" s="45">
        <v>6625</v>
      </c>
      <c r="J2224" s="45">
        <v>-6625</v>
      </c>
    </row>
    <row r="2225" spans="1:10">
      <c r="A2225">
        <v>3901</v>
      </c>
      <c r="B2225" t="s">
        <v>2</v>
      </c>
      <c r="C2225">
        <v>218</v>
      </c>
      <c r="D2225" t="s">
        <v>697</v>
      </c>
      <c r="E2225" s="44">
        <v>2</v>
      </c>
      <c r="F2225" s="44">
        <v>1</v>
      </c>
      <c r="G2225" s="58">
        <v>-1</v>
      </c>
      <c r="H2225" s="45">
        <v>13250</v>
      </c>
      <c r="I2225" s="45">
        <v>6625</v>
      </c>
      <c r="J2225" s="45">
        <v>-6625</v>
      </c>
    </row>
    <row r="2226" spans="1:10">
      <c r="A2226">
        <v>3901</v>
      </c>
      <c r="B2226" t="s">
        <v>2</v>
      </c>
      <c r="C2226">
        <v>219</v>
      </c>
      <c r="D2226" t="s">
        <v>698</v>
      </c>
      <c r="E2226" s="44">
        <v>1</v>
      </c>
      <c r="F2226" s="44">
        <v>0</v>
      </c>
      <c r="G2226" s="58">
        <v>-1</v>
      </c>
      <c r="H2226" s="45">
        <v>6625</v>
      </c>
      <c r="I2226" s="45">
        <v>0</v>
      </c>
      <c r="J2226" s="45">
        <v>-6625</v>
      </c>
    </row>
    <row r="2227" spans="1:10">
      <c r="A2227">
        <v>3901</v>
      </c>
      <c r="B2227" t="s">
        <v>2</v>
      </c>
      <c r="C2227">
        <v>220</v>
      </c>
      <c r="D2227" t="s">
        <v>358</v>
      </c>
      <c r="E2227" s="44">
        <v>3</v>
      </c>
      <c r="F2227" s="44">
        <v>1</v>
      </c>
      <c r="G2227" s="58">
        <v>-2</v>
      </c>
      <c r="H2227" s="45">
        <v>25806</v>
      </c>
      <c r="I2227" s="45">
        <v>10210</v>
      </c>
      <c r="J2227" s="45">
        <v>-15596</v>
      </c>
    </row>
    <row r="2228" spans="1:10">
      <c r="A2228">
        <v>3901</v>
      </c>
      <c r="B2228" t="s">
        <v>2</v>
      </c>
      <c r="C2228">
        <v>226</v>
      </c>
      <c r="D2228" t="s">
        <v>283</v>
      </c>
      <c r="E2228" s="44">
        <v>4</v>
      </c>
      <c r="F2228" s="44">
        <v>3</v>
      </c>
      <c r="G2228" s="58">
        <v>-1</v>
      </c>
      <c r="H2228" s="45">
        <v>26500</v>
      </c>
      <c r="I2228" s="45">
        <v>19875</v>
      </c>
      <c r="J2228" s="45">
        <v>-6625</v>
      </c>
    </row>
    <row r="2229" spans="1:10">
      <c r="A2229">
        <v>3901</v>
      </c>
      <c r="B2229" t="s">
        <v>2</v>
      </c>
      <c r="C2229">
        <v>227</v>
      </c>
      <c r="D2229" t="s">
        <v>386</v>
      </c>
      <c r="E2229" s="44">
        <v>0.4</v>
      </c>
      <c r="F2229" s="44">
        <v>0.11</v>
      </c>
      <c r="G2229" s="58">
        <v>-0.29000000000000004</v>
      </c>
      <c r="H2229" s="45">
        <v>2650</v>
      </c>
      <c r="I2229" s="45">
        <v>729</v>
      </c>
      <c r="J2229" s="45">
        <v>-1921</v>
      </c>
    </row>
    <row r="2230" spans="1:10">
      <c r="A2230">
        <v>3901</v>
      </c>
      <c r="B2230" t="s">
        <v>2</v>
      </c>
      <c r="C2230">
        <v>231</v>
      </c>
      <c r="D2230" t="s">
        <v>705</v>
      </c>
      <c r="E2230" s="44">
        <v>1</v>
      </c>
      <c r="F2230" s="44">
        <v>0</v>
      </c>
      <c r="G2230" s="58">
        <v>-1</v>
      </c>
      <c r="H2230" s="45">
        <v>6625</v>
      </c>
      <c r="I2230" s="45">
        <v>0</v>
      </c>
      <c r="J2230" s="45">
        <v>-6625</v>
      </c>
    </row>
    <row r="2231" spans="1:10">
      <c r="A2231">
        <v>3901</v>
      </c>
      <c r="B2231" t="s">
        <v>2</v>
      </c>
      <c r="C2231">
        <v>236</v>
      </c>
      <c r="D2231" t="s">
        <v>746</v>
      </c>
      <c r="E2231" s="44">
        <v>9.67</v>
      </c>
      <c r="F2231" s="44">
        <v>7.96</v>
      </c>
      <c r="G2231" s="58">
        <v>-1.71</v>
      </c>
      <c r="H2231" s="45">
        <v>69035</v>
      </c>
      <c r="I2231" s="45">
        <v>62232</v>
      </c>
      <c r="J2231" s="45">
        <v>-6803</v>
      </c>
    </row>
    <row r="2232" spans="1:10">
      <c r="A2232">
        <v>3901</v>
      </c>
      <c r="B2232" t="s">
        <v>2</v>
      </c>
      <c r="C2232">
        <v>239</v>
      </c>
      <c r="D2232" t="s">
        <v>390</v>
      </c>
      <c r="E2232" s="44">
        <v>3.64</v>
      </c>
      <c r="F2232" s="44">
        <v>7.62</v>
      </c>
      <c r="G2232" s="58">
        <v>3.98</v>
      </c>
      <c r="H2232" s="45">
        <v>29953</v>
      </c>
      <c r="I2232" s="45">
        <v>59405</v>
      </c>
      <c r="J2232" s="45">
        <v>29452</v>
      </c>
    </row>
    <row r="2233" spans="1:10">
      <c r="A2233">
        <v>3901</v>
      </c>
      <c r="B2233" t="s">
        <v>2</v>
      </c>
      <c r="C2233">
        <v>243</v>
      </c>
      <c r="D2233" t="s">
        <v>714</v>
      </c>
      <c r="E2233" s="44">
        <v>3.9099999999999997</v>
      </c>
      <c r="F2233" s="44">
        <v>0</v>
      </c>
      <c r="G2233" s="58">
        <v>-3.9099999999999997</v>
      </c>
      <c r="H2233" s="45">
        <v>27941</v>
      </c>
      <c r="I2233" s="45">
        <v>0</v>
      </c>
      <c r="J2233" s="45">
        <v>-27941</v>
      </c>
    </row>
    <row r="2234" spans="1:10">
      <c r="A2234">
        <v>3901</v>
      </c>
      <c r="B2234" t="s">
        <v>2</v>
      </c>
      <c r="C2234">
        <v>244</v>
      </c>
      <c r="D2234" t="s">
        <v>324</v>
      </c>
      <c r="E2234" s="44">
        <v>0.76</v>
      </c>
      <c r="F2234" s="44">
        <v>2.9</v>
      </c>
      <c r="G2234" s="58">
        <v>2.1399999999999997</v>
      </c>
      <c r="H2234" s="45">
        <v>6841</v>
      </c>
      <c r="I2234" s="45">
        <v>21610</v>
      </c>
      <c r="J2234" s="45">
        <v>14769</v>
      </c>
    </row>
    <row r="2235" spans="1:10">
      <c r="A2235">
        <v>3901</v>
      </c>
      <c r="B2235" t="s">
        <v>2</v>
      </c>
      <c r="C2235">
        <v>246</v>
      </c>
      <c r="D2235" t="s">
        <v>752</v>
      </c>
      <c r="E2235" s="44">
        <v>3</v>
      </c>
      <c r="F2235" s="44">
        <v>3</v>
      </c>
      <c r="G2235" s="58">
        <v>0</v>
      </c>
      <c r="H2235" s="45">
        <v>19875</v>
      </c>
      <c r="I2235" s="45">
        <v>19875</v>
      </c>
      <c r="J2235" s="45">
        <v>0</v>
      </c>
    </row>
    <row r="2236" spans="1:10">
      <c r="A2236">
        <v>3901</v>
      </c>
      <c r="B2236" t="s">
        <v>2</v>
      </c>
      <c r="C2236">
        <v>248</v>
      </c>
      <c r="D2236" t="s">
        <v>783</v>
      </c>
      <c r="E2236" s="44">
        <v>4.2200000000000006</v>
      </c>
      <c r="F2236" s="44">
        <v>4.76</v>
      </c>
      <c r="G2236" s="58">
        <v>0.53999999999999915</v>
      </c>
      <c r="H2236" s="45">
        <v>28020</v>
      </c>
      <c r="I2236" s="45">
        <v>31535</v>
      </c>
      <c r="J2236" s="45">
        <v>3515</v>
      </c>
    </row>
    <row r="2237" spans="1:10">
      <c r="A2237">
        <v>3901</v>
      </c>
      <c r="B2237" t="s">
        <v>2</v>
      </c>
      <c r="C2237">
        <v>251</v>
      </c>
      <c r="D2237" t="s">
        <v>717</v>
      </c>
      <c r="E2237" s="44">
        <v>4.68</v>
      </c>
      <c r="F2237" s="44">
        <v>4</v>
      </c>
      <c r="G2237" s="58">
        <v>-0.67999999999999972</v>
      </c>
      <c r="H2237" s="45">
        <v>35423</v>
      </c>
      <c r="I2237" s="45">
        <v>31033</v>
      </c>
      <c r="J2237" s="45">
        <v>-4390</v>
      </c>
    </row>
    <row r="2238" spans="1:10">
      <c r="A2238">
        <v>3901</v>
      </c>
      <c r="B2238" t="s">
        <v>2</v>
      </c>
      <c r="C2238">
        <v>258</v>
      </c>
      <c r="D2238" t="s">
        <v>257</v>
      </c>
      <c r="E2238" s="44">
        <v>5.91</v>
      </c>
      <c r="F2238" s="44">
        <v>5.48</v>
      </c>
      <c r="G2238" s="58">
        <v>-0.42999999999999972</v>
      </c>
      <c r="H2238" s="45">
        <v>39154</v>
      </c>
      <c r="I2238" s="45">
        <v>36305</v>
      </c>
      <c r="J2238" s="45">
        <v>-2849</v>
      </c>
    </row>
    <row r="2239" spans="1:10">
      <c r="A2239">
        <v>3901</v>
      </c>
      <c r="B2239" t="s">
        <v>2</v>
      </c>
      <c r="C2239">
        <v>261</v>
      </c>
      <c r="D2239" t="s">
        <v>266</v>
      </c>
      <c r="E2239" s="44">
        <v>3</v>
      </c>
      <c r="F2239" s="44">
        <v>3.51</v>
      </c>
      <c r="G2239" s="58">
        <v>0.50999999999999979</v>
      </c>
      <c r="H2239" s="45">
        <v>21814</v>
      </c>
      <c r="I2239" s="45">
        <v>25516</v>
      </c>
      <c r="J2239" s="45">
        <v>3702</v>
      </c>
    </row>
    <row r="2240" spans="1:10">
      <c r="A2240">
        <v>3901</v>
      </c>
      <c r="B2240" t="s">
        <v>2</v>
      </c>
      <c r="C2240">
        <v>262</v>
      </c>
      <c r="D2240" t="s">
        <v>308</v>
      </c>
      <c r="E2240" s="44">
        <v>1.4</v>
      </c>
      <c r="F2240" s="44">
        <v>1.19</v>
      </c>
      <c r="G2240" s="58">
        <v>-0.20999999999999996</v>
      </c>
      <c r="H2240" s="45">
        <v>9275</v>
      </c>
      <c r="I2240" s="45">
        <v>7851</v>
      </c>
      <c r="J2240" s="45">
        <v>-1424</v>
      </c>
    </row>
    <row r="2241" spans="1:10">
      <c r="A2241">
        <v>3901</v>
      </c>
      <c r="B2241" t="s">
        <v>2</v>
      </c>
      <c r="C2241">
        <v>265</v>
      </c>
      <c r="D2241" t="s">
        <v>725</v>
      </c>
      <c r="E2241" s="44">
        <v>0.15</v>
      </c>
      <c r="F2241" s="44">
        <v>0</v>
      </c>
      <c r="G2241" s="58">
        <v>-0.15</v>
      </c>
      <c r="H2241" s="45">
        <v>994</v>
      </c>
      <c r="I2241" s="45">
        <v>0</v>
      </c>
      <c r="J2241" s="45">
        <v>-994</v>
      </c>
    </row>
    <row r="2242" spans="1:10">
      <c r="A2242">
        <v>3901</v>
      </c>
      <c r="B2242" t="s">
        <v>2</v>
      </c>
      <c r="C2242">
        <v>266</v>
      </c>
      <c r="D2242" t="s">
        <v>726</v>
      </c>
      <c r="E2242" s="44">
        <v>1.87</v>
      </c>
      <c r="F2242" s="44">
        <v>0</v>
      </c>
      <c r="G2242" s="58">
        <v>-1.87</v>
      </c>
      <c r="H2242" s="45">
        <v>12389</v>
      </c>
      <c r="I2242" s="45">
        <v>0</v>
      </c>
      <c r="J2242" s="45">
        <v>-12389</v>
      </c>
    </row>
    <row r="2243" spans="1:10">
      <c r="A2243">
        <v>3901</v>
      </c>
      <c r="B2243" t="s">
        <v>2</v>
      </c>
      <c r="C2243">
        <v>271</v>
      </c>
      <c r="D2243" t="s">
        <v>764</v>
      </c>
      <c r="E2243" s="44">
        <v>0.49</v>
      </c>
      <c r="F2243" s="44">
        <v>2</v>
      </c>
      <c r="G2243" s="58">
        <v>1.51</v>
      </c>
      <c r="H2243" s="45">
        <v>3403</v>
      </c>
      <c r="I2243" s="45">
        <v>26613</v>
      </c>
      <c r="J2243" s="45">
        <v>23210</v>
      </c>
    </row>
    <row r="2244" spans="1:10">
      <c r="A2244">
        <v>3901</v>
      </c>
      <c r="B2244" t="s">
        <v>2</v>
      </c>
      <c r="C2244">
        <v>273</v>
      </c>
      <c r="D2244" t="s">
        <v>381</v>
      </c>
      <c r="E2244" s="44">
        <v>0.91</v>
      </c>
      <c r="F2244" s="44">
        <v>1.6400000000000001</v>
      </c>
      <c r="G2244" s="58">
        <v>0.73000000000000009</v>
      </c>
      <c r="H2244" s="45">
        <v>6029</v>
      </c>
      <c r="I2244" s="45">
        <v>14167</v>
      </c>
      <c r="J2244" s="45">
        <v>8138</v>
      </c>
    </row>
    <row r="2245" spans="1:10">
      <c r="A2245">
        <v>3901</v>
      </c>
      <c r="B2245" t="s">
        <v>2</v>
      </c>
      <c r="C2245">
        <v>274</v>
      </c>
      <c r="D2245" t="s">
        <v>418</v>
      </c>
      <c r="E2245" s="44">
        <v>3</v>
      </c>
      <c r="F2245" s="44">
        <v>2</v>
      </c>
      <c r="G2245" s="58">
        <v>-1</v>
      </c>
      <c r="H2245" s="45">
        <v>19875</v>
      </c>
      <c r="I2245" s="45">
        <v>13250</v>
      </c>
      <c r="J2245" s="45">
        <v>-6625</v>
      </c>
    </row>
    <row r="2246" spans="1:10">
      <c r="A2246">
        <v>3901</v>
      </c>
      <c r="B2246" t="s">
        <v>2</v>
      </c>
      <c r="C2246">
        <v>275</v>
      </c>
      <c r="D2246" t="s">
        <v>730</v>
      </c>
      <c r="E2246" s="44">
        <v>2</v>
      </c>
      <c r="F2246" s="44">
        <v>0</v>
      </c>
      <c r="G2246" s="58">
        <v>-2</v>
      </c>
      <c r="H2246" s="45">
        <v>13250</v>
      </c>
      <c r="I2246" s="45">
        <v>0</v>
      </c>
      <c r="J2246" s="45">
        <v>-13250</v>
      </c>
    </row>
    <row r="2247" spans="1:10">
      <c r="A2247">
        <v>3901</v>
      </c>
      <c r="B2247" t="s">
        <v>2</v>
      </c>
      <c r="C2247">
        <v>277</v>
      </c>
      <c r="D2247" t="s">
        <v>355</v>
      </c>
      <c r="E2247" s="44">
        <v>8</v>
      </c>
      <c r="F2247" s="44">
        <v>5.3900000000000006</v>
      </c>
      <c r="G2247" s="58">
        <v>-2.6099999999999994</v>
      </c>
      <c r="H2247" s="45">
        <v>54563</v>
      </c>
      <c r="I2247" s="45">
        <v>39625</v>
      </c>
      <c r="J2247" s="45">
        <v>-14938</v>
      </c>
    </row>
    <row r="2248" spans="1:10">
      <c r="A2248">
        <v>3901</v>
      </c>
      <c r="B2248" t="s">
        <v>2</v>
      </c>
      <c r="C2248">
        <v>278</v>
      </c>
      <c r="D2248" t="s">
        <v>303</v>
      </c>
      <c r="E2248" s="44">
        <v>1</v>
      </c>
      <c r="F2248" s="44">
        <v>1</v>
      </c>
      <c r="G2248" s="58">
        <v>0</v>
      </c>
      <c r="H2248" s="45">
        <v>10123</v>
      </c>
      <c r="I2248" s="45">
        <v>15597</v>
      </c>
      <c r="J2248" s="45">
        <v>5474</v>
      </c>
    </row>
    <row r="2249" spans="1:10">
      <c r="A2249">
        <v>3901</v>
      </c>
      <c r="B2249" t="s">
        <v>2</v>
      </c>
      <c r="C2249">
        <v>281</v>
      </c>
      <c r="D2249" t="s">
        <v>76</v>
      </c>
      <c r="E2249" s="44">
        <v>61.210000000000008</v>
      </c>
      <c r="F2249" s="44">
        <v>53.58</v>
      </c>
      <c r="G2249" s="58">
        <v>-7.6300000000000097</v>
      </c>
      <c r="H2249" s="45">
        <v>433748</v>
      </c>
      <c r="I2249" s="45">
        <v>397958</v>
      </c>
      <c r="J2249" s="45">
        <v>-35790</v>
      </c>
    </row>
    <row r="2250" spans="1:10">
      <c r="A2250">
        <v>3901</v>
      </c>
      <c r="B2250" t="s">
        <v>2</v>
      </c>
      <c r="C2250">
        <v>284</v>
      </c>
      <c r="D2250" t="s">
        <v>258</v>
      </c>
      <c r="E2250" s="44">
        <v>0.56000000000000005</v>
      </c>
      <c r="F2250" s="44">
        <v>2.2800000000000002</v>
      </c>
      <c r="G2250" s="58">
        <v>1.7200000000000002</v>
      </c>
      <c r="H2250" s="45">
        <v>3710</v>
      </c>
      <c r="I2250" s="45">
        <v>15105</v>
      </c>
      <c r="J2250" s="45">
        <v>11395</v>
      </c>
    </row>
    <row r="2251" spans="1:10">
      <c r="A2251">
        <v>3901</v>
      </c>
      <c r="B2251" t="s">
        <v>2</v>
      </c>
      <c r="C2251">
        <v>285</v>
      </c>
      <c r="D2251" t="s">
        <v>325</v>
      </c>
      <c r="E2251" s="44">
        <v>1.76</v>
      </c>
      <c r="F2251" s="44">
        <v>3.38</v>
      </c>
      <c r="G2251" s="58">
        <v>1.6199999999999999</v>
      </c>
      <c r="H2251" s="45">
        <v>11660</v>
      </c>
      <c r="I2251" s="45">
        <v>22778</v>
      </c>
      <c r="J2251" s="45">
        <v>11118</v>
      </c>
    </row>
    <row r="2252" spans="1:10">
      <c r="A2252">
        <v>3901</v>
      </c>
      <c r="B2252" t="s">
        <v>2</v>
      </c>
      <c r="C2252">
        <v>287</v>
      </c>
      <c r="D2252" t="s">
        <v>736</v>
      </c>
      <c r="E2252" s="44">
        <v>1</v>
      </c>
      <c r="F2252" s="44">
        <v>1</v>
      </c>
      <c r="G2252" s="58">
        <v>0</v>
      </c>
      <c r="H2252" s="45">
        <v>37052</v>
      </c>
      <c r="I2252" s="45">
        <v>40215</v>
      </c>
      <c r="J2252" s="45">
        <v>3163</v>
      </c>
    </row>
    <row r="2253" spans="1:10">
      <c r="A2253">
        <v>3901</v>
      </c>
      <c r="B2253" t="s">
        <v>2</v>
      </c>
      <c r="C2253">
        <v>290</v>
      </c>
      <c r="D2253" t="s">
        <v>284</v>
      </c>
      <c r="E2253" s="44">
        <v>1</v>
      </c>
      <c r="F2253" s="44">
        <v>0</v>
      </c>
      <c r="G2253" s="58">
        <v>-1</v>
      </c>
      <c r="H2253" s="45">
        <v>6625</v>
      </c>
      <c r="I2253" s="45">
        <v>0</v>
      </c>
      <c r="J2253" s="45">
        <v>-6625</v>
      </c>
    </row>
    <row r="2254" spans="1:10">
      <c r="A2254">
        <v>3901</v>
      </c>
      <c r="B2254" t="s">
        <v>2</v>
      </c>
      <c r="C2254">
        <v>291</v>
      </c>
      <c r="D2254" t="s">
        <v>259</v>
      </c>
      <c r="E2254" s="44">
        <v>1</v>
      </c>
      <c r="F2254" s="44">
        <v>1</v>
      </c>
      <c r="G2254" s="58">
        <v>0</v>
      </c>
      <c r="H2254" s="45">
        <v>6625</v>
      </c>
      <c r="I2254" s="45">
        <v>6625</v>
      </c>
      <c r="J2254" s="45">
        <v>0</v>
      </c>
    </row>
    <row r="2255" spans="1:10">
      <c r="A2255">
        <v>3901</v>
      </c>
      <c r="B2255" t="s">
        <v>2</v>
      </c>
      <c r="C2255">
        <v>292</v>
      </c>
      <c r="D2255" t="s">
        <v>739</v>
      </c>
      <c r="E2255" s="44">
        <v>1</v>
      </c>
      <c r="F2255" s="44">
        <v>1</v>
      </c>
      <c r="G2255" s="58">
        <v>0</v>
      </c>
      <c r="H2255" s="45">
        <v>6625</v>
      </c>
      <c r="I2255" s="45">
        <v>6625</v>
      </c>
      <c r="J2255" s="45">
        <v>0</v>
      </c>
    </row>
    <row r="2256" spans="1:10">
      <c r="A2256">
        <v>3901</v>
      </c>
      <c r="B2256" t="s">
        <v>2</v>
      </c>
      <c r="C2256">
        <v>293</v>
      </c>
      <c r="D2256" t="s">
        <v>326</v>
      </c>
      <c r="E2256" s="44">
        <v>14.58</v>
      </c>
      <c r="F2256" s="44">
        <v>10.280000000000001</v>
      </c>
      <c r="G2256" s="58">
        <v>-4.2999999999999989</v>
      </c>
      <c r="H2256" s="45">
        <v>103894</v>
      </c>
      <c r="I2256" s="45">
        <v>72350</v>
      </c>
      <c r="J2256" s="45">
        <v>-31544</v>
      </c>
    </row>
    <row r="2257" spans="1:10">
      <c r="A2257">
        <v>3901</v>
      </c>
      <c r="B2257" t="s">
        <v>2</v>
      </c>
      <c r="C2257">
        <v>301</v>
      </c>
      <c r="D2257" t="s">
        <v>70</v>
      </c>
      <c r="E2257" s="44">
        <v>1</v>
      </c>
      <c r="F2257" s="44">
        <v>1</v>
      </c>
      <c r="G2257" s="58">
        <v>0</v>
      </c>
      <c r="H2257" s="45">
        <v>6625</v>
      </c>
      <c r="I2257" s="45">
        <v>6625</v>
      </c>
      <c r="J2257" s="45">
        <v>0</v>
      </c>
    </row>
    <row r="2258" spans="1:10">
      <c r="A2258">
        <v>3901</v>
      </c>
      <c r="B2258" t="s">
        <v>2</v>
      </c>
      <c r="C2258">
        <v>304</v>
      </c>
      <c r="D2258" t="s">
        <v>285</v>
      </c>
      <c r="E2258" s="44">
        <v>2.91</v>
      </c>
      <c r="F2258" s="44">
        <v>3</v>
      </c>
      <c r="G2258" s="58">
        <v>8.9999999999999858E-2</v>
      </c>
      <c r="H2258" s="45">
        <v>21596</v>
      </c>
      <c r="I2258" s="45">
        <v>25620</v>
      </c>
      <c r="J2258" s="45">
        <v>4024</v>
      </c>
    </row>
    <row r="2259" spans="1:10">
      <c r="A2259">
        <v>3901</v>
      </c>
      <c r="B2259" t="s">
        <v>2</v>
      </c>
      <c r="C2259">
        <v>305</v>
      </c>
      <c r="D2259" t="s">
        <v>410</v>
      </c>
      <c r="E2259" s="44">
        <v>4.32</v>
      </c>
      <c r="F2259" s="44">
        <v>0</v>
      </c>
      <c r="G2259" s="58">
        <v>-4.32</v>
      </c>
      <c r="H2259" s="45">
        <v>28620</v>
      </c>
      <c r="I2259" s="45">
        <v>0</v>
      </c>
      <c r="J2259" s="45">
        <v>-28620</v>
      </c>
    </row>
    <row r="2260" spans="1:10">
      <c r="A2260">
        <v>3901</v>
      </c>
      <c r="B2260" t="s">
        <v>2</v>
      </c>
      <c r="C2260">
        <v>308</v>
      </c>
      <c r="D2260" t="s">
        <v>781</v>
      </c>
      <c r="E2260" s="44">
        <v>5.62</v>
      </c>
      <c r="F2260" s="44">
        <v>3.2900000000000005</v>
      </c>
      <c r="G2260" s="58">
        <v>-2.3299999999999996</v>
      </c>
      <c r="H2260" s="45">
        <v>37369</v>
      </c>
      <c r="I2260" s="45">
        <v>22173</v>
      </c>
      <c r="J2260" s="45">
        <v>-15196</v>
      </c>
    </row>
    <row r="2261" spans="1:10">
      <c r="A2261">
        <v>3901</v>
      </c>
      <c r="B2261" t="s">
        <v>2</v>
      </c>
      <c r="C2261">
        <v>309</v>
      </c>
      <c r="D2261" t="s">
        <v>304</v>
      </c>
      <c r="E2261" s="44">
        <v>1.93</v>
      </c>
      <c r="F2261" s="44">
        <v>0.96</v>
      </c>
      <c r="G2261" s="58">
        <v>-0.97</v>
      </c>
      <c r="H2261" s="45">
        <v>12787</v>
      </c>
      <c r="I2261" s="45">
        <v>6360</v>
      </c>
      <c r="J2261" s="45">
        <v>-6427</v>
      </c>
    </row>
    <row r="2262" spans="1:10">
      <c r="A2262">
        <v>3901</v>
      </c>
      <c r="B2262" t="s">
        <v>2</v>
      </c>
      <c r="C2262">
        <v>310</v>
      </c>
      <c r="D2262" t="s">
        <v>387</v>
      </c>
      <c r="E2262" s="44">
        <v>7.82</v>
      </c>
      <c r="F2262" s="44">
        <v>7.23</v>
      </c>
      <c r="G2262" s="58">
        <v>-0.58999999999999986</v>
      </c>
      <c r="H2262" s="45">
        <v>52351</v>
      </c>
      <c r="I2262" s="45">
        <v>47900</v>
      </c>
      <c r="J2262" s="45">
        <v>-4451</v>
      </c>
    </row>
    <row r="2263" spans="1:10">
      <c r="A2263">
        <v>3901</v>
      </c>
      <c r="B2263" t="s">
        <v>2</v>
      </c>
      <c r="C2263">
        <v>314</v>
      </c>
      <c r="D2263" t="s">
        <v>766</v>
      </c>
      <c r="E2263" s="44">
        <v>4</v>
      </c>
      <c r="F2263" s="44">
        <v>4.13</v>
      </c>
      <c r="G2263" s="58">
        <v>0.12999999999999989</v>
      </c>
      <c r="H2263" s="45">
        <v>26500</v>
      </c>
      <c r="I2263" s="45">
        <v>27361</v>
      </c>
      <c r="J2263" s="45">
        <v>861</v>
      </c>
    </row>
    <row r="2264" spans="1:10">
      <c r="A2264">
        <v>3901</v>
      </c>
      <c r="B2264" t="s">
        <v>2</v>
      </c>
      <c r="C2264">
        <v>316</v>
      </c>
      <c r="D2264" t="s">
        <v>356</v>
      </c>
      <c r="E2264" s="44">
        <v>4.5500000000000007</v>
      </c>
      <c r="F2264" s="44">
        <v>2</v>
      </c>
      <c r="G2264" s="58">
        <v>-2.5500000000000007</v>
      </c>
      <c r="H2264" s="45">
        <v>36358</v>
      </c>
      <c r="I2264" s="45">
        <v>20571</v>
      </c>
      <c r="J2264" s="45">
        <v>-15787</v>
      </c>
    </row>
    <row r="2265" spans="1:10">
      <c r="A2265">
        <v>3901</v>
      </c>
      <c r="B2265" t="s">
        <v>2</v>
      </c>
      <c r="C2265">
        <v>321</v>
      </c>
      <c r="D2265" t="s">
        <v>336</v>
      </c>
      <c r="E2265" s="44">
        <v>1</v>
      </c>
      <c r="F2265" s="44">
        <v>0</v>
      </c>
      <c r="G2265" s="58">
        <v>-1</v>
      </c>
      <c r="H2265" s="45">
        <v>6625</v>
      </c>
      <c r="I2265" s="45">
        <v>0</v>
      </c>
      <c r="J2265" s="45">
        <v>-6625</v>
      </c>
    </row>
    <row r="2266" spans="1:10">
      <c r="A2266">
        <v>3901</v>
      </c>
      <c r="B2266" t="s">
        <v>2</v>
      </c>
      <c r="C2266">
        <v>322</v>
      </c>
      <c r="D2266" t="s">
        <v>273</v>
      </c>
      <c r="E2266" s="44">
        <v>3</v>
      </c>
      <c r="F2266" s="44">
        <v>2</v>
      </c>
      <c r="G2266" s="58">
        <v>-1</v>
      </c>
      <c r="H2266" s="45">
        <v>19875</v>
      </c>
      <c r="I2266" s="45">
        <v>13250</v>
      </c>
      <c r="J2266" s="45">
        <v>-6625</v>
      </c>
    </row>
    <row r="2267" spans="1:10">
      <c r="A2267">
        <v>3901</v>
      </c>
      <c r="B2267" t="s">
        <v>2</v>
      </c>
      <c r="C2267">
        <v>325</v>
      </c>
      <c r="D2267" t="s">
        <v>77</v>
      </c>
      <c r="E2267" s="44">
        <v>15.120000000000001</v>
      </c>
      <c r="F2267" s="44">
        <v>10.58</v>
      </c>
      <c r="G2267" s="58">
        <v>-4.5400000000000009</v>
      </c>
      <c r="H2267" s="45">
        <v>107326</v>
      </c>
      <c r="I2267" s="45">
        <v>83457</v>
      </c>
      <c r="J2267" s="45">
        <v>-23869</v>
      </c>
    </row>
    <row r="2268" spans="1:10">
      <c r="A2268">
        <v>3901</v>
      </c>
      <c r="B2268" t="s">
        <v>2</v>
      </c>
      <c r="C2268">
        <v>326</v>
      </c>
      <c r="D2268" t="s">
        <v>71</v>
      </c>
      <c r="E2268" s="44">
        <v>0.57999999999999996</v>
      </c>
      <c r="F2268" s="44">
        <v>0</v>
      </c>
      <c r="G2268" s="58">
        <v>-0.57999999999999996</v>
      </c>
      <c r="H2268" s="45">
        <v>3843</v>
      </c>
      <c r="I2268" s="45">
        <v>0</v>
      </c>
      <c r="J2268" s="45">
        <v>-3843</v>
      </c>
    </row>
    <row r="2269" spans="1:10">
      <c r="A2269">
        <v>3901</v>
      </c>
      <c r="B2269" t="s">
        <v>2</v>
      </c>
      <c r="C2269">
        <v>331</v>
      </c>
      <c r="D2269" t="s">
        <v>18</v>
      </c>
      <c r="E2269" s="44">
        <v>1.23</v>
      </c>
      <c r="F2269" s="44">
        <v>2</v>
      </c>
      <c r="G2269" s="58">
        <v>0.77</v>
      </c>
      <c r="H2269" s="45">
        <v>8149</v>
      </c>
      <c r="I2269" s="45">
        <v>13250</v>
      </c>
      <c r="J2269" s="45">
        <v>5101</v>
      </c>
    </row>
    <row r="2270" spans="1:10">
      <c r="A2270">
        <v>3901</v>
      </c>
      <c r="B2270" t="s">
        <v>2</v>
      </c>
      <c r="C2270">
        <v>332</v>
      </c>
      <c r="D2270" t="s">
        <v>78</v>
      </c>
      <c r="E2270" s="44">
        <v>5.09</v>
      </c>
      <c r="F2270" s="44">
        <v>2.16</v>
      </c>
      <c r="G2270" s="58">
        <v>-2.9299999999999997</v>
      </c>
      <c r="H2270" s="45">
        <v>35352</v>
      </c>
      <c r="I2270" s="45">
        <v>14564</v>
      </c>
      <c r="J2270" s="45">
        <v>-20788</v>
      </c>
    </row>
    <row r="2271" spans="1:10">
      <c r="A2271">
        <v>3901</v>
      </c>
      <c r="B2271" t="s">
        <v>2</v>
      </c>
      <c r="C2271">
        <v>336</v>
      </c>
      <c r="D2271" t="s">
        <v>327</v>
      </c>
      <c r="E2271" s="44">
        <v>7.49</v>
      </c>
      <c r="F2271" s="44">
        <v>8.9</v>
      </c>
      <c r="G2271" s="58">
        <v>1.4100000000000001</v>
      </c>
      <c r="H2271" s="45">
        <v>52208</v>
      </c>
      <c r="I2271" s="45">
        <v>62843</v>
      </c>
      <c r="J2271" s="45">
        <v>10635</v>
      </c>
    </row>
    <row r="2272" spans="1:10">
      <c r="A2272">
        <v>3901</v>
      </c>
      <c r="B2272" t="s">
        <v>2</v>
      </c>
      <c r="C2272">
        <v>342</v>
      </c>
      <c r="D2272" t="s">
        <v>23</v>
      </c>
      <c r="E2272" s="44">
        <v>1</v>
      </c>
      <c r="F2272" s="44">
        <v>1</v>
      </c>
      <c r="G2272" s="58">
        <v>0</v>
      </c>
      <c r="H2272" s="45">
        <v>6625</v>
      </c>
      <c r="I2272" s="45">
        <v>6625</v>
      </c>
      <c r="J2272" s="45">
        <v>0</v>
      </c>
    </row>
    <row r="2273" spans="1:10">
      <c r="A2273">
        <v>3901</v>
      </c>
      <c r="B2273" t="s">
        <v>2</v>
      </c>
      <c r="C2273">
        <v>343</v>
      </c>
      <c r="D2273" t="s">
        <v>274</v>
      </c>
      <c r="E2273" s="44">
        <v>1.0799999999999998</v>
      </c>
      <c r="F2273" s="44">
        <v>3</v>
      </c>
      <c r="G2273" s="58">
        <v>1.9200000000000002</v>
      </c>
      <c r="H2273" s="45">
        <v>7424</v>
      </c>
      <c r="I2273" s="45">
        <v>23899</v>
      </c>
      <c r="J2273" s="45">
        <v>16475</v>
      </c>
    </row>
    <row r="2274" spans="1:10">
      <c r="A2274">
        <v>3901</v>
      </c>
      <c r="B2274" t="s">
        <v>2</v>
      </c>
      <c r="C2274">
        <v>344</v>
      </c>
      <c r="D2274" t="s">
        <v>24</v>
      </c>
      <c r="E2274" s="44">
        <v>3</v>
      </c>
      <c r="F2274" s="44">
        <v>0</v>
      </c>
      <c r="G2274" s="58">
        <v>-3</v>
      </c>
      <c r="H2274" s="45">
        <v>19875</v>
      </c>
      <c r="I2274" s="45">
        <v>0</v>
      </c>
      <c r="J2274" s="45">
        <v>-19875</v>
      </c>
    </row>
    <row r="2275" spans="1:10">
      <c r="A2275">
        <v>3901</v>
      </c>
      <c r="B2275" t="s">
        <v>2</v>
      </c>
      <c r="C2275">
        <v>347</v>
      </c>
      <c r="D2275" t="s">
        <v>749</v>
      </c>
      <c r="E2275" s="44">
        <v>1.49</v>
      </c>
      <c r="F2275" s="44">
        <v>1.73</v>
      </c>
      <c r="G2275" s="58">
        <v>0.24</v>
      </c>
      <c r="H2275" s="45">
        <v>10667</v>
      </c>
      <c r="I2275" s="45">
        <v>13339</v>
      </c>
      <c r="J2275" s="45">
        <v>2672</v>
      </c>
    </row>
    <row r="2276" spans="1:10">
      <c r="A2276">
        <v>3901</v>
      </c>
      <c r="B2276" t="s">
        <v>2</v>
      </c>
      <c r="C2276">
        <v>348</v>
      </c>
      <c r="D2276" t="s">
        <v>343</v>
      </c>
      <c r="E2276" s="44">
        <v>19.999999999999996</v>
      </c>
      <c r="F2276" s="44">
        <v>17.82</v>
      </c>
      <c r="G2276" s="58">
        <v>-2.1799999999999962</v>
      </c>
      <c r="H2276" s="45">
        <v>133275</v>
      </c>
      <c r="I2276" s="45">
        <v>121377</v>
      </c>
      <c r="J2276" s="45">
        <v>-11898</v>
      </c>
    </row>
    <row r="2277" spans="1:10">
      <c r="A2277">
        <v>3901</v>
      </c>
      <c r="B2277" t="s">
        <v>2</v>
      </c>
      <c r="C2277">
        <v>600</v>
      </c>
      <c r="D2277" t="s">
        <v>337</v>
      </c>
      <c r="E2277" s="44">
        <v>1</v>
      </c>
      <c r="F2277" s="44">
        <v>1</v>
      </c>
      <c r="G2277" s="58">
        <v>0</v>
      </c>
      <c r="H2277" s="45">
        <v>6625</v>
      </c>
      <c r="I2277" s="45">
        <v>6625</v>
      </c>
      <c r="J2277" s="45">
        <v>0</v>
      </c>
    </row>
    <row r="2278" spans="1:10">
      <c r="A2278">
        <v>3901</v>
      </c>
      <c r="B2278" t="s">
        <v>2</v>
      </c>
      <c r="C2278">
        <v>603</v>
      </c>
      <c r="D2278" t="s">
        <v>769</v>
      </c>
      <c r="E2278" s="44">
        <v>0.49</v>
      </c>
      <c r="F2278" s="44">
        <v>1.9</v>
      </c>
      <c r="G2278" s="58">
        <v>1.41</v>
      </c>
      <c r="H2278" s="45">
        <v>4005</v>
      </c>
      <c r="I2278" s="45">
        <v>13536</v>
      </c>
      <c r="J2278" s="45">
        <v>9531</v>
      </c>
    </row>
    <row r="2279" spans="1:10">
      <c r="A2279">
        <v>3901</v>
      </c>
      <c r="B2279" t="s">
        <v>2</v>
      </c>
      <c r="C2279">
        <v>605</v>
      </c>
      <c r="D2279" t="s">
        <v>30</v>
      </c>
      <c r="E2279" s="44">
        <v>1.26</v>
      </c>
      <c r="F2279" s="44">
        <v>0</v>
      </c>
      <c r="G2279" s="58">
        <v>-1.26</v>
      </c>
      <c r="H2279" s="45">
        <v>8348</v>
      </c>
      <c r="I2279" s="45">
        <v>0</v>
      </c>
      <c r="J2279" s="45">
        <v>-8348</v>
      </c>
    </row>
    <row r="2280" spans="1:10">
      <c r="A2280">
        <v>3901</v>
      </c>
      <c r="B2280" t="s">
        <v>2</v>
      </c>
      <c r="C2280">
        <v>610</v>
      </c>
      <c r="D2280" t="s">
        <v>338</v>
      </c>
      <c r="E2280" s="44">
        <v>1</v>
      </c>
      <c r="F2280" s="44">
        <v>1.28</v>
      </c>
      <c r="G2280" s="58">
        <v>0.28000000000000003</v>
      </c>
      <c r="H2280" s="45">
        <v>7505</v>
      </c>
      <c r="I2280" s="45">
        <v>9313</v>
      </c>
      <c r="J2280" s="45">
        <v>1808</v>
      </c>
    </row>
    <row r="2281" spans="1:10">
      <c r="A2281">
        <v>3901</v>
      </c>
      <c r="B2281" t="s">
        <v>2</v>
      </c>
      <c r="C2281">
        <v>615</v>
      </c>
      <c r="D2281" t="s">
        <v>291</v>
      </c>
      <c r="E2281" s="44">
        <v>3.2800000000000002</v>
      </c>
      <c r="F2281" s="44">
        <v>9.16</v>
      </c>
      <c r="G2281" s="58">
        <v>5.88</v>
      </c>
      <c r="H2281" s="45">
        <v>26585</v>
      </c>
      <c r="I2281" s="45">
        <v>66954</v>
      </c>
      <c r="J2281" s="45">
        <v>40369</v>
      </c>
    </row>
    <row r="2282" spans="1:10">
      <c r="A2282">
        <v>3901</v>
      </c>
      <c r="B2282" t="s">
        <v>2</v>
      </c>
      <c r="C2282">
        <v>616</v>
      </c>
      <c r="D2282" t="s">
        <v>879</v>
      </c>
      <c r="E2282" s="44">
        <v>2.25</v>
      </c>
      <c r="F2282" s="44">
        <v>3</v>
      </c>
      <c r="G2282" s="58">
        <v>0.75</v>
      </c>
      <c r="H2282" s="45">
        <v>14906</v>
      </c>
      <c r="I2282" s="45">
        <v>19875</v>
      </c>
      <c r="J2282" s="45">
        <v>4969</v>
      </c>
    </row>
    <row r="2283" spans="1:10">
      <c r="A2283">
        <v>3901</v>
      </c>
      <c r="B2283" t="s">
        <v>2</v>
      </c>
      <c r="C2283">
        <v>622</v>
      </c>
      <c r="D2283" t="s">
        <v>286</v>
      </c>
      <c r="E2283" s="44">
        <v>1.9</v>
      </c>
      <c r="F2283" s="44">
        <v>2.64</v>
      </c>
      <c r="G2283" s="58">
        <v>0.74000000000000021</v>
      </c>
      <c r="H2283" s="45">
        <v>13510</v>
      </c>
      <c r="I2283" s="45">
        <v>19473</v>
      </c>
      <c r="J2283" s="45">
        <v>5963</v>
      </c>
    </row>
    <row r="2284" spans="1:10">
      <c r="A2284">
        <v>3901</v>
      </c>
      <c r="B2284" t="s">
        <v>2</v>
      </c>
      <c r="C2284">
        <v>625</v>
      </c>
      <c r="D2284" t="s">
        <v>328</v>
      </c>
      <c r="E2284" s="44">
        <v>4.13</v>
      </c>
      <c r="F2284" s="44">
        <v>1.86</v>
      </c>
      <c r="G2284" s="58">
        <v>-2.2699999999999996</v>
      </c>
      <c r="H2284" s="45">
        <v>28955</v>
      </c>
      <c r="I2284" s="45">
        <v>13796</v>
      </c>
      <c r="J2284" s="45">
        <v>-15159</v>
      </c>
    </row>
    <row r="2285" spans="1:10">
      <c r="A2285">
        <v>3901</v>
      </c>
      <c r="B2285" t="s">
        <v>2</v>
      </c>
      <c r="C2285">
        <v>635</v>
      </c>
      <c r="D2285" t="s">
        <v>770</v>
      </c>
      <c r="E2285" s="44">
        <v>1.23</v>
      </c>
      <c r="F2285" s="44">
        <v>3.9600000000000004</v>
      </c>
      <c r="G2285" s="58">
        <v>2.7300000000000004</v>
      </c>
      <c r="H2285" s="45">
        <v>11793</v>
      </c>
      <c r="I2285" s="45">
        <v>45878</v>
      </c>
      <c r="J2285" s="45">
        <v>34085</v>
      </c>
    </row>
    <row r="2286" spans="1:10">
      <c r="A2286">
        <v>3901</v>
      </c>
      <c r="B2286" t="s">
        <v>2</v>
      </c>
      <c r="C2286">
        <v>645</v>
      </c>
      <c r="D2286" t="s">
        <v>268</v>
      </c>
      <c r="E2286" s="44">
        <v>1.1000000000000001</v>
      </c>
      <c r="F2286" s="44">
        <v>0</v>
      </c>
      <c r="G2286" s="58">
        <v>-1.1000000000000001</v>
      </c>
      <c r="H2286" s="45">
        <v>10039</v>
      </c>
      <c r="I2286" s="45">
        <v>0</v>
      </c>
      <c r="J2286" s="45">
        <v>-10039</v>
      </c>
    </row>
    <row r="2287" spans="1:10">
      <c r="A2287">
        <v>3901</v>
      </c>
      <c r="B2287" t="s">
        <v>2</v>
      </c>
      <c r="C2287">
        <v>650</v>
      </c>
      <c r="D2287" t="s">
        <v>382</v>
      </c>
      <c r="E2287" s="44">
        <v>5.32</v>
      </c>
      <c r="F2287" s="44">
        <v>2</v>
      </c>
      <c r="G2287" s="58">
        <v>-3.3200000000000003</v>
      </c>
      <c r="H2287" s="45">
        <v>37205</v>
      </c>
      <c r="I2287" s="45">
        <v>13842</v>
      </c>
      <c r="J2287" s="45">
        <v>-23363</v>
      </c>
    </row>
    <row r="2288" spans="1:10">
      <c r="A2288">
        <v>3901</v>
      </c>
      <c r="B2288" t="s">
        <v>2</v>
      </c>
      <c r="C2288">
        <v>658</v>
      </c>
      <c r="D2288" t="s">
        <v>361</v>
      </c>
      <c r="E2288" s="44">
        <v>5.0500000000000007</v>
      </c>
      <c r="F2288" s="44">
        <v>3.01</v>
      </c>
      <c r="G2288" s="58">
        <v>-2.0400000000000009</v>
      </c>
      <c r="H2288" s="45">
        <v>33456</v>
      </c>
      <c r="I2288" s="45">
        <v>21676</v>
      </c>
      <c r="J2288" s="45">
        <v>-11780</v>
      </c>
    </row>
    <row r="2289" spans="1:10">
      <c r="A2289">
        <v>3901</v>
      </c>
      <c r="B2289" t="s">
        <v>2</v>
      </c>
      <c r="C2289">
        <v>660</v>
      </c>
      <c r="D2289" t="s">
        <v>269</v>
      </c>
      <c r="E2289" s="44">
        <v>0.49</v>
      </c>
      <c r="F2289" s="44">
        <v>0</v>
      </c>
      <c r="G2289" s="58">
        <v>-0.49</v>
      </c>
      <c r="H2289" s="45">
        <v>3246</v>
      </c>
      <c r="I2289" s="45">
        <v>0</v>
      </c>
      <c r="J2289" s="45">
        <v>-3246</v>
      </c>
    </row>
    <row r="2290" spans="1:10">
      <c r="A2290">
        <v>3901</v>
      </c>
      <c r="B2290" t="s">
        <v>2</v>
      </c>
      <c r="C2290">
        <v>665</v>
      </c>
      <c r="D2290" t="s">
        <v>352</v>
      </c>
      <c r="E2290" s="44">
        <v>3.7</v>
      </c>
      <c r="F2290" s="44">
        <v>1</v>
      </c>
      <c r="G2290" s="58">
        <v>-2.7</v>
      </c>
      <c r="H2290" s="45">
        <v>29055</v>
      </c>
      <c r="I2290" s="45">
        <v>6625</v>
      </c>
      <c r="J2290" s="45">
        <v>-22430</v>
      </c>
    </row>
    <row r="2291" spans="1:10">
      <c r="A2291">
        <v>3901</v>
      </c>
      <c r="B2291" t="s">
        <v>2</v>
      </c>
      <c r="C2291">
        <v>670</v>
      </c>
      <c r="D2291" t="s">
        <v>33</v>
      </c>
      <c r="E2291" s="44">
        <v>1</v>
      </c>
      <c r="F2291" s="44">
        <v>1</v>
      </c>
      <c r="G2291" s="58">
        <v>0</v>
      </c>
      <c r="H2291" s="45">
        <v>6625</v>
      </c>
      <c r="I2291" s="45">
        <v>6625</v>
      </c>
      <c r="J2291" s="45">
        <v>0</v>
      </c>
    </row>
    <row r="2292" spans="1:10">
      <c r="A2292">
        <v>3901</v>
      </c>
      <c r="B2292" t="s">
        <v>2</v>
      </c>
      <c r="C2292">
        <v>672</v>
      </c>
      <c r="D2292" t="s">
        <v>776</v>
      </c>
      <c r="E2292" s="44">
        <v>3.26</v>
      </c>
      <c r="F2292" s="44">
        <v>3</v>
      </c>
      <c r="G2292" s="58">
        <v>-0.25999999999999979</v>
      </c>
      <c r="H2292" s="45">
        <v>21931</v>
      </c>
      <c r="I2292" s="45">
        <v>19875</v>
      </c>
      <c r="J2292" s="45">
        <v>-2056</v>
      </c>
    </row>
    <row r="2293" spans="1:10">
      <c r="A2293">
        <v>3901</v>
      </c>
      <c r="B2293" t="s">
        <v>2</v>
      </c>
      <c r="C2293">
        <v>673</v>
      </c>
      <c r="D2293" t="s">
        <v>339</v>
      </c>
      <c r="E2293" s="44">
        <v>0</v>
      </c>
      <c r="F2293" s="44">
        <v>0.74</v>
      </c>
      <c r="G2293" s="58">
        <v>0.74</v>
      </c>
      <c r="H2293" s="45">
        <v>0</v>
      </c>
      <c r="I2293" s="45">
        <v>4903</v>
      </c>
      <c r="J2293" s="45">
        <v>4903</v>
      </c>
    </row>
    <row r="2294" spans="1:10">
      <c r="A2294">
        <v>3901</v>
      </c>
      <c r="B2294" t="s">
        <v>2</v>
      </c>
      <c r="C2294">
        <v>674</v>
      </c>
      <c r="D2294" t="s">
        <v>292</v>
      </c>
      <c r="E2294" s="44">
        <v>0</v>
      </c>
      <c r="F2294" s="44">
        <v>1.65</v>
      </c>
      <c r="G2294" s="58">
        <v>1.65</v>
      </c>
      <c r="H2294" s="45">
        <v>0</v>
      </c>
      <c r="I2294" s="45">
        <v>10931</v>
      </c>
      <c r="J2294" s="45">
        <v>10931</v>
      </c>
    </row>
    <row r="2295" spans="1:10">
      <c r="A2295">
        <v>3901</v>
      </c>
      <c r="B2295" t="s">
        <v>2</v>
      </c>
      <c r="C2295">
        <v>675</v>
      </c>
      <c r="D2295" t="s">
        <v>260</v>
      </c>
      <c r="E2295" s="44">
        <v>0.19</v>
      </c>
      <c r="F2295" s="44">
        <v>0</v>
      </c>
      <c r="G2295" s="58">
        <v>-0.19</v>
      </c>
      <c r="H2295" s="45">
        <v>1259</v>
      </c>
      <c r="I2295" s="45">
        <v>0</v>
      </c>
      <c r="J2295" s="45">
        <v>-1259</v>
      </c>
    </row>
    <row r="2296" spans="1:10">
      <c r="A2296">
        <v>3901</v>
      </c>
      <c r="B2296" t="s">
        <v>2</v>
      </c>
      <c r="C2296">
        <v>680</v>
      </c>
      <c r="D2296" t="s">
        <v>408</v>
      </c>
      <c r="E2296" s="44">
        <v>2</v>
      </c>
      <c r="F2296" s="44">
        <v>1</v>
      </c>
      <c r="G2296" s="58">
        <v>-1</v>
      </c>
      <c r="H2296" s="45">
        <v>13250</v>
      </c>
      <c r="I2296" s="45">
        <v>6625</v>
      </c>
      <c r="J2296" s="45">
        <v>-6625</v>
      </c>
    </row>
    <row r="2297" spans="1:10">
      <c r="A2297">
        <v>3901</v>
      </c>
      <c r="B2297" t="s">
        <v>2</v>
      </c>
      <c r="C2297">
        <v>683</v>
      </c>
      <c r="D2297" t="s">
        <v>393</v>
      </c>
      <c r="E2297" s="44">
        <v>4.1100000000000003</v>
      </c>
      <c r="F2297" s="44">
        <v>1</v>
      </c>
      <c r="G2297" s="58">
        <v>-3.1100000000000003</v>
      </c>
      <c r="H2297" s="45">
        <v>27228</v>
      </c>
      <c r="I2297" s="45">
        <v>6625</v>
      </c>
      <c r="J2297" s="45">
        <v>-20603</v>
      </c>
    </row>
    <row r="2298" spans="1:10">
      <c r="A2298">
        <v>3901</v>
      </c>
      <c r="B2298" t="s">
        <v>2</v>
      </c>
      <c r="C2298">
        <v>690</v>
      </c>
      <c r="D2298" t="s">
        <v>762</v>
      </c>
      <c r="E2298" s="44">
        <v>4.0199999999999996</v>
      </c>
      <c r="F2298" s="44">
        <v>3.93</v>
      </c>
      <c r="G2298" s="58">
        <v>-8.9999999999999414E-2</v>
      </c>
      <c r="H2298" s="45">
        <v>26632</v>
      </c>
      <c r="I2298" s="45">
        <v>27086</v>
      </c>
      <c r="J2298" s="45">
        <v>454</v>
      </c>
    </row>
    <row r="2299" spans="1:10">
      <c r="A2299">
        <v>3901</v>
      </c>
      <c r="B2299" t="s">
        <v>2</v>
      </c>
      <c r="C2299">
        <v>695</v>
      </c>
      <c r="D2299" t="s">
        <v>767</v>
      </c>
      <c r="E2299" s="44">
        <v>1</v>
      </c>
      <c r="F2299" s="44">
        <v>1</v>
      </c>
      <c r="G2299" s="58">
        <v>0</v>
      </c>
      <c r="H2299" s="45">
        <v>6625</v>
      </c>
      <c r="I2299" s="45">
        <v>6625</v>
      </c>
      <c r="J2299" s="45">
        <v>0</v>
      </c>
    </row>
    <row r="2300" spans="1:10">
      <c r="A2300">
        <v>3901</v>
      </c>
      <c r="B2300" t="s">
        <v>2</v>
      </c>
      <c r="C2300">
        <v>710</v>
      </c>
      <c r="D2300" t="s">
        <v>763</v>
      </c>
      <c r="E2300" s="44">
        <v>1.49</v>
      </c>
      <c r="F2300" s="44">
        <v>1</v>
      </c>
      <c r="G2300" s="58">
        <v>-0.49</v>
      </c>
      <c r="H2300" s="45">
        <v>10028</v>
      </c>
      <c r="I2300" s="45">
        <v>6625</v>
      </c>
      <c r="J2300" s="45">
        <v>-3403</v>
      </c>
    </row>
    <row r="2301" spans="1:10">
      <c r="A2301">
        <v>3901</v>
      </c>
      <c r="B2301" t="s">
        <v>2</v>
      </c>
      <c r="C2301">
        <v>712</v>
      </c>
      <c r="D2301" t="s">
        <v>883</v>
      </c>
      <c r="E2301" s="44">
        <v>2.25</v>
      </c>
      <c r="F2301" s="44">
        <v>1</v>
      </c>
      <c r="G2301" s="58">
        <v>-1.25</v>
      </c>
      <c r="H2301" s="45">
        <v>14906</v>
      </c>
      <c r="I2301" s="45">
        <v>6625</v>
      </c>
      <c r="J2301" s="45">
        <v>-8281</v>
      </c>
    </row>
    <row r="2302" spans="1:10">
      <c r="A2302">
        <v>3901</v>
      </c>
      <c r="B2302" t="s">
        <v>2</v>
      </c>
      <c r="C2302">
        <v>717</v>
      </c>
      <c r="D2302" t="s">
        <v>372</v>
      </c>
      <c r="E2302" s="44">
        <v>2.4</v>
      </c>
      <c r="F2302" s="44">
        <v>1.9</v>
      </c>
      <c r="G2302" s="58">
        <v>-0.5</v>
      </c>
      <c r="H2302" s="45">
        <v>17000</v>
      </c>
      <c r="I2302" s="45">
        <v>13910</v>
      </c>
      <c r="J2302" s="45">
        <v>-3090</v>
      </c>
    </row>
    <row r="2303" spans="1:10">
      <c r="A2303">
        <v>3901</v>
      </c>
      <c r="B2303" t="s">
        <v>2</v>
      </c>
      <c r="C2303">
        <v>720</v>
      </c>
      <c r="D2303" t="s">
        <v>340</v>
      </c>
      <c r="E2303" s="44">
        <v>1</v>
      </c>
      <c r="F2303" s="44">
        <v>2.59</v>
      </c>
      <c r="G2303" s="58">
        <v>1.5899999999999999</v>
      </c>
      <c r="H2303" s="45">
        <v>6625</v>
      </c>
      <c r="I2303" s="45">
        <v>18712</v>
      </c>
      <c r="J2303" s="45">
        <v>12087</v>
      </c>
    </row>
    <row r="2304" spans="1:10">
      <c r="A2304">
        <v>3901</v>
      </c>
      <c r="B2304" t="s">
        <v>2</v>
      </c>
      <c r="C2304">
        <v>725</v>
      </c>
      <c r="D2304" t="s">
        <v>72</v>
      </c>
      <c r="E2304" s="44">
        <v>1.45</v>
      </c>
      <c r="F2304" s="44">
        <v>1.3900000000000001</v>
      </c>
      <c r="G2304" s="58">
        <v>-5.9999999999999831E-2</v>
      </c>
      <c r="H2304" s="45">
        <v>9606</v>
      </c>
      <c r="I2304" s="45">
        <v>9209</v>
      </c>
      <c r="J2304" s="45">
        <v>-397</v>
      </c>
    </row>
    <row r="2305" spans="1:10">
      <c r="A2305">
        <v>3901</v>
      </c>
      <c r="B2305" t="s">
        <v>2</v>
      </c>
      <c r="C2305">
        <v>730</v>
      </c>
      <c r="D2305" t="s">
        <v>768</v>
      </c>
      <c r="E2305" s="44">
        <v>0.53</v>
      </c>
      <c r="F2305" s="44">
        <v>0</v>
      </c>
      <c r="G2305" s="58">
        <v>-0.53</v>
      </c>
      <c r="H2305" s="45">
        <v>3511</v>
      </c>
      <c r="I2305" s="45">
        <v>0</v>
      </c>
      <c r="J2305" s="45">
        <v>-3511</v>
      </c>
    </row>
    <row r="2306" spans="1:10">
      <c r="A2306">
        <v>3901</v>
      </c>
      <c r="B2306" t="s">
        <v>2</v>
      </c>
      <c r="C2306">
        <v>735</v>
      </c>
      <c r="D2306" t="s">
        <v>341</v>
      </c>
      <c r="E2306" s="44">
        <v>2</v>
      </c>
      <c r="F2306" s="44">
        <v>2</v>
      </c>
      <c r="G2306" s="58">
        <v>0</v>
      </c>
      <c r="H2306" s="45">
        <v>13250</v>
      </c>
      <c r="I2306" s="45">
        <v>13250</v>
      </c>
      <c r="J2306" s="45">
        <v>0</v>
      </c>
    </row>
    <row r="2307" spans="1:10">
      <c r="A2307">
        <v>3901</v>
      </c>
      <c r="B2307" t="s">
        <v>2</v>
      </c>
      <c r="C2307">
        <v>740</v>
      </c>
      <c r="D2307" t="s">
        <v>392</v>
      </c>
      <c r="E2307" s="44">
        <v>1</v>
      </c>
      <c r="F2307" s="44">
        <v>0</v>
      </c>
      <c r="G2307" s="58">
        <v>-1</v>
      </c>
      <c r="H2307" s="45">
        <v>8327</v>
      </c>
      <c r="I2307" s="45">
        <v>0</v>
      </c>
      <c r="J2307" s="45">
        <v>-8327</v>
      </c>
    </row>
    <row r="2308" spans="1:10">
      <c r="A2308">
        <v>3901</v>
      </c>
      <c r="B2308" t="s">
        <v>2</v>
      </c>
      <c r="C2308">
        <v>745</v>
      </c>
      <c r="D2308" t="s">
        <v>309</v>
      </c>
      <c r="E2308" s="44">
        <v>1.76</v>
      </c>
      <c r="F2308" s="44">
        <v>1</v>
      </c>
      <c r="G2308" s="58">
        <v>-0.76</v>
      </c>
      <c r="H2308" s="45">
        <v>15526</v>
      </c>
      <c r="I2308" s="45">
        <v>10459</v>
      </c>
      <c r="J2308" s="45">
        <v>-5067</v>
      </c>
    </row>
    <row r="2309" spans="1:10">
      <c r="A2309">
        <v>3901</v>
      </c>
      <c r="B2309" t="s">
        <v>2</v>
      </c>
      <c r="C2309">
        <v>750</v>
      </c>
      <c r="D2309" t="s">
        <v>37</v>
      </c>
      <c r="E2309" s="44">
        <v>0</v>
      </c>
      <c r="F2309" s="44">
        <v>0.45</v>
      </c>
      <c r="G2309" s="58">
        <v>0.45</v>
      </c>
      <c r="H2309" s="45">
        <v>0</v>
      </c>
      <c r="I2309" s="45">
        <v>2981</v>
      </c>
      <c r="J2309" s="45">
        <v>2981</v>
      </c>
    </row>
    <row r="2310" spans="1:10">
      <c r="A2310">
        <v>3901</v>
      </c>
      <c r="B2310" t="s">
        <v>2</v>
      </c>
      <c r="C2310">
        <v>753</v>
      </c>
      <c r="D2310" t="s">
        <v>275</v>
      </c>
      <c r="E2310" s="44">
        <v>6.45</v>
      </c>
      <c r="F2310" s="44">
        <v>6.23</v>
      </c>
      <c r="G2310" s="58">
        <v>-0.21999999999999975</v>
      </c>
      <c r="H2310" s="45">
        <v>54982</v>
      </c>
      <c r="I2310" s="45">
        <v>51994</v>
      </c>
      <c r="J2310" s="45">
        <v>-2988</v>
      </c>
    </row>
    <row r="2311" spans="1:10">
      <c r="A2311">
        <v>3901</v>
      </c>
      <c r="B2311" t="s">
        <v>2</v>
      </c>
      <c r="C2311">
        <v>755</v>
      </c>
      <c r="D2311" t="s">
        <v>293</v>
      </c>
      <c r="E2311" s="44">
        <v>0.95</v>
      </c>
      <c r="F2311" s="44">
        <v>0.81</v>
      </c>
      <c r="G2311" s="58">
        <v>-0.1399999999999999</v>
      </c>
      <c r="H2311" s="45">
        <v>6294</v>
      </c>
      <c r="I2311" s="45">
        <v>5366</v>
      </c>
      <c r="J2311" s="45">
        <v>-928</v>
      </c>
    </row>
    <row r="2312" spans="1:10">
      <c r="A2312">
        <v>3901</v>
      </c>
      <c r="B2312" t="s">
        <v>2</v>
      </c>
      <c r="C2312">
        <v>760</v>
      </c>
      <c r="D2312" t="s">
        <v>38</v>
      </c>
      <c r="E2312" s="44">
        <v>1.47</v>
      </c>
      <c r="F2312" s="44">
        <v>0</v>
      </c>
      <c r="G2312" s="58">
        <v>-1.47</v>
      </c>
      <c r="H2312" s="45">
        <v>10598</v>
      </c>
      <c r="I2312" s="45">
        <v>0</v>
      </c>
      <c r="J2312" s="45">
        <v>-10598</v>
      </c>
    </row>
    <row r="2313" spans="1:10">
      <c r="A2313">
        <v>3901</v>
      </c>
      <c r="B2313" t="s">
        <v>2</v>
      </c>
      <c r="C2313">
        <v>763</v>
      </c>
      <c r="D2313" t="s">
        <v>880</v>
      </c>
      <c r="E2313" s="44">
        <v>0</v>
      </c>
      <c r="F2313" s="44">
        <v>0.38</v>
      </c>
      <c r="G2313" s="58">
        <v>0.38</v>
      </c>
      <c r="H2313" s="45">
        <v>0</v>
      </c>
      <c r="I2313" s="45">
        <v>2518</v>
      </c>
      <c r="J2313" s="45">
        <v>2518</v>
      </c>
    </row>
    <row r="2314" spans="1:10">
      <c r="A2314">
        <v>3901</v>
      </c>
      <c r="B2314" t="s">
        <v>2</v>
      </c>
      <c r="C2314">
        <v>765</v>
      </c>
      <c r="D2314" t="s">
        <v>778</v>
      </c>
      <c r="E2314" s="44">
        <v>0</v>
      </c>
      <c r="F2314" s="44">
        <v>0.9</v>
      </c>
      <c r="G2314" s="58">
        <v>0.9</v>
      </c>
      <c r="H2314" s="45">
        <v>0</v>
      </c>
      <c r="I2314" s="45">
        <v>6688</v>
      </c>
      <c r="J2314" s="45">
        <v>6688</v>
      </c>
    </row>
    <row r="2315" spans="1:10">
      <c r="A2315">
        <v>3901</v>
      </c>
      <c r="B2315" t="s">
        <v>2</v>
      </c>
      <c r="C2315">
        <v>766</v>
      </c>
      <c r="D2315" t="s">
        <v>885</v>
      </c>
      <c r="E2315" s="44">
        <v>1.76</v>
      </c>
      <c r="F2315" s="44">
        <v>2</v>
      </c>
      <c r="G2315" s="58">
        <v>0.24</v>
      </c>
      <c r="H2315" s="45">
        <v>11660</v>
      </c>
      <c r="I2315" s="45">
        <v>13250</v>
      </c>
      <c r="J2315" s="45">
        <v>1590</v>
      </c>
    </row>
    <row r="2316" spans="1:10">
      <c r="A2316">
        <v>3901</v>
      </c>
      <c r="B2316" t="s">
        <v>2</v>
      </c>
      <c r="C2316">
        <v>767</v>
      </c>
      <c r="D2316" t="s">
        <v>362</v>
      </c>
      <c r="E2316" s="44">
        <v>1.67</v>
      </c>
      <c r="F2316" s="44">
        <v>0.08</v>
      </c>
      <c r="G2316" s="58">
        <v>-1.5899999999999999</v>
      </c>
      <c r="H2316" s="45">
        <v>11487</v>
      </c>
      <c r="I2316" s="45">
        <v>530</v>
      </c>
      <c r="J2316" s="45">
        <v>-10957</v>
      </c>
    </row>
    <row r="2317" spans="1:10">
      <c r="A2317">
        <v>3901</v>
      </c>
      <c r="B2317" t="s">
        <v>2</v>
      </c>
      <c r="C2317">
        <v>770</v>
      </c>
      <c r="D2317" t="s">
        <v>363</v>
      </c>
      <c r="E2317" s="44">
        <v>1.25</v>
      </c>
      <c r="F2317" s="44">
        <v>3.84</v>
      </c>
      <c r="G2317" s="58">
        <v>2.59</v>
      </c>
      <c r="H2317" s="45">
        <v>8282</v>
      </c>
      <c r="I2317" s="45">
        <v>26382</v>
      </c>
      <c r="J2317" s="45">
        <v>18100</v>
      </c>
    </row>
    <row r="2318" spans="1:10">
      <c r="A2318">
        <v>3901</v>
      </c>
      <c r="B2318" t="s">
        <v>2</v>
      </c>
      <c r="C2318">
        <v>773</v>
      </c>
      <c r="D2318" t="s">
        <v>310</v>
      </c>
      <c r="E2318" s="44">
        <v>0.49</v>
      </c>
      <c r="F2318" s="44">
        <v>0.37</v>
      </c>
      <c r="G2318" s="58">
        <v>-0.12</v>
      </c>
      <c r="H2318" s="45">
        <v>3246</v>
      </c>
      <c r="I2318" s="45">
        <v>3022</v>
      </c>
      <c r="J2318" s="45">
        <v>-224</v>
      </c>
    </row>
    <row r="2319" spans="1:10">
      <c r="A2319">
        <v>3901</v>
      </c>
      <c r="B2319" t="s">
        <v>2</v>
      </c>
      <c r="C2319">
        <v>775</v>
      </c>
      <c r="D2319" t="s">
        <v>342</v>
      </c>
      <c r="E2319" s="44">
        <v>2.5300000000000002</v>
      </c>
      <c r="F2319" s="44">
        <v>1.23</v>
      </c>
      <c r="G2319" s="58">
        <v>-1.3000000000000003</v>
      </c>
      <c r="H2319" s="45">
        <v>16761</v>
      </c>
      <c r="I2319" s="45">
        <v>8149</v>
      </c>
      <c r="J2319" s="45">
        <v>-8612</v>
      </c>
    </row>
    <row r="2320" spans="1:10">
      <c r="A2320">
        <v>3901</v>
      </c>
      <c r="B2320" t="s">
        <v>2</v>
      </c>
      <c r="C2320">
        <v>778</v>
      </c>
      <c r="D2320" t="s">
        <v>765</v>
      </c>
      <c r="E2320" s="44">
        <v>0.96</v>
      </c>
      <c r="F2320" s="44">
        <v>4.1000000000000005</v>
      </c>
      <c r="G2320" s="58">
        <v>3.1400000000000006</v>
      </c>
      <c r="H2320" s="45">
        <v>6360</v>
      </c>
      <c r="I2320" s="45">
        <v>27963</v>
      </c>
      <c r="J2320" s="45">
        <v>21603</v>
      </c>
    </row>
    <row r="2321" spans="1:10">
      <c r="A2321">
        <v>3901</v>
      </c>
      <c r="B2321" t="s">
        <v>2</v>
      </c>
      <c r="C2321">
        <v>780</v>
      </c>
      <c r="D2321" t="s">
        <v>42</v>
      </c>
      <c r="E2321" s="44">
        <v>0.35</v>
      </c>
      <c r="F2321" s="44">
        <v>0</v>
      </c>
      <c r="G2321" s="58">
        <v>-0.35</v>
      </c>
      <c r="H2321" s="45">
        <v>2319</v>
      </c>
      <c r="I2321" s="45">
        <v>0</v>
      </c>
      <c r="J2321" s="45">
        <v>-2319</v>
      </c>
    </row>
    <row r="2322" spans="1:10">
      <c r="A2322">
        <v>3902</v>
      </c>
      <c r="B2322" t="s">
        <v>889</v>
      </c>
      <c r="C2322">
        <v>1</v>
      </c>
      <c r="D2322" t="s">
        <v>376</v>
      </c>
      <c r="E2322" s="44">
        <v>3.99</v>
      </c>
      <c r="F2322" s="44">
        <v>8.18</v>
      </c>
      <c r="G2322" s="58">
        <v>4.1899999999999995</v>
      </c>
      <c r="H2322" s="45">
        <v>26434</v>
      </c>
      <c r="I2322" s="45">
        <v>55112</v>
      </c>
      <c r="J2322" s="45">
        <v>28678</v>
      </c>
    </row>
    <row r="2323" spans="1:10">
      <c r="A2323">
        <v>3902</v>
      </c>
      <c r="B2323" t="s">
        <v>889</v>
      </c>
      <c r="C2323">
        <v>3</v>
      </c>
      <c r="D2323" t="s">
        <v>787</v>
      </c>
      <c r="E2323" s="44">
        <v>5.6900000000000013</v>
      </c>
      <c r="F2323" s="44">
        <v>0.24</v>
      </c>
      <c r="G2323" s="58">
        <v>-5.4500000000000011</v>
      </c>
      <c r="H2323" s="45">
        <v>38709</v>
      </c>
      <c r="I2323" s="45">
        <v>1796</v>
      </c>
      <c r="J2323" s="45">
        <v>-36913</v>
      </c>
    </row>
    <row r="2324" spans="1:10">
      <c r="A2324">
        <v>3902</v>
      </c>
      <c r="B2324" t="s">
        <v>889</v>
      </c>
      <c r="C2324">
        <v>5</v>
      </c>
      <c r="D2324" t="s">
        <v>73</v>
      </c>
      <c r="E2324" s="44">
        <v>9.4400000000000013</v>
      </c>
      <c r="F2324" s="44">
        <v>11.84</v>
      </c>
      <c r="G2324" s="58">
        <v>2.3999999999999986</v>
      </c>
      <c r="H2324" s="45">
        <v>69996</v>
      </c>
      <c r="I2324" s="45">
        <v>87044</v>
      </c>
      <c r="J2324" s="45">
        <v>17048</v>
      </c>
    </row>
    <row r="2325" spans="1:10">
      <c r="A2325">
        <v>3902</v>
      </c>
      <c r="B2325" t="s">
        <v>889</v>
      </c>
      <c r="C2325">
        <v>7</v>
      </c>
      <c r="D2325" t="s">
        <v>79</v>
      </c>
      <c r="E2325" s="44">
        <v>6.68</v>
      </c>
      <c r="F2325" s="44">
        <v>5.7200000000000006</v>
      </c>
      <c r="G2325" s="58">
        <v>-0.95999999999999908</v>
      </c>
      <c r="H2325" s="45">
        <v>45972</v>
      </c>
      <c r="I2325" s="45">
        <v>39143</v>
      </c>
      <c r="J2325" s="45">
        <v>-6829</v>
      </c>
    </row>
    <row r="2326" spans="1:10">
      <c r="A2326">
        <v>3902</v>
      </c>
      <c r="B2326" t="s">
        <v>889</v>
      </c>
      <c r="C2326">
        <v>9</v>
      </c>
      <c r="D2326" t="s">
        <v>294</v>
      </c>
      <c r="E2326" s="44">
        <v>5.27</v>
      </c>
      <c r="F2326" s="44">
        <v>8.6999999999999993</v>
      </c>
      <c r="G2326" s="58">
        <v>3.4299999999999997</v>
      </c>
      <c r="H2326" s="45">
        <v>35841</v>
      </c>
      <c r="I2326" s="45">
        <v>58692</v>
      </c>
      <c r="J2326" s="45">
        <v>22851</v>
      </c>
    </row>
    <row r="2327" spans="1:10">
      <c r="A2327">
        <v>3902</v>
      </c>
      <c r="B2327" t="s">
        <v>889</v>
      </c>
      <c r="C2327">
        <v>10</v>
      </c>
      <c r="D2327" t="s">
        <v>784</v>
      </c>
      <c r="E2327" s="44">
        <v>1</v>
      </c>
      <c r="F2327" s="44">
        <v>3.7399999999999998</v>
      </c>
      <c r="G2327" s="58">
        <v>2.7399999999999998</v>
      </c>
      <c r="H2327" s="45">
        <v>6625</v>
      </c>
      <c r="I2327" s="45">
        <v>25186</v>
      </c>
      <c r="J2327" s="45">
        <v>18561</v>
      </c>
    </row>
    <row r="2328" spans="1:10">
      <c r="A2328">
        <v>3902</v>
      </c>
      <c r="B2328" t="s">
        <v>889</v>
      </c>
      <c r="C2328">
        <v>14</v>
      </c>
      <c r="D2328" t="s">
        <v>311</v>
      </c>
      <c r="E2328" s="44">
        <v>1.99</v>
      </c>
      <c r="F2328" s="44">
        <v>2</v>
      </c>
      <c r="G2328" s="58">
        <v>1.0000000000000009E-2</v>
      </c>
      <c r="H2328" s="45">
        <v>14111</v>
      </c>
      <c r="I2328" s="45">
        <v>13922</v>
      </c>
      <c r="J2328" s="45">
        <v>-189</v>
      </c>
    </row>
    <row r="2329" spans="1:10">
      <c r="A2329">
        <v>3902</v>
      </c>
      <c r="B2329" t="s">
        <v>889</v>
      </c>
      <c r="C2329">
        <v>16</v>
      </c>
      <c r="D2329" t="s">
        <v>794</v>
      </c>
      <c r="E2329" s="44">
        <v>15.179999999999998</v>
      </c>
      <c r="F2329" s="44">
        <v>12.94</v>
      </c>
      <c r="G2329" s="58">
        <v>-2.2399999999999984</v>
      </c>
      <c r="H2329" s="45">
        <v>109209</v>
      </c>
      <c r="I2329" s="45">
        <v>90458</v>
      </c>
      <c r="J2329" s="45">
        <v>-18751</v>
      </c>
    </row>
    <row r="2330" spans="1:10">
      <c r="A2330">
        <v>3902</v>
      </c>
      <c r="B2330" t="s">
        <v>889</v>
      </c>
      <c r="C2330">
        <v>17</v>
      </c>
      <c r="D2330" t="s">
        <v>753</v>
      </c>
      <c r="E2330" s="44">
        <v>6.1400000000000006</v>
      </c>
      <c r="F2330" s="44">
        <v>9.08</v>
      </c>
      <c r="G2330" s="58">
        <v>2.9399999999999995</v>
      </c>
      <c r="H2330" s="45">
        <v>42139</v>
      </c>
      <c r="I2330" s="45">
        <v>61299</v>
      </c>
      <c r="J2330" s="45">
        <v>19160</v>
      </c>
    </row>
    <row r="2331" spans="1:10">
      <c r="A2331">
        <v>3902</v>
      </c>
      <c r="B2331" t="s">
        <v>889</v>
      </c>
      <c r="C2331">
        <v>18</v>
      </c>
      <c r="D2331" t="s">
        <v>318</v>
      </c>
      <c r="E2331" s="44">
        <v>1.1900000000000002</v>
      </c>
      <c r="F2331" s="44">
        <v>1.79</v>
      </c>
      <c r="G2331" s="58">
        <v>0.59999999999999987</v>
      </c>
      <c r="H2331" s="45">
        <v>8906</v>
      </c>
      <c r="I2331" s="45">
        <v>12720</v>
      </c>
      <c r="J2331" s="45">
        <v>3814</v>
      </c>
    </row>
    <row r="2332" spans="1:10">
      <c r="A2332">
        <v>3902</v>
      </c>
      <c r="B2332" t="s">
        <v>889</v>
      </c>
      <c r="C2332">
        <v>20</v>
      </c>
      <c r="D2332" t="s">
        <v>262</v>
      </c>
      <c r="E2332" s="44">
        <v>7.75</v>
      </c>
      <c r="F2332" s="44">
        <v>18.690000000000001</v>
      </c>
      <c r="G2332" s="58">
        <v>10.940000000000001</v>
      </c>
      <c r="H2332" s="45">
        <v>56863</v>
      </c>
      <c r="I2332" s="45">
        <v>126224</v>
      </c>
      <c r="J2332" s="45">
        <v>69361</v>
      </c>
    </row>
    <row r="2333" spans="1:10">
      <c r="A2333">
        <v>3902</v>
      </c>
      <c r="B2333" t="s">
        <v>889</v>
      </c>
      <c r="C2333">
        <v>23</v>
      </c>
      <c r="D2333" t="s">
        <v>329</v>
      </c>
      <c r="E2333" s="44">
        <v>1</v>
      </c>
      <c r="F2333" s="44">
        <v>3.7399999999999998</v>
      </c>
      <c r="G2333" s="58">
        <v>2.7399999999999998</v>
      </c>
      <c r="H2333" s="45">
        <v>6625</v>
      </c>
      <c r="I2333" s="45">
        <v>25523</v>
      </c>
      <c r="J2333" s="45">
        <v>18898</v>
      </c>
    </row>
    <row r="2334" spans="1:10">
      <c r="A2334">
        <v>3902</v>
      </c>
      <c r="B2334" t="s">
        <v>889</v>
      </c>
      <c r="C2334">
        <v>24</v>
      </c>
      <c r="D2334" t="s">
        <v>299</v>
      </c>
      <c r="E2334" s="44">
        <v>9.52</v>
      </c>
      <c r="F2334" s="44">
        <v>11.430000000000001</v>
      </c>
      <c r="G2334" s="58">
        <v>1.9100000000000019</v>
      </c>
      <c r="H2334" s="45">
        <v>63750</v>
      </c>
      <c r="I2334" s="45">
        <v>78056</v>
      </c>
      <c r="J2334" s="45">
        <v>14306</v>
      </c>
    </row>
    <row r="2335" spans="1:10">
      <c r="A2335">
        <v>3902</v>
      </c>
      <c r="B2335" t="s">
        <v>889</v>
      </c>
      <c r="C2335">
        <v>25</v>
      </c>
      <c r="D2335" t="s">
        <v>278</v>
      </c>
      <c r="E2335" s="44">
        <v>4.93</v>
      </c>
      <c r="F2335" s="44">
        <v>5.8500000000000014</v>
      </c>
      <c r="G2335" s="58">
        <v>0.92000000000000171</v>
      </c>
      <c r="H2335" s="45">
        <v>33345</v>
      </c>
      <c r="I2335" s="45">
        <v>41617</v>
      </c>
      <c r="J2335" s="45">
        <v>8272</v>
      </c>
    </row>
    <row r="2336" spans="1:10">
      <c r="A2336">
        <v>3902</v>
      </c>
      <c r="B2336" t="s">
        <v>889</v>
      </c>
      <c r="C2336">
        <v>26</v>
      </c>
      <c r="D2336" t="s">
        <v>796</v>
      </c>
      <c r="E2336" s="44">
        <v>1.19</v>
      </c>
      <c r="F2336" s="44">
        <v>3.91</v>
      </c>
      <c r="G2336" s="58">
        <v>2.72</v>
      </c>
      <c r="H2336" s="45">
        <v>7884</v>
      </c>
      <c r="I2336" s="45">
        <v>25904</v>
      </c>
      <c r="J2336" s="45">
        <v>18020</v>
      </c>
    </row>
    <row r="2337" spans="1:10">
      <c r="A2337">
        <v>3902</v>
      </c>
      <c r="B2337" t="s">
        <v>889</v>
      </c>
      <c r="C2337">
        <v>30</v>
      </c>
      <c r="D2337" t="s">
        <v>344</v>
      </c>
      <c r="E2337" s="44">
        <v>10.400000000000002</v>
      </c>
      <c r="F2337" s="44">
        <v>9.66</v>
      </c>
      <c r="G2337" s="58">
        <v>-0.74000000000000199</v>
      </c>
      <c r="H2337" s="45">
        <v>76465</v>
      </c>
      <c r="I2337" s="45">
        <v>66223</v>
      </c>
      <c r="J2337" s="45">
        <v>-10242</v>
      </c>
    </row>
    <row r="2338" spans="1:10">
      <c r="A2338">
        <v>3902</v>
      </c>
      <c r="B2338" t="s">
        <v>889</v>
      </c>
      <c r="C2338">
        <v>31</v>
      </c>
      <c r="D2338" t="s">
        <v>398</v>
      </c>
      <c r="E2338" s="44">
        <v>6.9</v>
      </c>
      <c r="F2338" s="44">
        <v>8.16</v>
      </c>
      <c r="G2338" s="58">
        <v>1.2599999999999998</v>
      </c>
      <c r="H2338" s="45">
        <v>48868</v>
      </c>
      <c r="I2338" s="45">
        <v>56141</v>
      </c>
      <c r="J2338" s="45">
        <v>7273</v>
      </c>
    </row>
    <row r="2339" spans="1:10">
      <c r="A2339">
        <v>3902</v>
      </c>
      <c r="B2339" t="s">
        <v>889</v>
      </c>
      <c r="C2339">
        <v>35</v>
      </c>
      <c r="D2339" t="s">
        <v>319</v>
      </c>
      <c r="E2339" s="44">
        <v>74.260000000000019</v>
      </c>
      <c r="F2339" s="44">
        <v>92.889999999999944</v>
      </c>
      <c r="G2339" s="58">
        <v>18.629999999999924</v>
      </c>
      <c r="H2339" s="45">
        <v>510326</v>
      </c>
      <c r="I2339" s="45">
        <v>645211</v>
      </c>
      <c r="J2339" s="45">
        <v>134885</v>
      </c>
    </row>
    <row r="2340" spans="1:10">
      <c r="A2340">
        <v>3902</v>
      </c>
      <c r="B2340" t="s">
        <v>889</v>
      </c>
      <c r="C2340">
        <v>36</v>
      </c>
      <c r="D2340" t="s">
        <v>388</v>
      </c>
      <c r="E2340" s="44">
        <v>2.29</v>
      </c>
      <c r="F2340" s="44">
        <v>4.3499999999999996</v>
      </c>
      <c r="G2340" s="58">
        <v>2.0599999999999996</v>
      </c>
      <c r="H2340" s="45">
        <v>15172</v>
      </c>
      <c r="I2340" s="45">
        <v>29089</v>
      </c>
      <c r="J2340" s="45">
        <v>13917</v>
      </c>
    </row>
    <row r="2341" spans="1:10">
      <c r="A2341">
        <v>3902</v>
      </c>
      <c r="B2341" t="s">
        <v>889</v>
      </c>
      <c r="C2341">
        <v>40</v>
      </c>
      <c r="D2341" t="s">
        <v>320</v>
      </c>
      <c r="E2341" s="44">
        <v>2.5099999999999998</v>
      </c>
      <c r="F2341" s="44">
        <v>3.3899999999999997</v>
      </c>
      <c r="G2341" s="58">
        <v>0.87999999999999989</v>
      </c>
      <c r="H2341" s="45">
        <v>16629</v>
      </c>
      <c r="I2341" s="45">
        <v>22866</v>
      </c>
      <c r="J2341" s="45">
        <v>6237</v>
      </c>
    </row>
    <row r="2342" spans="1:10">
      <c r="A2342">
        <v>3902</v>
      </c>
      <c r="B2342" t="s">
        <v>889</v>
      </c>
      <c r="C2342">
        <v>44</v>
      </c>
      <c r="D2342" t="s">
        <v>321</v>
      </c>
      <c r="E2342" s="44">
        <v>21.150000000000002</v>
      </c>
      <c r="F2342" s="44">
        <v>23.599999999999994</v>
      </c>
      <c r="G2342" s="58">
        <v>2.4499999999999922</v>
      </c>
      <c r="H2342" s="45">
        <v>143450</v>
      </c>
      <c r="I2342" s="45">
        <v>158065</v>
      </c>
      <c r="J2342" s="45">
        <v>14615</v>
      </c>
    </row>
    <row r="2343" spans="1:10">
      <c r="A2343">
        <v>3902</v>
      </c>
      <c r="B2343" t="s">
        <v>889</v>
      </c>
      <c r="C2343">
        <v>46</v>
      </c>
      <c r="D2343" t="s">
        <v>803</v>
      </c>
      <c r="E2343" s="44">
        <v>3.61</v>
      </c>
      <c r="F2343" s="44">
        <v>3.66</v>
      </c>
      <c r="G2343" s="58">
        <v>5.0000000000000266E-2</v>
      </c>
      <c r="H2343" s="45">
        <v>24175</v>
      </c>
      <c r="I2343" s="45">
        <v>24382</v>
      </c>
      <c r="J2343" s="45">
        <v>207</v>
      </c>
    </row>
    <row r="2344" spans="1:10">
      <c r="A2344">
        <v>3902</v>
      </c>
      <c r="B2344" t="s">
        <v>889</v>
      </c>
      <c r="C2344">
        <v>48</v>
      </c>
      <c r="D2344" t="s">
        <v>805</v>
      </c>
      <c r="E2344" s="44">
        <v>5.93</v>
      </c>
      <c r="F2344" s="44">
        <v>6.3400000000000007</v>
      </c>
      <c r="G2344" s="58">
        <v>0.41000000000000103</v>
      </c>
      <c r="H2344" s="45">
        <v>39287</v>
      </c>
      <c r="I2344" s="45">
        <v>42275</v>
      </c>
      <c r="J2344" s="45">
        <v>2988</v>
      </c>
    </row>
    <row r="2345" spans="1:10">
      <c r="A2345">
        <v>3902</v>
      </c>
      <c r="B2345" t="s">
        <v>889</v>
      </c>
      <c r="C2345">
        <v>49</v>
      </c>
      <c r="D2345" t="s">
        <v>63</v>
      </c>
      <c r="E2345" s="44">
        <v>1.96</v>
      </c>
      <c r="F2345" s="44">
        <v>7.61</v>
      </c>
      <c r="G2345" s="58">
        <v>5.65</v>
      </c>
      <c r="H2345" s="45">
        <v>12985</v>
      </c>
      <c r="I2345" s="45">
        <v>51601</v>
      </c>
      <c r="J2345" s="45">
        <v>38616</v>
      </c>
    </row>
    <row r="2346" spans="1:10">
      <c r="A2346">
        <v>3902</v>
      </c>
      <c r="B2346" t="s">
        <v>889</v>
      </c>
      <c r="C2346">
        <v>50</v>
      </c>
      <c r="D2346" t="s">
        <v>357</v>
      </c>
      <c r="E2346" s="44">
        <v>2.8200000000000003</v>
      </c>
      <c r="F2346" s="44">
        <v>3.43</v>
      </c>
      <c r="G2346" s="58">
        <v>0.60999999999999988</v>
      </c>
      <c r="H2346" s="45">
        <v>18683</v>
      </c>
      <c r="I2346" s="45">
        <v>22724</v>
      </c>
      <c r="J2346" s="45">
        <v>4041</v>
      </c>
    </row>
    <row r="2347" spans="1:10">
      <c r="A2347">
        <v>3902</v>
      </c>
      <c r="B2347" t="s">
        <v>889</v>
      </c>
      <c r="C2347">
        <v>52</v>
      </c>
      <c r="D2347" t="s">
        <v>349</v>
      </c>
      <c r="E2347" s="44">
        <v>4.43</v>
      </c>
      <c r="F2347" s="44">
        <v>6.79</v>
      </c>
      <c r="G2347" s="58">
        <v>2.3600000000000003</v>
      </c>
      <c r="H2347" s="45">
        <v>34769</v>
      </c>
      <c r="I2347" s="45">
        <v>46674</v>
      </c>
      <c r="J2347" s="45">
        <v>11905</v>
      </c>
    </row>
    <row r="2348" spans="1:10">
      <c r="A2348">
        <v>3902</v>
      </c>
      <c r="B2348" t="s">
        <v>889</v>
      </c>
      <c r="C2348">
        <v>56</v>
      </c>
      <c r="D2348" t="s">
        <v>270</v>
      </c>
      <c r="E2348" s="44">
        <v>6.9600000000000009</v>
      </c>
      <c r="F2348" s="44">
        <v>6.32</v>
      </c>
      <c r="G2348" s="58">
        <v>-0.64000000000000057</v>
      </c>
      <c r="H2348" s="45">
        <v>46110</v>
      </c>
      <c r="I2348" s="45">
        <v>42877</v>
      </c>
      <c r="J2348" s="45">
        <v>-3233</v>
      </c>
    </row>
    <row r="2349" spans="1:10">
      <c r="A2349">
        <v>3902</v>
      </c>
      <c r="B2349" t="s">
        <v>889</v>
      </c>
      <c r="C2349">
        <v>57</v>
      </c>
      <c r="D2349" t="s">
        <v>808</v>
      </c>
      <c r="E2349" s="44">
        <v>2.34</v>
      </c>
      <c r="F2349" s="44">
        <v>1.46</v>
      </c>
      <c r="G2349" s="58">
        <v>-0.87999999999999989</v>
      </c>
      <c r="H2349" s="45">
        <v>16425</v>
      </c>
      <c r="I2349" s="45">
        <v>10461</v>
      </c>
      <c r="J2349" s="45">
        <v>-5964</v>
      </c>
    </row>
    <row r="2350" spans="1:10">
      <c r="A2350">
        <v>3902</v>
      </c>
      <c r="B2350" t="s">
        <v>889</v>
      </c>
      <c r="C2350">
        <v>61</v>
      </c>
      <c r="D2350" t="s">
        <v>74</v>
      </c>
      <c r="E2350" s="44">
        <v>16.100000000000001</v>
      </c>
      <c r="F2350" s="44">
        <v>28.709999999999997</v>
      </c>
      <c r="G2350" s="58">
        <v>12.609999999999996</v>
      </c>
      <c r="H2350" s="45">
        <v>107899</v>
      </c>
      <c r="I2350" s="45">
        <v>196411</v>
      </c>
      <c r="J2350" s="45">
        <v>88512</v>
      </c>
    </row>
    <row r="2351" spans="1:10">
      <c r="A2351">
        <v>3902</v>
      </c>
      <c r="B2351" t="s">
        <v>889</v>
      </c>
      <c r="C2351">
        <v>64</v>
      </c>
      <c r="D2351" t="s">
        <v>330</v>
      </c>
      <c r="E2351" s="44">
        <v>2.79</v>
      </c>
      <c r="F2351" s="44">
        <v>5.24</v>
      </c>
      <c r="G2351" s="58">
        <v>2.4500000000000002</v>
      </c>
      <c r="H2351" s="45">
        <v>18484</v>
      </c>
      <c r="I2351" s="45">
        <v>35253</v>
      </c>
      <c r="J2351" s="45">
        <v>16769</v>
      </c>
    </row>
    <row r="2352" spans="1:10">
      <c r="A2352">
        <v>3902</v>
      </c>
      <c r="B2352" t="s">
        <v>889</v>
      </c>
      <c r="C2352">
        <v>65</v>
      </c>
      <c r="D2352" t="s">
        <v>813</v>
      </c>
      <c r="E2352" s="44">
        <v>1.6800000000000002</v>
      </c>
      <c r="F2352" s="44">
        <v>1</v>
      </c>
      <c r="G2352" s="58">
        <v>-0.68000000000000016</v>
      </c>
      <c r="H2352" s="45">
        <v>12091</v>
      </c>
      <c r="I2352" s="45">
        <v>6625</v>
      </c>
      <c r="J2352" s="45">
        <v>-5466</v>
      </c>
    </row>
    <row r="2353" spans="1:10">
      <c r="A2353">
        <v>3902</v>
      </c>
      <c r="B2353" t="s">
        <v>889</v>
      </c>
      <c r="C2353">
        <v>67</v>
      </c>
      <c r="D2353" t="s">
        <v>331</v>
      </c>
      <c r="E2353" s="44">
        <v>2.41</v>
      </c>
      <c r="F2353" s="44">
        <v>2</v>
      </c>
      <c r="G2353" s="58">
        <v>-0.41000000000000014</v>
      </c>
      <c r="H2353" s="45">
        <v>15966</v>
      </c>
      <c r="I2353" s="45">
        <v>13250</v>
      </c>
      <c r="J2353" s="45">
        <v>-2716</v>
      </c>
    </row>
    <row r="2354" spans="1:10">
      <c r="A2354">
        <v>3902</v>
      </c>
      <c r="B2354" t="s">
        <v>889</v>
      </c>
      <c r="C2354">
        <v>71</v>
      </c>
      <c r="D2354" t="s">
        <v>345</v>
      </c>
      <c r="E2354" s="44">
        <v>6.8</v>
      </c>
      <c r="F2354" s="44">
        <v>8.620000000000001</v>
      </c>
      <c r="G2354" s="58">
        <v>1.8200000000000012</v>
      </c>
      <c r="H2354" s="45">
        <v>46186</v>
      </c>
      <c r="I2354" s="45">
        <v>57450</v>
      </c>
      <c r="J2354" s="45">
        <v>11264</v>
      </c>
    </row>
    <row r="2355" spans="1:10">
      <c r="A2355">
        <v>3902</v>
      </c>
      <c r="B2355" t="s">
        <v>889</v>
      </c>
      <c r="C2355">
        <v>72</v>
      </c>
      <c r="D2355" t="s">
        <v>818</v>
      </c>
      <c r="E2355" s="44">
        <v>2.4299999999999997</v>
      </c>
      <c r="F2355" s="44">
        <v>6.94</v>
      </c>
      <c r="G2355" s="58">
        <v>4.5100000000000007</v>
      </c>
      <c r="H2355" s="45">
        <v>16099</v>
      </c>
      <c r="I2355" s="45">
        <v>47457</v>
      </c>
      <c r="J2355" s="45">
        <v>31358</v>
      </c>
    </row>
    <row r="2356" spans="1:10">
      <c r="A2356">
        <v>3902</v>
      </c>
      <c r="B2356" t="s">
        <v>889</v>
      </c>
      <c r="C2356">
        <v>73</v>
      </c>
      <c r="D2356" t="s">
        <v>819</v>
      </c>
      <c r="E2356" s="44">
        <v>1.6</v>
      </c>
      <c r="F2356" s="44">
        <v>2.2599999999999998</v>
      </c>
      <c r="G2356" s="58">
        <v>0.6599999999999997</v>
      </c>
      <c r="H2356" s="45">
        <v>10600</v>
      </c>
      <c r="I2356" s="45">
        <v>15780</v>
      </c>
      <c r="J2356" s="45">
        <v>5180</v>
      </c>
    </row>
    <row r="2357" spans="1:10">
      <c r="A2357">
        <v>3902</v>
      </c>
      <c r="B2357" t="s">
        <v>889</v>
      </c>
      <c r="C2357">
        <v>77</v>
      </c>
      <c r="D2357" t="s">
        <v>277</v>
      </c>
      <c r="E2357" s="44">
        <v>4.04</v>
      </c>
      <c r="F2357" s="44">
        <v>3</v>
      </c>
      <c r="G2357" s="58">
        <v>-1.04</v>
      </c>
      <c r="H2357" s="45">
        <v>27605</v>
      </c>
      <c r="I2357" s="45">
        <v>21372</v>
      </c>
      <c r="J2357" s="45">
        <v>-6233</v>
      </c>
    </row>
    <row r="2358" spans="1:10">
      <c r="A2358">
        <v>3902</v>
      </c>
      <c r="B2358" t="s">
        <v>889</v>
      </c>
      <c r="C2358">
        <v>79</v>
      </c>
      <c r="D2358" t="s">
        <v>271</v>
      </c>
      <c r="E2358" s="44">
        <v>4.9800000000000004</v>
      </c>
      <c r="F2358" s="44">
        <v>5.46</v>
      </c>
      <c r="G2358" s="58">
        <v>0.47999999999999954</v>
      </c>
      <c r="H2358" s="45">
        <v>33417</v>
      </c>
      <c r="I2358" s="45">
        <v>38521</v>
      </c>
      <c r="J2358" s="45">
        <v>5104</v>
      </c>
    </row>
    <row r="2359" spans="1:10">
      <c r="A2359">
        <v>3902</v>
      </c>
      <c r="B2359" t="s">
        <v>889</v>
      </c>
      <c r="C2359">
        <v>82</v>
      </c>
      <c r="D2359" t="s">
        <v>826</v>
      </c>
      <c r="E2359" s="44">
        <v>2.5099999999999998</v>
      </c>
      <c r="F2359" s="44">
        <v>2.4900000000000002</v>
      </c>
      <c r="G2359" s="58">
        <v>-1.9999999999999574E-2</v>
      </c>
      <c r="H2359" s="45">
        <v>17690</v>
      </c>
      <c r="I2359" s="45">
        <v>16496</v>
      </c>
      <c r="J2359" s="45">
        <v>-1194</v>
      </c>
    </row>
    <row r="2360" spans="1:10">
      <c r="A2360">
        <v>3902</v>
      </c>
      <c r="B2360" t="s">
        <v>889</v>
      </c>
      <c r="C2360">
        <v>83</v>
      </c>
      <c r="D2360" t="s">
        <v>827</v>
      </c>
      <c r="E2360" s="44">
        <v>0</v>
      </c>
      <c r="F2360" s="44">
        <v>6.5600000000000005</v>
      </c>
      <c r="G2360" s="58">
        <v>6.5600000000000005</v>
      </c>
      <c r="H2360" s="45">
        <v>0</v>
      </c>
      <c r="I2360" s="45">
        <v>44664</v>
      </c>
      <c r="J2360" s="45">
        <v>44664</v>
      </c>
    </row>
    <row r="2361" spans="1:10">
      <c r="A2361">
        <v>3902</v>
      </c>
      <c r="B2361" t="s">
        <v>889</v>
      </c>
      <c r="C2361">
        <v>86</v>
      </c>
      <c r="D2361" t="s">
        <v>300</v>
      </c>
      <c r="E2361" s="44">
        <v>0.1</v>
      </c>
      <c r="F2361" s="44">
        <v>3.79</v>
      </c>
      <c r="G2361" s="58">
        <v>3.69</v>
      </c>
      <c r="H2361" s="45">
        <v>663</v>
      </c>
      <c r="I2361" s="45">
        <v>26603</v>
      </c>
      <c r="J2361" s="45">
        <v>25940</v>
      </c>
    </row>
    <row r="2362" spans="1:10">
      <c r="A2362">
        <v>3902</v>
      </c>
      <c r="B2362" t="s">
        <v>889</v>
      </c>
      <c r="C2362">
        <v>87</v>
      </c>
      <c r="D2362" t="s">
        <v>287</v>
      </c>
      <c r="E2362" s="44">
        <v>0.67</v>
      </c>
      <c r="F2362" s="44">
        <v>1.1299999999999999</v>
      </c>
      <c r="G2362" s="58">
        <v>0.45999999999999985</v>
      </c>
      <c r="H2362" s="45">
        <v>4439</v>
      </c>
      <c r="I2362" s="45">
        <v>7486</v>
      </c>
      <c r="J2362" s="45">
        <v>3047</v>
      </c>
    </row>
    <row r="2363" spans="1:10">
      <c r="A2363">
        <v>3902</v>
      </c>
      <c r="B2363" t="s">
        <v>889</v>
      </c>
      <c r="C2363">
        <v>88</v>
      </c>
      <c r="D2363" t="s">
        <v>829</v>
      </c>
      <c r="E2363" s="44">
        <v>4.7099999999999991</v>
      </c>
      <c r="F2363" s="44">
        <v>4.3599999999999994</v>
      </c>
      <c r="G2363" s="58">
        <v>-0.34999999999999964</v>
      </c>
      <c r="H2363" s="45">
        <v>33687</v>
      </c>
      <c r="I2363" s="45">
        <v>30448</v>
      </c>
      <c r="J2363" s="45">
        <v>-3239</v>
      </c>
    </row>
    <row r="2364" spans="1:10">
      <c r="A2364">
        <v>3902</v>
      </c>
      <c r="B2364" t="s">
        <v>889</v>
      </c>
      <c r="C2364">
        <v>91</v>
      </c>
      <c r="D2364" t="s">
        <v>833</v>
      </c>
      <c r="E2364" s="44">
        <v>1</v>
      </c>
      <c r="F2364" s="44">
        <v>2.93</v>
      </c>
      <c r="G2364" s="58">
        <v>1.9300000000000002</v>
      </c>
      <c r="H2364" s="45">
        <v>6625</v>
      </c>
      <c r="I2364" s="45">
        <v>19411</v>
      </c>
      <c r="J2364" s="45">
        <v>12786</v>
      </c>
    </row>
    <row r="2365" spans="1:10">
      <c r="A2365">
        <v>3902</v>
      </c>
      <c r="B2365" t="s">
        <v>889</v>
      </c>
      <c r="C2365">
        <v>93</v>
      </c>
      <c r="D2365" t="s">
        <v>426</v>
      </c>
      <c r="E2365" s="44">
        <v>2.2799999999999998</v>
      </c>
      <c r="F2365" s="44">
        <v>5.2299999999999995</v>
      </c>
      <c r="G2365" s="58">
        <v>2.9499999999999997</v>
      </c>
      <c r="H2365" s="45">
        <v>15106</v>
      </c>
      <c r="I2365" s="45">
        <v>35732</v>
      </c>
      <c r="J2365" s="45">
        <v>20626</v>
      </c>
    </row>
    <row r="2366" spans="1:10">
      <c r="A2366">
        <v>3902</v>
      </c>
      <c r="B2366" t="s">
        <v>889</v>
      </c>
      <c r="C2366">
        <v>94</v>
      </c>
      <c r="D2366" t="s">
        <v>834</v>
      </c>
      <c r="E2366" s="44">
        <v>3.3200000000000003</v>
      </c>
      <c r="F2366" s="44">
        <v>4.4799999999999995</v>
      </c>
      <c r="G2366" s="58">
        <v>1.1599999999999993</v>
      </c>
      <c r="H2366" s="45">
        <v>22531</v>
      </c>
      <c r="I2366" s="45">
        <v>29681</v>
      </c>
      <c r="J2366" s="45">
        <v>7150</v>
      </c>
    </row>
    <row r="2367" spans="1:10">
      <c r="A2367">
        <v>3902</v>
      </c>
      <c r="B2367" t="s">
        <v>889</v>
      </c>
      <c r="C2367">
        <v>95</v>
      </c>
      <c r="D2367" t="s">
        <v>378</v>
      </c>
      <c r="E2367" s="44">
        <v>19.28</v>
      </c>
      <c r="F2367" s="44">
        <v>35.389999999999993</v>
      </c>
      <c r="G2367" s="58">
        <v>16.109999999999992</v>
      </c>
      <c r="H2367" s="45">
        <v>133218</v>
      </c>
      <c r="I2367" s="45">
        <v>246247</v>
      </c>
      <c r="J2367" s="45">
        <v>113029</v>
      </c>
    </row>
    <row r="2368" spans="1:10">
      <c r="A2368">
        <v>3902</v>
      </c>
      <c r="B2368" t="s">
        <v>889</v>
      </c>
      <c r="C2368">
        <v>96</v>
      </c>
      <c r="D2368" t="s">
        <v>351</v>
      </c>
      <c r="E2368" s="44">
        <v>2.17</v>
      </c>
      <c r="F2368" s="44">
        <v>2.69</v>
      </c>
      <c r="G2368" s="58">
        <v>0.52</v>
      </c>
      <c r="H2368" s="45">
        <v>14376</v>
      </c>
      <c r="I2368" s="45">
        <v>17989</v>
      </c>
      <c r="J2368" s="45">
        <v>3613</v>
      </c>
    </row>
    <row r="2369" spans="1:10">
      <c r="A2369">
        <v>3902</v>
      </c>
      <c r="B2369" t="s">
        <v>889</v>
      </c>
      <c r="C2369">
        <v>97</v>
      </c>
      <c r="D2369" t="s">
        <v>332</v>
      </c>
      <c r="E2369" s="44">
        <v>6.52</v>
      </c>
      <c r="F2369" s="44">
        <v>16.8</v>
      </c>
      <c r="G2369" s="58">
        <v>10.280000000000001</v>
      </c>
      <c r="H2369" s="45">
        <v>45794</v>
      </c>
      <c r="I2369" s="45">
        <v>112213</v>
      </c>
      <c r="J2369" s="45">
        <v>66419</v>
      </c>
    </row>
    <row r="2370" spans="1:10">
      <c r="A2370">
        <v>3902</v>
      </c>
      <c r="B2370" t="s">
        <v>889</v>
      </c>
      <c r="C2370">
        <v>99</v>
      </c>
      <c r="D2370" t="s">
        <v>836</v>
      </c>
      <c r="E2370" s="44">
        <v>2.5499999999999998</v>
      </c>
      <c r="F2370" s="44">
        <v>2.5099999999999998</v>
      </c>
      <c r="G2370" s="58">
        <v>-4.0000000000000036E-2</v>
      </c>
      <c r="H2370" s="45">
        <v>17153</v>
      </c>
      <c r="I2370" s="45">
        <v>16629</v>
      </c>
      <c r="J2370" s="45">
        <v>-524</v>
      </c>
    </row>
    <row r="2371" spans="1:10">
      <c r="A2371">
        <v>3902</v>
      </c>
      <c r="B2371" t="s">
        <v>889</v>
      </c>
      <c r="C2371">
        <v>100</v>
      </c>
      <c r="D2371" t="s">
        <v>312</v>
      </c>
      <c r="E2371" s="44">
        <v>10.970000000000002</v>
      </c>
      <c r="F2371" s="44">
        <v>18.59</v>
      </c>
      <c r="G2371" s="58">
        <v>7.6199999999999974</v>
      </c>
      <c r="H2371" s="45">
        <v>73932</v>
      </c>
      <c r="I2371" s="45">
        <v>123970</v>
      </c>
      <c r="J2371" s="45">
        <v>50038</v>
      </c>
    </row>
    <row r="2372" spans="1:10">
      <c r="A2372">
        <v>3902</v>
      </c>
      <c r="B2372" t="s">
        <v>889</v>
      </c>
      <c r="C2372">
        <v>101</v>
      </c>
      <c r="D2372" t="s">
        <v>754</v>
      </c>
      <c r="E2372" s="44">
        <v>10.419999999999998</v>
      </c>
      <c r="F2372" s="44">
        <v>15.83</v>
      </c>
      <c r="G2372" s="58">
        <v>5.4100000000000019</v>
      </c>
      <c r="H2372" s="45">
        <v>73938</v>
      </c>
      <c r="I2372" s="45">
        <v>109850</v>
      </c>
      <c r="J2372" s="45">
        <v>35912</v>
      </c>
    </row>
    <row r="2373" spans="1:10">
      <c r="A2373">
        <v>3902</v>
      </c>
      <c r="B2373" t="s">
        <v>889</v>
      </c>
      <c r="C2373">
        <v>103</v>
      </c>
      <c r="D2373" t="s">
        <v>290</v>
      </c>
      <c r="E2373" s="44">
        <v>9.83</v>
      </c>
      <c r="F2373" s="44">
        <v>12.57</v>
      </c>
      <c r="G2373" s="58">
        <v>2.74</v>
      </c>
      <c r="H2373" s="45">
        <v>65124</v>
      </c>
      <c r="I2373" s="45">
        <v>83547</v>
      </c>
      <c r="J2373" s="45">
        <v>18423</v>
      </c>
    </row>
    <row r="2374" spans="1:10">
      <c r="A2374">
        <v>3902</v>
      </c>
      <c r="B2374" t="s">
        <v>889</v>
      </c>
      <c r="C2374">
        <v>105</v>
      </c>
      <c r="D2374" t="s">
        <v>80</v>
      </c>
      <c r="E2374" s="44">
        <v>3.23</v>
      </c>
      <c r="F2374" s="44">
        <v>2</v>
      </c>
      <c r="G2374" s="58">
        <v>-1.23</v>
      </c>
      <c r="H2374" s="45">
        <v>21399</v>
      </c>
      <c r="I2374" s="45">
        <v>13250</v>
      </c>
      <c r="J2374" s="45">
        <v>-8149</v>
      </c>
    </row>
    <row r="2375" spans="1:10">
      <c r="A2375">
        <v>3902</v>
      </c>
      <c r="B2375" t="s">
        <v>889</v>
      </c>
      <c r="C2375">
        <v>107</v>
      </c>
      <c r="D2375" t="s">
        <v>346</v>
      </c>
      <c r="E2375" s="44">
        <v>4.0999999999999996</v>
      </c>
      <c r="F2375" s="44">
        <v>2</v>
      </c>
      <c r="G2375" s="58">
        <v>-2.0999999999999996</v>
      </c>
      <c r="H2375" s="45">
        <v>29342</v>
      </c>
      <c r="I2375" s="45">
        <v>13250</v>
      </c>
      <c r="J2375" s="45">
        <v>-16092</v>
      </c>
    </row>
    <row r="2376" spans="1:10">
      <c r="A2376">
        <v>3902</v>
      </c>
      <c r="B2376" t="s">
        <v>889</v>
      </c>
      <c r="C2376">
        <v>110</v>
      </c>
      <c r="D2376" t="s">
        <v>279</v>
      </c>
      <c r="E2376" s="44">
        <v>11.05</v>
      </c>
      <c r="F2376" s="44">
        <v>8.81</v>
      </c>
      <c r="G2376" s="58">
        <v>-2.2400000000000002</v>
      </c>
      <c r="H2376" s="45">
        <v>75213</v>
      </c>
      <c r="I2376" s="45">
        <v>61602</v>
      </c>
      <c r="J2376" s="45">
        <v>-13611</v>
      </c>
    </row>
    <row r="2377" spans="1:10">
      <c r="A2377">
        <v>3902</v>
      </c>
      <c r="B2377" t="s">
        <v>889</v>
      </c>
      <c r="C2377">
        <v>111</v>
      </c>
      <c r="D2377" t="s">
        <v>298</v>
      </c>
      <c r="E2377" s="44">
        <v>3</v>
      </c>
      <c r="F2377" s="44">
        <v>4</v>
      </c>
      <c r="G2377" s="58">
        <v>1</v>
      </c>
      <c r="H2377" s="45">
        <v>19875</v>
      </c>
      <c r="I2377" s="45">
        <v>26500</v>
      </c>
      <c r="J2377" s="45">
        <v>6625</v>
      </c>
    </row>
    <row r="2378" spans="1:10">
      <c r="A2378">
        <v>3902</v>
      </c>
      <c r="B2378" t="s">
        <v>889</v>
      </c>
      <c r="C2378">
        <v>114</v>
      </c>
      <c r="D2378" t="s">
        <v>301</v>
      </c>
      <c r="E2378" s="44">
        <v>2.9299999999999997</v>
      </c>
      <c r="F2378" s="44">
        <v>8.39</v>
      </c>
      <c r="G2378" s="58">
        <v>5.4600000000000009</v>
      </c>
      <c r="H2378" s="45">
        <v>23735</v>
      </c>
      <c r="I2378" s="45">
        <v>58792</v>
      </c>
      <c r="J2378" s="45">
        <v>35057</v>
      </c>
    </row>
    <row r="2379" spans="1:10">
      <c r="A2379">
        <v>3902</v>
      </c>
      <c r="B2379" t="s">
        <v>889</v>
      </c>
      <c r="C2379">
        <v>117</v>
      </c>
      <c r="D2379" t="s">
        <v>844</v>
      </c>
      <c r="E2379" s="44">
        <v>2.12</v>
      </c>
      <c r="F2379" s="44">
        <v>3.38</v>
      </c>
      <c r="G2379" s="58">
        <v>1.2599999999999998</v>
      </c>
      <c r="H2379" s="45">
        <v>18337</v>
      </c>
      <c r="I2379" s="45">
        <v>27825</v>
      </c>
      <c r="J2379" s="45">
        <v>9488</v>
      </c>
    </row>
    <row r="2380" spans="1:10">
      <c r="A2380">
        <v>3902</v>
      </c>
      <c r="B2380" t="s">
        <v>889</v>
      </c>
      <c r="C2380">
        <v>122</v>
      </c>
      <c r="D2380" t="s">
        <v>849</v>
      </c>
      <c r="E2380" s="44">
        <v>0.38</v>
      </c>
      <c r="F2380" s="44">
        <v>1.47</v>
      </c>
      <c r="G2380" s="58">
        <v>1.0899999999999999</v>
      </c>
      <c r="H2380" s="45">
        <v>3116</v>
      </c>
      <c r="I2380" s="45">
        <v>10622</v>
      </c>
      <c r="J2380" s="45">
        <v>7506</v>
      </c>
    </row>
    <row r="2381" spans="1:10">
      <c r="A2381">
        <v>3902</v>
      </c>
      <c r="B2381" t="s">
        <v>889</v>
      </c>
      <c r="C2381">
        <v>127</v>
      </c>
      <c r="D2381" t="s">
        <v>852</v>
      </c>
      <c r="E2381" s="44">
        <v>0.48</v>
      </c>
      <c r="F2381" s="44">
        <v>0.03</v>
      </c>
      <c r="G2381" s="58">
        <v>-0.44999999999999996</v>
      </c>
      <c r="H2381" s="45">
        <v>3180</v>
      </c>
      <c r="I2381" s="45">
        <v>199</v>
      </c>
      <c r="J2381" s="45">
        <v>-2981</v>
      </c>
    </row>
    <row r="2382" spans="1:10">
      <c r="A2382">
        <v>3902</v>
      </c>
      <c r="B2382" t="s">
        <v>889</v>
      </c>
      <c r="C2382">
        <v>128</v>
      </c>
      <c r="D2382" t="s">
        <v>81</v>
      </c>
      <c r="E2382" s="44">
        <v>14.699999999999998</v>
      </c>
      <c r="F2382" s="44">
        <v>17.080000000000002</v>
      </c>
      <c r="G2382" s="58">
        <v>2.3800000000000043</v>
      </c>
      <c r="H2382" s="45">
        <v>99981</v>
      </c>
      <c r="I2382" s="45">
        <v>114442</v>
      </c>
      <c r="J2382" s="45">
        <v>14461</v>
      </c>
    </row>
    <row r="2383" spans="1:10">
      <c r="A2383">
        <v>3902</v>
      </c>
      <c r="B2383" t="s">
        <v>889</v>
      </c>
      <c r="C2383">
        <v>131</v>
      </c>
      <c r="D2383" t="s">
        <v>855</v>
      </c>
      <c r="E2383" s="44">
        <v>3.6999999999999997</v>
      </c>
      <c r="F2383" s="44">
        <v>2.7300000000000004</v>
      </c>
      <c r="G2383" s="58">
        <v>-0.96999999999999931</v>
      </c>
      <c r="H2383" s="45">
        <v>25227</v>
      </c>
      <c r="I2383" s="45">
        <v>19055</v>
      </c>
      <c r="J2383" s="45">
        <v>-6172</v>
      </c>
    </row>
    <row r="2384" spans="1:10">
      <c r="A2384">
        <v>3902</v>
      </c>
      <c r="B2384" t="s">
        <v>889</v>
      </c>
      <c r="C2384">
        <v>133</v>
      </c>
      <c r="D2384" t="s">
        <v>322</v>
      </c>
      <c r="E2384" s="44">
        <v>4.03</v>
      </c>
      <c r="F2384" s="44">
        <v>4.46</v>
      </c>
      <c r="G2384" s="58">
        <v>0.42999999999999972</v>
      </c>
      <c r="H2384" s="45">
        <v>26700</v>
      </c>
      <c r="I2384" s="45">
        <v>29548</v>
      </c>
      <c r="J2384" s="45">
        <v>2848</v>
      </c>
    </row>
    <row r="2385" spans="1:10">
      <c r="A2385">
        <v>3902</v>
      </c>
      <c r="B2385" t="s">
        <v>889</v>
      </c>
      <c r="C2385">
        <v>136</v>
      </c>
      <c r="D2385" t="s">
        <v>313</v>
      </c>
      <c r="E2385" s="44">
        <v>3.0399999999999996</v>
      </c>
      <c r="F2385" s="44">
        <v>2.85</v>
      </c>
      <c r="G2385" s="58">
        <v>-0.1899999999999995</v>
      </c>
      <c r="H2385" s="45">
        <v>20140</v>
      </c>
      <c r="I2385" s="45">
        <v>19592</v>
      </c>
      <c r="J2385" s="45">
        <v>-548</v>
      </c>
    </row>
    <row r="2386" spans="1:10">
      <c r="A2386">
        <v>3902</v>
      </c>
      <c r="B2386" t="s">
        <v>889</v>
      </c>
      <c r="C2386">
        <v>137</v>
      </c>
      <c r="D2386" t="s">
        <v>75</v>
      </c>
      <c r="E2386" s="44">
        <v>6.830000000000001</v>
      </c>
      <c r="F2386" s="44">
        <v>10.8</v>
      </c>
      <c r="G2386" s="58">
        <v>3.9699999999999998</v>
      </c>
      <c r="H2386" s="45">
        <v>46815</v>
      </c>
      <c r="I2386" s="45">
        <v>81610</v>
      </c>
      <c r="J2386" s="45">
        <v>34795</v>
      </c>
    </row>
    <row r="2387" spans="1:10">
      <c r="A2387">
        <v>3902</v>
      </c>
      <c r="B2387" t="s">
        <v>889</v>
      </c>
      <c r="C2387">
        <v>138</v>
      </c>
      <c r="D2387" t="s">
        <v>280</v>
      </c>
      <c r="E2387" s="44">
        <v>5</v>
      </c>
      <c r="F2387" s="44">
        <v>4</v>
      </c>
      <c r="G2387" s="58">
        <v>-1</v>
      </c>
      <c r="H2387" s="45">
        <v>36127</v>
      </c>
      <c r="I2387" s="45">
        <v>26500</v>
      </c>
      <c r="J2387" s="45">
        <v>-9627</v>
      </c>
    </row>
    <row r="2388" spans="1:10">
      <c r="A2388">
        <v>3902</v>
      </c>
      <c r="B2388" t="s">
        <v>889</v>
      </c>
      <c r="C2388">
        <v>139</v>
      </c>
      <c r="D2388" t="s">
        <v>314</v>
      </c>
      <c r="E2388" s="44">
        <v>1.2999999999999998</v>
      </c>
      <c r="F2388" s="44">
        <v>1</v>
      </c>
      <c r="G2388" s="58">
        <v>-0.29999999999999982</v>
      </c>
      <c r="H2388" s="45">
        <v>8613</v>
      </c>
      <c r="I2388" s="45">
        <v>6625</v>
      </c>
      <c r="J2388" s="45">
        <v>-1988</v>
      </c>
    </row>
    <row r="2389" spans="1:10">
      <c r="A2389">
        <v>3902</v>
      </c>
      <c r="B2389" t="s">
        <v>889</v>
      </c>
      <c r="C2389">
        <v>141</v>
      </c>
      <c r="D2389" t="s">
        <v>64</v>
      </c>
      <c r="E2389" s="44">
        <v>7.47</v>
      </c>
      <c r="F2389" s="44">
        <v>3.82</v>
      </c>
      <c r="G2389" s="58">
        <v>-3.65</v>
      </c>
      <c r="H2389" s="45">
        <v>52870</v>
      </c>
      <c r="I2389" s="45">
        <v>26382</v>
      </c>
      <c r="J2389" s="45">
        <v>-26488</v>
      </c>
    </row>
    <row r="2390" spans="1:10">
      <c r="A2390">
        <v>3902</v>
      </c>
      <c r="B2390" t="s">
        <v>889</v>
      </c>
      <c r="C2390">
        <v>142</v>
      </c>
      <c r="D2390" t="s">
        <v>860</v>
      </c>
      <c r="E2390" s="44">
        <v>3.55</v>
      </c>
      <c r="F2390" s="44">
        <v>4.09</v>
      </c>
      <c r="G2390" s="58">
        <v>0.54</v>
      </c>
      <c r="H2390" s="45">
        <v>24478</v>
      </c>
      <c r="I2390" s="45">
        <v>27213</v>
      </c>
      <c r="J2390" s="45">
        <v>2735</v>
      </c>
    </row>
    <row r="2391" spans="1:10">
      <c r="A2391">
        <v>3902</v>
      </c>
      <c r="B2391" t="s">
        <v>889</v>
      </c>
      <c r="C2391">
        <v>144</v>
      </c>
      <c r="D2391" t="s">
        <v>347</v>
      </c>
      <c r="E2391" s="44">
        <v>3</v>
      </c>
      <c r="F2391" s="44">
        <v>1.49</v>
      </c>
      <c r="G2391" s="58">
        <v>-1.51</v>
      </c>
      <c r="H2391" s="45">
        <v>19875</v>
      </c>
      <c r="I2391" s="45">
        <v>9871</v>
      </c>
      <c r="J2391" s="45">
        <v>-10004</v>
      </c>
    </row>
    <row r="2392" spans="1:10">
      <c r="A2392">
        <v>3902</v>
      </c>
      <c r="B2392" t="s">
        <v>889</v>
      </c>
      <c r="C2392">
        <v>145</v>
      </c>
      <c r="D2392" t="s">
        <v>862</v>
      </c>
      <c r="E2392" s="44">
        <v>0.09</v>
      </c>
      <c r="F2392" s="44">
        <v>0</v>
      </c>
      <c r="G2392" s="58">
        <v>-0.09</v>
      </c>
      <c r="H2392" s="45">
        <v>596</v>
      </c>
      <c r="I2392" s="45">
        <v>0</v>
      </c>
      <c r="J2392" s="45">
        <v>-596</v>
      </c>
    </row>
    <row r="2393" spans="1:10">
      <c r="A2393">
        <v>3902</v>
      </c>
      <c r="B2393" t="s">
        <v>889</v>
      </c>
      <c r="C2393">
        <v>149</v>
      </c>
      <c r="D2393" t="s">
        <v>82</v>
      </c>
      <c r="E2393" s="44">
        <v>14.650000000000002</v>
      </c>
      <c r="F2393" s="44">
        <v>10.920000000000002</v>
      </c>
      <c r="G2393" s="58">
        <v>-3.7300000000000004</v>
      </c>
      <c r="H2393" s="45">
        <v>104877</v>
      </c>
      <c r="I2393" s="45">
        <v>76791</v>
      </c>
      <c r="J2393" s="45">
        <v>-28086</v>
      </c>
    </row>
    <row r="2394" spans="1:10">
      <c r="A2394">
        <v>3902</v>
      </c>
      <c r="B2394" t="s">
        <v>889</v>
      </c>
      <c r="C2394">
        <v>150</v>
      </c>
      <c r="D2394" t="s">
        <v>771</v>
      </c>
      <c r="E2394" s="44">
        <v>0.17</v>
      </c>
      <c r="F2394" s="44">
        <v>2.94</v>
      </c>
      <c r="G2394" s="58">
        <v>2.77</v>
      </c>
      <c r="H2394" s="45">
        <v>1126</v>
      </c>
      <c r="I2394" s="45">
        <v>19477</v>
      </c>
      <c r="J2394" s="45">
        <v>18351</v>
      </c>
    </row>
    <row r="2395" spans="1:10">
      <c r="A2395">
        <v>3902</v>
      </c>
      <c r="B2395" t="s">
        <v>889</v>
      </c>
      <c r="C2395">
        <v>151</v>
      </c>
      <c r="D2395" t="s">
        <v>407</v>
      </c>
      <c r="E2395" s="44">
        <v>1.77</v>
      </c>
      <c r="F2395" s="44">
        <v>3.02</v>
      </c>
      <c r="G2395" s="58">
        <v>1.25</v>
      </c>
      <c r="H2395" s="45">
        <v>11727</v>
      </c>
      <c r="I2395" s="45">
        <v>21161</v>
      </c>
      <c r="J2395" s="45">
        <v>9434</v>
      </c>
    </row>
    <row r="2396" spans="1:10">
      <c r="A2396">
        <v>3902</v>
      </c>
      <c r="B2396" t="s">
        <v>889</v>
      </c>
      <c r="C2396">
        <v>152</v>
      </c>
      <c r="D2396" t="s">
        <v>773</v>
      </c>
      <c r="E2396" s="44">
        <v>0.64999999999999991</v>
      </c>
      <c r="F2396" s="44">
        <v>0</v>
      </c>
      <c r="G2396" s="58">
        <v>-0.64999999999999991</v>
      </c>
      <c r="H2396" s="45">
        <v>4307</v>
      </c>
      <c r="I2396" s="45">
        <v>0</v>
      </c>
      <c r="J2396" s="45">
        <v>-4307</v>
      </c>
    </row>
    <row r="2397" spans="1:10">
      <c r="A2397">
        <v>3902</v>
      </c>
      <c r="B2397" t="s">
        <v>889</v>
      </c>
      <c r="C2397">
        <v>153</v>
      </c>
      <c r="D2397" t="s">
        <v>333</v>
      </c>
      <c r="E2397" s="44">
        <v>10.320000000000002</v>
      </c>
      <c r="F2397" s="44">
        <v>14.659999999999998</v>
      </c>
      <c r="G2397" s="58">
        <v>4.3399999999999963</v>
      </c>
      <c r="H2397" s="45">
        <v>75218</v>
      </c>
      <c r="I2397" s="45">
        <v>102562</v>
      </c>
      <c r="J2397" s="45">
        <v>27344</v>
      </c>
    </row>
    <row r="2398" spans="1:10">
      <c r="A2398">
        <v>3902</v>
      </c>
      <c r="B2398" t="s">
        <v>889</v>
      </c>
      <c r="C2398">
        <v>155</v>
      </c>
      <c r="D2398" t="s">
        <v>399</v>
      </c>
      <c r="E2398" s="44">
        <v>4.82</v>
      </c>
      <c r="F2398" s="44">
        <v>1.6600000000000001</v>
      </c>
      <c r="G2398" s="58">
        <v>-3.16</v>
      </c>
      <c r="H2398" s="45">
        <v>32516</v>
      </c>
      <c r="I2398" s="45">
        <v>11093</v>
      </c>
      <c r="J2398" s="45">
        <v>-21423</v>
      </c>
    </row>
    <row r="2399" spans="1:10">
      <c r="A2399">
        <v>3902</v>
      </c>
      <c r="B2399" t="s">
        <v>889</v>
      </c>
      <c r="C2399">
        <v>158</v>
      </c>
      <c r="D2399" t="s">
        <v>65</v>
      </c>
      <c r="E2399" s="44">
        <v>0</v>
      </c>
      <c r="F2399" s="44">
        <v>4.17</v>
      </c>
      <c r="G2399" s="58">
        <v>4.17</v>
      </c>
      <c r="H2399" s="45">
        <v>0</v>
      </c>
      <c r="I2399" s="45">
        <v>28627</v>
      </c>
      <c r="J2399" s="45">
        <v>28627</v>
      </c>
    </row>
    <row r="2400" spans="1:10">
      <c r="A2400">
        <v>3902</v>
      </c>
      <c r="B2400" t="s">
        <v>889</v>
      </c>
      <c r="C2400">
        <v>159</v>
      </c>
      <c r="D2400" t="s">
        <v>782</v>
      </c>
      <c r="E2400" s="44">
        <v>2.38</v>
      </c>
      <c r="F2400" s="44">
        <v>2.4</v>
      </c>
      <c r="G2400" s="58">
        <v>2.0000000000000018E-2</v>
      </c>
      <c r="H2400" s="45">
        <v>15768</v>
      </c>
      <c r="I2400" s="45">
        <v>15900</v>
      </c>
      <c r="J2400" s="45">
        <v>132</v>
      </c>
    </row>
    <row r="2401" spans="1:10">
      <c r="A2401">
        <v>3902</v>
      </c>
      <c r="B2401" t="s">
        <v>889</v>
      </c>
      <c r="C2401">
        <v>160</v>
      </c>
      <c r="D2401" t="s">
        <v>83</v>
      </c>
      <c r="E2401" s="44">
        <v>21.549999999999997</v>
      </c>
      <c r="F2401" s="44">
        <v>29.189999999999994</v>
      </c>
      <c r="G2401" s="58">
        <v>7.639999999999997</v>
      </c>
      <c r="H2401" s="45">
        <v>146917</v>
      </c>
      <c r="I2401" s="45">
        <v>209098</v>
      </c>
      <c r="J2401" s="45">
        <v>62181</v>
      </c>
    </row>
    <row r="2402" spans="1:10">
      <c r="A2402">
        <v>3902</v>
      </c>
      <c r="B2402" t="s">
        <v>889</v>
      </c>
      <c r="C2402">
        <v>161</v>
      </c>
      <c r="D2402" t="s">
        <v>302</v>
      </c>
      <c r="E2402" s="44">
        <v>6.6</v>
      </c>
      <c r="F2402" s="44">
        <v>13.280000000000001</v>
      </c>
      <c r="G2402" s="58">
        <v>6.6800000000000015</v>
      </c>
      <c r="H2402" s="45">
        <v>43726</v>
      </c>
      <c r="I2402" s="45">
        <v>88848</v>
      </c>
      <c r="J2402" s="45">
        <v>45122</v>
      </c>
    </row>
    <row r="2403" spans="1:10">
      <c r="A2403">
        <v>3902</v>
      </c>
      <c r="B2403" t="s">
        <v>889</v>
      </c>
      <c r="C2403">
        <v>162</v>
      </c>
      <c r="D2403" t="s">
        <v>334</v>
      </c>
      <c r="E2403" s="44">
        <v>0.98</v>
      </c>
      <c r="F2403" s="44">
        <v>1</v>
      </c>
      <c r="G2403" s="58">
        <v>2.0000000000000018E-2</v>
      </c>
      <c r="H2403" s="45">
        <v>6493</v>
      </c>
      <c r="I2403" s="45">
        <v>6889</v>
      </c>
      <c r="J2403" s="45">
        <v>396</v>
      </c>
    </row>
    <row r="2404" spans="1:10">
      <c r="A2404">
        <v>3902</v>
      </c>
      <c r="B2404" t="s">
        <v>889</v>
      </c>
      <c r="C2404">
        <v>163</v>
      </c>
      <c r="D2404" t="s">
        <v>348</v>
      </c>
      <c r="E2404" s="44">
        <v>16.55</v>
      </c>
      <c r="F2404" s="44">
        <v>23.54</v>
      </c>
      <c r="G2404" s="58">
        <v>6.9899999999999984</v>
      </c>
      <c r="H2404" s="45">
        <v>114873</v>
      </c>
      <c r="I2404" s="45">
        <v>163105</v>
      </c>
      <c r="J2404" s="45">
        <v>48232</v>
      </c>
    </row>
    <row r="2405" spans="1:10">
      <c r="A2405">
        <v>3902</v>
      </c>
      <c r="B2405" t="s">
        <v>889</v>
      </c>
      <c r="C2405">
        <v>164</v>
      </c>
      <c r="D2405" t="s">
        <v>866</v>
      </c>
      <c r="E2405" s="44">
        <v>0</v>
      </c>
      <c r="F2405" s="44">
        <v>2.9699999999999998</v>
      </c>
      <c r="G2405" s="58">
        <v>2.9699999999999998</v>
      </c>
      <c r="H2405" s="45">
        <v>0</v>
      </c>
      <c r="I2405" s="45">
        <v>20124</v>
      </c>
      <c r="J2405" s="45">
        <v>20124</v>
      </c>
    </row>
    <row r="2406" spans="1:10">
      <c r="A2406">
        <v>3902</v>
      </c>
      <c r="B2406" t="s">
        <v>889</v>
      </c>
      <c r="C2406">
        <v>165</v>
      </c>
      <c r="D2406" t="s">
        <v>66</v>
      </c>
      <c r="E2406" s="44">
        <v>5.48</v>
      </c>
      <c r="F2406" s="44">
        <v>5.4899999999999993</v>
      </c>
      <c r="G2406" s="58">
        <v>9.9999999999988987E-3</v>
      </c>
      <c r="H2406" s="45">
        <v>37365</v>
      </c>
      <c r="I2406" s="45">
        <v>37833</v>
      </c>
      <c r="J2406" s="45">
        <v>468</v>
      </c>
    </row>
    <row r="2407" spans="1:10">
      <c r="A2407">
        <v>3902</v>
      </c>
      <c r="B2407" t="s">
        <v>889</v>
      </c>
      <c r="C2407">
        <v>167</v>
      </c>
      <c r="D2407" t="s">
        <v>867</v>
      </c>
      <c r="E2407" s="44">
        <v>1.4500000000000002</v>
      </c>
      <c r="F2407" s="44">
        <v>3.87</v>
      </c>
      <c r="G2407" s="58">
        <v>2.42</v>
      </c>
      <c r="H2407" s="45">
        <v>10101</v>
      </c>
      <c r="I2407" s="45">
        <v>27332</v>
      </c>
      <c r="J2407" s="45">
        <v>17231</v>
      </c>
    </row>
    <row r="2408" spans="1:10">
      <c r="A2408">
        <v>3902</v>
      </c>
      <c r="B2408" t="s">
        <v>889</v>
      </c>
      <c r="C2408">
        <v>168</v>
      </c>
      <c r="D2408" t="s">
        <v>276</v>
      </c>
      <c r="E2408" s="44">
        <v>3.78</v>
      </c>
      <c r="F2408" s="44">
        <v>3.08</v>
      </c>
      <c r="G2408" s="58">
        <v>-0.69999999999999973</v>
      </c>
      <c r="H2408" s="45">
        <v>26128</v>
      </c>
      <c r="I2408" s="45">
        <v>20513</v>
      </c>
      <c r="J2408" s="45">
        <v>-5615</v>
      </c>
    </row>
    <row r="2409" spans="1:10">
      <c r="A2409">
        <v>3902</v>
      </c>
      <c r="B2409" t="s">
        <v>889</v>
      </c>
      <c r="C2409">
        <v>170</v>
      </c>
      <c r="D2409" t="s">
        <v>67</v>
      </c>
      <c r="E2409" s="44">
        <v>8.59</v>
      </c>
      <c r="F2409" s="44">
        <v>9.3800000000000008</v>
      </c>
      <c r="G2409" s="58">
        <v>0.79000000000000092</v>
      </c>
      <c r="H2409" s="45">
        <v>59059</v>
      </c>
      <c r="I2409" s="45">
        <v>67658</v>
      </c>
      <c r="J2409" s="45">
        <v>8599</v>
      </c>
    </row>
    <row r="2410" spans="1:10">
      <c r="A2410">
        <v>3902</v>
      </c>
      <c r="B2410" t="s">
        <v>889</v>
      </c>
      <c r="C2410">
        <v>171</v>
      </c>
      <c r="D2410" t="s">
        <v>869</v>
      </c>
      <c r="E2410" s="44">
        <v>4</v>
      </c>
      <c r="F2410" s="44">
        <v>3.7000000000000006</v>
      </c>
      <c r="G2410" s="58">
        <v>-0.29999999999999938</v>
      </c>
      <c r="H2410" s="45">
        <v>26500</v>
      </c>
      <c r="I2410" s="45">
        <v>25746</v>
      </c>
      <c r="J2410" s="45">
        <v>-754</v>
      </c>
    </row>
    <row r="2411" spans="1:10">
      <c r="A2411">
        <v>3902</v>
      </c>
      <c r="B2411" t="s">
        <v>889</v>
      </c>
      <c r="C2411">
        <v>172</v>
      </c>
      <c r="D2411" t="s">
        <v>389</v>
      </c>
      <c r="E2411" s="44">
        <v>1.35</v>
      </c>
      <c r="F2411" s="44">
        <v>2.06</v>
      </c>
      <c r="G2411" s="58">
        <v>0.71</v>
      </c>
      <c r="H2411" s="45">
        <v>9520</v>
      </c>
      <c r="I2411" s="45">
        <v>14129</v>
      </c>
      <c r="J2411" s="45">
        <v>4609</v>
      </c>
    </row>
    <row r="2412" spans="1:10">
      <c r="A2412">
        <v>3902</v>
      </c>
      <c r="B2412" t="s">
        <v>889</v>
      </c>
      <c r="C2412">
        <v>174</v>
      </c>
      <c r="D2412" t="s">
        <v>68</v>
      </c>
      <c r="E2412" s="44">
        <v>2.09</v>
      </c>
      <c r="F2412" s="44">
        <v>4.3899999999999997</v>
      </c>
      <c r="G2412" s="58">
        <v>2.2999999999999998</v>
      </c>
      <c r="H2412" s="45">
        <v>13847</v>
      </c>
      <c r="I2412" s="45">
        <v>29083</v>
      </c>
      <c r="J2412" s="45">
        <v>15236</v>
      </c>
    </row>
    <row r="2413" spans="1:10">
      <c r="A2413">
        <v>3902</v>
      </c>
      <c r="B2413" t="s">
        <v>889</v>
      </c>
      <c r="C2413">
        <v>175</v>
      </c>
      <c r="D2413" t="s">
        <v>755</v>
      </c>
      <c r="E2413" s="44">
        <v>3.58</v>
      </c>
      <c r="F2413" s="44">
        <v>1</v>
      </c>
      <c r="G2413" s="58">
        <v>-2.58</v>
      </c>
      <c r="H2413" s="45">
        <v>30159</v>
      </c>
      <c r="I2413" s="45">
        <v>6625</v>
      </c>
      <c r="J2413" s="45">
        <v>-23534</v>
      </c>
    </row>
    <row r="2414" spans="1:10">
      <c r="A2414">
        <v>3902</v>
      </c>
      <c r="B2414" t="s">
        <v>889</v>
      </c>
      <c r="C2414">
        <v>176</v>
      </c>
      <c r="D2414" t="s">
        <v>400</v>
      </c>
      <c r="E2414" s="44">
        <v>4.6999999999999993</v>
      </c>
      <c r="F2414" s="44">
        <v>11.610000000000001</v>
      </c>
      <c r="G2414" s="58">
        <v>6.9100000000000019</v>
      </c>
      <c r="H2414" s="45">
        <v>40153</v>
      </c>
      <c r="I2414" s="45">
        <v>82009</v>
      </c>
      <c r="J2414" s="45">
        <v>41856</v>
      </c>
    </row>
    <row r="2415" spans="1:10">
      <c r="A2415">
        <v>3902</v>
      </c>
      <c r="B2415" t="s">
        <v>889</v>
      </c>
      <c r="C2415">
        <v>177</v>
      </c>
      <c r="D2415" t="s">
        <v>756</v>
      </c>
      <c r="E2415" s="44">
        <v>1.0999999999999999</v>
      </c>
      <c r="F2415" s="44">
        <v>3.05</v>
      </c>
      <c r="G2415" s="58">
        <v>1.95</v>
      </c>
      <c r="H2415" s="45">
        <v>7901</v>
      </c>
      <c r="I2415" s="45">
        <v>20744</v>
      </c>
      <c r="J2415" s="45">
        <v>12843</v>
      </c>
    </row>
    <row r="2416" spans="1:10">
      <c r="A2416">
        <v>3902</v>
      </c>
      <c r="B2416" t="s">
        <v>889</v>
      </c>
      <c r="C2416">
        <v>178</v>
      </c>
      <c r="D2416" t="s">
        <v>366</v>
      </c>
      <c r="E2416" s="44">
        <v>5.8</v>
      </c>
      <c r="F2416" s="44">
        <v>6.3599999999999994</v>
      </c>
      <c r="G2416" s="58">
        <v>0.55999999999999961</v>
      </c>
      <c r="H2416" s="45">
        <v>39220</v>
      </c>
      <c r="I2416" s="45">
        <v>42363</v>
      </c>
      <c r="J2416" s="45">
        <v>3143</v>
      </c>
    </row>
    <row r="2417" spans="1:10">
      <c r="A2417">
        <v>3902</v>
      </c>
      <c r="B2417" t="s">
        <v>889</v>
      </c>
      <c r="C2417">
        <v>181</v>
      </c>
      <c r="D2417" t="s">
        <v>84</v>
      </c>
      <c r="E2417" s="44">
        <v>13.14</v>
      </c>
      <c r="F2417" s="44">
        <v>16.510000000000002</v>
      </c>
      <c r="G2417" s="58">
        <v>3.370000000000001</v>
      </c>
      <c r="H2417" s="45">
        <v>91983</v>
      </c>
      <c r="I2417" s="45">
        <v>109649</v>
      </c>
      <c r="J2417" s="45">
        <v>17666</v>
      </c>
    </row>
    <row r="2418" spans="1:10">
      <c r="A2418">
        <v>3902</v>
      </c>
      <c r="B2418" t="s">
        <v>889</v>
      </c>
      <c r="C2418">
        <v>182</v>
      </c>
      <c r="D2418" t="s">
        <v>785</v>
      </c>
      <c r="E2418" s="44">
        <v>10.850000000000001</v>
      </c>
      <c r="F2418" s="44">
        <v>12.35</v>
      </c>
      <c r="G2418" s="58">
        <v>1.4999999999999982</v>
      </c>
      <c r="H2418" s="45">
        <v>74643</v>
      </c>
      <c r="I2418" s="45">
        <v>84362</v>
      </c>
      <c r="J2418" s="45">
        <v>9719</v>
      </c>
    </row>
    <row r="2419" spans="1:10">
      <c r="A2419">
        <v>3902</v>
      </c>
      <c r="B2419" t="s">
        <v>889</v>
      </c>
      <c r="C2419">
        <v>185</v>
      </c>
      <c r="D2419" t="s">
        <v>315</v>
      </c>
      <c r="E2419" s="44">
        <v>5.72</v>
      </c>
      <c r="F2419" s="44">
        <v>7.629999999999999</v>
      </c>
      <c r="G2419" s="58">
        <v>1.9099999999999993</v>
      </c>
      <c r="H2419" s="45">
        <v>39990</v>
      </c>
      <c r="I2419" s="45">
        <v>50831</v>
      </c>
      <c r="J2419" s="45">
        <v>10841</v>
      </c>
    </row>
    <row r="2420" spans="1:10">
      <c r="A2420">
        <v>3902</v>
      </c>
      <c r="B2420" t="s">
        <v>889</v>
      </c>
      <c r="C2420">
        <v>186</v>
      </c>
      <c r="D2420" t="s">
        <v>359</v>
      </c>
      <c r="E2420" s="44">
        <v>6.95</v>
      </c>
      <c r="F2420" s="44">
        <v>8.44</v>
      </c>
      <c r="G2420" s="58">
        <v>1.4899999999999993</v>
      </c>
      <c r="H2420" s="45">
        <v>48447</v>
      </c>
      <c r="I2420" s="45">
        <v>59801</v>
      </c>
      <c r="J2420" s="45">
        <v>11354</v>
      </c>
    </row>
    <row r="2421" spans="1:10">
      <c r="A2421">
        <v>3902</v>
      </c>
      <c r="B2421" t="s">
        <v>889</v>
      </c>
      <c r="C2421">
        <v>187</v>
      </c>
      <c r="D2421" t="s">
        <v>757</v>
      </c>
      <c r="E2421" s="44">
        <v>2.0499999999999998</v>
      </c>
      <c r="F2421" s="44">
        <v>3.58</v>
      </c>
      <c r="G2421" s="58">
        <v>1.5300000000000002</v>
      </c>
      <c r="H2421" s="45">
        <v>14399</v>
      </c>
      <c r="I2421" s="45">
        <v>24466</v>
      </c>
      <c r="J2421" s="45">
        <v>10067</v>
      </c>
    </row>
    <row r="2422" spans="1:10">
      <c r="A2422">
        <v>3902</v>
      </c>
      <c r="B2422" t="s">
        <v>889</v>
      </c>
      <c r="C2422">
        <v>189</v>
      </c>
      <c r="D2422" t="s">
        <v>323</v>
      </c>
      <c r="E2422" s="44">
        <v>2.5</v>
      </c>
      <c r="F2422" s="44">
        <v>3.22</v>
      </c>
      <c r="G2422" s="58">
        <v>0.7200000000000002</v>
      </c>
      <c r="H2422" s="45">
        <v>16828</v>
      </c>
      <c r="I2422" s="45">
        <v>22796</v>
      </c>
      <c r="J2422" s="45">
        <v>5968</v>
      </c>
    </row>
    <row r="2423" spans="1:10">
      <c r="A2423">
        <v>3902</v>
      </c>
      <c r="B2423" t="s">
        <v>889</v>
      </c>
      <c r="C2423">
        <v>191</v>
      </c>
      <c r="D2423" t="s">
        <v>385</v>
      </c>
      <c r="E2423" s="44">
        <v>1.38</v>
      </c>
      <c r="F2423" s="44">
        <v>2.13</v>
      </c>
      <c r="G2423" s="58">
        <v>0.75</v>
      </c>
      <c r="H2423" s="45">
        <v>9143</v>
      </c>
      <c r="I2423" s="45">
        <v>14113</v>
      </c>
      <c r="J2423" s="45">
        <v>4970</v>
      </c>
    </row>
    <row r="2424" spans="1:10">
      <c r="A2424">
        <v>3902</v>
      </c>
      <c r="B2424" t="s">
        <v>889</v>
      </c>
      <c r="C2424">
        <v>197</v>
      </c>
      <c r="D2424" t="s">
        <v>433</v>
      </c>
      <c r="E2424" s="44">
        <v>2.2599999999999998</v>
      </c>
      <c r="F2424" s="44">
        <v>2.1899999999999995</v>
      </c>
      <c r="G2424" s="58">
        <v>-7.0000000000000284E-2</v>
      </c>
      <c r="H2424" s="45">
        <v>14973</v>
      </c>
      <c r="I2424" s="45">
        <v>16231</v>
      </c>
      <c r="J2424" s="45">
        <v>1258</v>
      </c>
    </row>
    <row r="2425" spans="1:10">
      <c r="A2425">
        <v>3902</v>
      </c>
      <c r="B2425" t="s">
        <v>889</v>
      </c>
      <c r="C2425">
        <v>198</v>
      </c>
      <c r="D2425" t="s">
        <v>316</v>
      </c>
      <c r="E2425" s="44">
        <v>1.88</v>
      </c>
      <c r="F2425" s="44">
        <v>2.7800000000000002</v>
      </c>
      <c r="G2425" s="58">
        <v>0.90000000000000036</v>
      </c>
      <c r="H2425" s="45">
        <v>13868</v>
      </c>
      <c r="I2425" s="45">
        <v>18418</v>
      </c>
      <c r="J2425" s="45">
        <v>4550</v>
      </c>
    </row>
    <row r="2426" spans="1:10">
      <c r="A2426">
        <v>3902</v>
      </c>
      <c r="B2426" t="s">
        <v>889</v>
      </c>
      <c r="C2426">
        <v>199</v>
      </c>
      <c r="D2426" t="s">
        <v>375</v>
      </c>
      <c r="E2426" s="44">
        <v>5.46</v>
      </c>
      <c r="F2426" s="44">
        <v>6.08</v>
      </c>
      <c r="G2426" s="58">
        <v>0.62000000000000011</v>
      </c>
      <c r="H2426" s="45">
        <v>36173</v>
      </c>
      <c r="I2426" s="45">
        <v>40549</v>
      </c>
      <c r="J2426" s="45">
        <v>4376</v>
      </c>
    </row>
    <row r="2427" spans="1:10">
      <c r="A2427">
        <v>3902</v>
      </c>
      <c r="B2427" t="s">
        <v>889</v>
      </c>
      <c r="C2427">
        <v>201</v>
      </c>
      <c r="D2427" t="s">
        <v>435</v>
      </c>
      <c r="E2427" s="44">
        <v>24.640000000000004</v>
      </c>
      <c r="F2427" s="44">
        <v>49.24</v>
      </c>
      <c r="G2427" s="58">
        <v>24.599999999999998</v>
      </c>
      <c r="H2427" s="45">
        <v>170279</v>
      </c>
      <c r="I2427" s="45">
        <v>343556</v>
      </c>
      <c r="J2427" s="45">
        <v>173277</v>
      </c>
    </row>
    <row r="2428" spans="1:10">
      <c r="A2428">
        <v>3902</v>
      </c>
      <c r="B2428" t="s">
        <v>889</v>
      </c>
      <c r="C2428">
        <v>204</v>
      </c>
      <c r="D2428" t="s">
        <v>307</v>
      </c>
      <c r="E2428" s="44">
        <v>3.4999999999999996</v>
      </c>
      <c r="F2428" s="44">
        <v>2.86</v>
      </c>
      <c r="G2428" s="58">
        <v>-0.63999999999999968</v>
      </c>
      <c r="H2428" s="45">
        <v>24722</v>
      </c>
      <c r="I2428" s="45">
        <v>19211</v>
      </c>
      <c r="J2428" s="45">
        <v>-5511</v>
      </c>
    </row>
    <row r="2429" spans="1:10">
      <c r="A2429">
        <v>3902</v>
      </c>
      <c r="B2429" t="s">
        <v>889</v>
      </c>
      <c r="C2429">
        <v>207</v>
      </c>
      <c r="D2429" t="s">
        <v>69</v>
      </c>
      <c r="E2429" s="46">
        <v>4.37</v>
      </c>
      <c r="F2429" s="46">
        <v>7.4500000000000011</v>
      </c>
      <c r="G2429" s="59">
        <v>3.080000000000001</v>
      </c>
      <c r="H2429" s="47">
        <v>28952</v>
      </c>
      <c r="I2429" s="47">
        <v>51391</v>
      </c>
      <c r="J2429" s="47">
        <v>22439</v>
      </c>
    </row>
    <row r="2430" spans="1:10">
      <c r="A2430">
        <v>3902</v>
      </c>
      <c r="B2430" t="s">
        <v>889</v>
      </c>
      <c r="C2430">
        <v>209</v>
      </c>
      <c r="D2430" t="s">
        <v>745</v>
      </c>
      <c r="E2430" s="44">
        <v>0.7</v>
      </c>
      <c r="F2430" s="44">
        <v>3.03</v>
      </c>
      <c r="G2430" s="58">
        <v>2.33</v>
      </c>
      <c r="H2430" s="45">
        <v>4638</v>
      </c>
      <c r="I2430" s="45">
        <v>20075</v>
      </c>
      <c r="J2430" s="45">
        <v>15437</v>
      </c>
    </row>
    <row r="2431" spans="1:10">
      <c r="A2431">
        <v>3902</v>
      </c>
      <c r="B2431" t="s">
        <v>889</v>
      </c>
      <c r="C2431">
        <v>210</v>
      </c>
      <c r="D2431" t="s">
        <v>374</v>
      </c>
      <c r="E2431" s="44">
        <v>1.51</v>
      </c>
      <c r="F2431" s="44">
        <v>0.48</v>
      </c>
      <c r="G2431" s="58">
        <v>-1.03</v>
      </c>
      <c r="H2431" s="45">
        <v>10004</v>
      </c>
      <c r="I2431" s="45">
        <v>3180</v>
      </c>
      <c r="J2431" s="45">
        <v>-6824</v>
      </c>
    </row>
    <row r="2432" spans="1:10">
      <c r="A2432">
        <v>3902</v>
      </c>
      <c r="B2432" t="s">
        <v>889</v>
      </c>
      <c r="C2432">
        <v>211</v>
      </c>
      <c r="D2432" t="s">
        <v>751</v>
      </c>
      <c r="E2432" s="44">
        <v>3.92</v>
      </c>
      <c r="F2432" s="44">
        <v>6.19</v>
      </c>
      <c r="G2432" s="58">
        <v>2.2700000000000005</v>
      </c>
      <c r="H2432" s="45">
        <v>27777</v>
      </c>
      <c r="I2432" s="45">
        <v>42040</v>
      </c>
      <c r="J2432" s="45">
        <v>14263</v>
      </c>
    </row>
    <row r="2433" spans="1:10">
      <c r="A2433">
        <v>3902</v>
      </c>
      <c r="B2433" t="s">
        <v>889</v>
      </c>
      <c r="C2433">
        <v>212</v>
      </c>
      <c r="D2433" t="s">
        <v>353</v>
      </c>
      <c r="E2433" s="44">
        <v>5.62</v>
      </c>
      <c r="F2433" s="44">
        <v>5.9499999999999993</v>
      </c>
      <c r="G2433" s="58">
        <v>0.32999999999999918</v>
      </c>
      <c r="H2433" s="45">
        <v>37710</v>
      </c>
      <c r="I2433" s="45">
        <v>41523</v>
      </c>
      <c r="J2433" s="45">
        <v>3813</v>
      </c>
    </row>
    <row r="2434" spans="1:10">
      <c r="A2434">
        <v>3902</v>
      </c>
      <c r="B2434" t="s">
        <v>889</v>
      </c>
      <c r="C2434">
        <v>213</v>
      </c>
      <c r="D2434" t="s">
        <v>354</v>
      </c>
      <c r="E2434" s="44">
        <v>0.57999999999999996</v>
      </c>
      <c r="F2434" s="44">
        <v>0</v>
      </c>
      <c r="G2434" s="58">
        <v>-0.57999999999999996</v>
      </c>
      <c r="H2434" s="45">
        <v>3997</v>
      </c>
      <c r="I2434" s="45">
        <v>0</v>
      </c>
      <c r="J2434" s="45">
        <v>-3997</v>
      </c>
    </row>
    <row r="2435" spans="1:10">
      <c r="A2435">
        <v>3902</v>
      </c>
      <c r="B2435" t="s">
        <v>889</v>
      </c>
      <c r="C2435">
        <v>214</v>
      </c>
      <c r="D2435" t="s">
        <v>282</v>
      </c>
      <c r="E2435" s="44">
        <v>5.99</v>
      </c>
      <c r="F2435" s="44">
        <v>8.35</v>
      </c>
      <c r="G2435" s="58">
        <v>2.3599999999999994</v>
      </c>
      <c r="H2435" s="45">
        <v>41097</v>
      </c>
      <c r="I2435" s="45">
        <v>58026</v>
      </c>
      <c r="J2435" s="45">
        <v>16929</v>
      </c>
    </row>
    <row r="2436" spans="1:10">
      <c r="A2436">
        <v>3902</v>
      </c>
      <c r="B2436" t="s">
        <v>889</v>
      </c>
      <c r="C2436">
        <v>215</v>
      </c>
      <c r="D2436" t="s">
        <v>360</v>
      </c>
      <c r="E2436" s="44">
        <v>1.65</v>
      </c>
      <c r="F2436" s="44">
        <v>3.9699999999999998</v>
      </c>
      <c r="G2436" s="58">
        <v>2.3199999999999998</v>
      </c>
      <c r="H2436" s="45">
        <v>11044</v>
      </c>
      <c r="I2436" s="45">
        <v>27261</v>
      </c>
      <c r="J2436" s="45">
        <v>16217</v>
      </c>
    </row>
    <row r="2437" spans="1:10">
      <c r="A2437">
        <v>3902</v>
      </c>
      <c r="B2437" t="s">
        <v>889</v>
      </c>
      <c r="C2437">
        <v>217</v>
      </c>
      <c r="D2437" t="s">
        <v>409</v>
      </c>
      <c r="E2437" s="44">
        <v>2.67</v>
      </c>
      <c r="F2437" s="44">
        <v>6.6</v>
      </c>
      <c r="G2437" s="58">
        <v>3.9299999999999997</v>
      </c>
      <c r="H2437" s="45">
        <v>19380</v>
      </c>
      <c r="I2437" s="45">
        <v>47106</v>
      </c>
      <c r="J2437" s="45">
        <v>27726</v>
      </c>
    </row>
    <row r="2438" spans="1:10">
      <c r="A2438">
        <v>3902</v>
      </c>
      <c r="B2438" t="s">
        <v>889</v>
      </c>
      <c r="C2438">
        <v>218</v>
      </c>
      <c r="D2438" t="s">
        <v>697</v>
      </c>
      <c r="E2438" s="44">
        <v>6.35</v>
      </c>
      <c r="F2438" s="44">
        <v>7.26</v>
      </c>
      <c r="G2438" s="58">
        <v>0.91000000000000014</v>
      </c>
      <c r="H2438" s="45">
        <v>43046</v>
      </c>
      <c r="I2438" s="45">
        <v>48502</v>
      </c>
      <c r="J2438" s="45">
        <v>5456</v>
      </c>
    </row>
    <row r="2439" spans="1:10">
      <c r="A2439">
        <v>3902</v>
      </c>
      <c r="B2439" t="s">
        <v>889</v>
      </c>
      <c r="C2439">
        <v>219</v>
      </c>
      <c r="D2439" t="s">
        <v>698</v>
      </c>
      <c r="E2439" s="44">
        <v>1</v>
      </c>
      <c r="F2439" s="44">
        <v>1.53</v>
      </c>
      <c r="G2439" s="58">
        <v>0.53</v>
      </c>
      <c r="H2439" s="45">
        <v>7632</v>
      </c>
      <c r="I2439" s="45">
        <v>10270</v>
      </c>
      <c r="J2439" s="45">
        <v>2638</v>
      </c>
    </row>
    <row r="2440" spans="1:10">
      <c r="A2440">
        <v>3902</v>
      </c>
      <c r="B2440" t="s">
        <v>889</v>
      </c>
      <c r="C2440">
        <v>220</v>
      </c>
      <c r="D2440" t="s">
        <v>358</v>
      </c>
      <c r="E2440" s="44">
        <v>3</v>
      </c>
      <c r="F2440" s="44">
        <v>4.120000000000001</v>
      </c>
      <c r="G2440" s="58">
        <v>1.120000000000001</v>
      </c>
      <c r="H2440" s="45">
        <v>20264</v>
      </c>
      <c r="I2440" s="45">
        <v>30518</v>
      </c>
      <c r="J2440" s="45">
        <v>10254</v>
      </c>
    </row>
    <row r="2441" spans="1:10">
      <c r="A2441">
        <v>3902</v>
      </c>
      <c r="B2441" t="s">
        <v>889</v>
      </c>
      <c r="C2441">
        <v>223</v>
      </c>
      <c r="D2441" t="s">
        <v>701</v>
      </c>
      <c r="E2441" s="44">
        <v>0.08</v>
      </c>
      <c r="F2441" s="44">
        <v>0.29000000000000004</v>
      </c>
      <c r="G2441" s="58">
        <v>0.21000000000000002</v>
      </c>
      <c r="H2441" s="45">
        <v>530</v>
      </c>
      <c r="I2441" s="45">
        <v>2108</v>
      </c>
      <c r="J2441" s="45">
        <v>1578</v>
      </c>
    </row>
    <row r="2442" spans="1:10">
      <c r="A2442">
        <v>3902</v>
      </c>
      <c r="B2442" t="s">
        <v>889</v>
      </c>
      <c r="C2442">
        <v>224</v>
      </c>
      <c r="D2442" t="s">
        <v>702</v>
      </c>
      <c r="E2442" s="44">
        <v>0.03</v>
      </c>
      <c r="F2442" s="44">
        <v>0</v>
      </c>
      <c r="G2442" s="58">
        <v>-0.03</v>
      </c>
      <c r="H2442" s="45">
        <v>199</v>
      </c>
      <c r="I2442" s="45">
        <v>0</v>
      </c>
      <c r="J2442" s="45">
        <v>-199</v>
      </c>
    </row>
    <row r="2443" spans="1:10">
      <c r="A2443">
        <v>3902</v>
      </c>
      <c r="B2443" t="s">
        <v>889</v>
      </c>
      <c r="C2443">
        <v>226</v>
      </c>
      <c r="D2443" t="s">
        <v>283</v>
      </c>
      <c r="E2443" s="44">
        <v>5.4399999999999995</v>
      </c>
      <c r="F2443" s="44">
        <v>9.5100000000000016</v>
      </c>
      <c r="G2443" s="58">
        <v>4.0700000000000021</v>
      </c>
      <c r="H2443" s="45">
        <v>37176</v>
      </c>
      <c r="I2443" s="45">
        <v>63723</v>
      </c>
      <c r="J2443" s="45">
        <v>26547</v>
      </c>
    </row>
    <row r="2444" spans="1:10">
      <c r="A2444">
        <v>3902</v>
      </c>
      <c r="B2444" t="s">
        <v>889</v>
      </c>
      <c r="C2444">
        <v>227</v>
      </c>
      <c r="D2444" t="s">
        <v>386</v>
      </c>
      <c r="E2444" s="44">
        <v>8.5400000000000009</v>
      </c>
      <c r="F2444" s="44">
        <v>13.309999999999997</v>
      </c>
      <c r="G2444" s="58">
        <v>4.769999999999996</v>
      </c>
      <c r="H2444" s="45">
        <v>60570</v>
      </c>
      <c r="I2444" s="45">
        <v>94118</v>
      </c>
      <c r="J2444" s="45">
        <v>33548</v>
      </c>
    </row>
    <row r="2445" spans="1:10">
      <c r="A2445">
        <v>3902</v>
      </c>
      <c r="B2445" t="s">
        <v>889</v>
      </c>
      <c r="C2445">
        <v>229</v>
      </c>
      <c r="D2445" t="s">
        <v>256</v>
      </c>
      <c r="E2445" s="44">
        <v>10.6</v>
      </c>
      <c r="F2445" s="44">
        <v>7.6800000000000006</v>
      </c>
      <c r="G2445" s="58">
        <v>-2.919999999999999</v>
      </c>
      <c r="H2445" s="45">
        <v>72465</v>
      </c>
      <c r="I2445" s="45">
        <v>52493</v>
      </c>
      <c r="J2445" s="45">
        <v>-19972</v>
      </c>
    </row>
    <row r="2446" spans="1:10">
      <c r="A2446">
        <v>3902</v>
      </c>
      <c r="B2446" t="s">
        <v>889</v>
      </c>
      <c r="C2446">
        <v>231</v>
      </c>
      <c r="D2446" t="s">
        <v>705</v>
      </c>
      <c r="E2446" s="44">
        <v>6.05</v>
      </c>
      <c r="F2446" s="44">
        <v>8.49</v>
      </c>
      <c r="G2446" s="58">
        <v>2.4400000000000004</v>
      </c>
      <c r="H2446" s="45">
        <v>40743</v>
      </c>
      <c r="I2446" s="45">
        <v>58398</v>
      </c>
      <c r="J2446" s="45">
        <v>17655</v>
      </c>
    </row>
    <row r="2447" spans="1:10">
      <c r="A2447">
        <v>3902</v>
      </c>
      <c r="B2447" t="s">
        <v>889</v>
      </c>
      <c r="C2447">
        <v>236</v>
      </c>
      <c r="D2447" t="s">
        <v>746</v>
      </c>
      <c r="E2447" s="44">
        <v>15.339999999999998</v>
      </c>
      <c r="F2447" s="44">
        <v>24.189999999999998</v>
      </c>
      <c r="G2447" s="58">
        <v>8.85</v>
      </c>
      <c r="H2447" s="45">
        <v>104026</v>
      </c>
      <c r="I2447" s="45">
        <v>162030</v>
      </c>
      <c r="J2447" s="45">
        <v>58004</v>
      </c>
    </row>
    <row r="2448" spans="1:10">
      <c r="A2448">
        <v>3902</v>
      </c>
      <c r="B2448" t="s">
        <v>889</v>
      </c>
      <c r="C2448">
        <v>239</v>
      </c>
      <c r="D2448" t="s">
        <v>390</v>
      </c>
      <c r="E2448" s="44">
        <v>7.629999999999999</v>
      </c>
      <c r="F2448" s="44">
        <v>18.659999999999997</v>
      </c>
      <c r="G2448" s="58">
        <v>11.029999999999998</v>
      </c>
      <c r="H2448" s="45">
        <v>52461</v>
      </c>
      <c r="I2448" s="45">
        <v>136119</v>
      </c>
      <c r="J2448" s="45">
        <v>83658</v>
      </c>
    </row>
    <row r="2449" spans="1:10">
      <c r="A2449">
        <v>3902</v>
      </c>
      <c r="B2449" t="s">
        <v>889</v>
      </c>
      <c r="C2449">
        <v>243</v>
      </c>
      <c r="D2449" t="s">
        <v>714</v>
      </c>
      <c r="E2449" s="44">
        <v>8.0299999999999994</v>
      </c>
      <c r="F2449" s="44">
        <v>7.02</v>
      </c>
      <c r="G2449" s="58">
        <v>-1.0099999999999998</v>
      </c>
      <c r="H2449" s="45">
        <v>53861</v>
      </c>
      <c r="I2449" s="45">
        <v>46509</v>
      </c>
      <c r="J2449" s="45">
        <v>-7352</v>
      </c>
    </row>
    <row r="2450" spans="1:10">
      <c r="A2450">
        <v>3902</v>
      </c>
      <c r="B2450" t="s">
        <v>889</v>
      </c>
      <c r="C2450">
        <v>244</v>
      </c>
      <c r="D2450" t="s">
        <v>324</v>
      </c>
      <c r="E2450" s="44">
        <v>8.9700000000000006</v>
      </c>
      <c r="F2450" s="44">
        <v>9.1500000000000021</v>
      </c>
      <c r="G2450" s="58">
        <v>0.18000000000000149</v>
      </c>
      <c r="H2450" s="45">
        <v>61826</v>
      </c>
      <c r="I2450" s="45">
        <v>62055</v>
      </c>
      <c r="J2450" s="45">
        <v>229</v>
      </c>
    </row>
    <row r="2451" spans="1:10">
      <c r="A2451">
        <v>3902</v>
      </c>
      <c r="B2451" t="s">
        <v>889</v>
      </c>
      <c r="C2451">
        <v>246</v>
      </c>
      <c r="D2451" t="s">
        <v>752</v>
      </c>
      <c r="E2451" s="44">
        <v>3.57</v>
      </c>
      <c r="F2451" s="44">
        <v>3.27</v>
      </c>
      <c r="G2451" s="58">
        <v>-0.29999999999999982</v>
      </c>
      <c r="H2451" s="45">
        <v>24522</v>
      </c>
      <c r="I2451" s="45">
        <v>22654</v>
      </c>
      <c r="J2451" s="45">
        <v>-1868</v>
      </c>
    </row>
    <row r="2452" spans="1:10">
      <c r="A2452">
        <v>3902</v>
      </c>
      <c r="B2452" t="s">
        <v>889</v>
      </c>
      <c r="C2452">
        <v>248</v>
      </c>
      <c r="D2452" t="s">
        <v>783</v>
      </c>
      <c r="E2452" s="44">
        <v>4.38</v>
      </c>
      <c r="F2452" s="44">
        <v>11.759999999999998</v>
      </c>
      <c r="G2452" s="58">
        <v>7.3799999999999981</v>
      </c>
      <c r="H2452" s="45">
        <v>29018</v>
      </c>
      <c r="I2452" s="45">
        <v>77911</v>
      </c>
      <c r="J2452" s="45">
        <v>48893</v>
      </c>
    </row>
    <row r="2453" spans="1:10">
      <c r="A2453">
        <v>3902</v>
      </c>
      <c r="B2453" t="s">
        <v>889</v>
      </c>
      <c r="C2453">
        <v>251</v>
      </c>
      <c r="D2453" t="s">
        <v>717</v>
      </c>
      <c r="E2453" s="44">
        <v>7.28</v>
      </c>
      <c r="F2453" s="44">
        <v>14.16</v>
      </c>
      <c r="G2453" s="58">
        <v>6.88</v>
      </c>
      <c r="H2453" s="45">
        <v>48231</v>
      </c>
      <c r="I2453" s="45">
        <v>93811</v>
      </c>
      <c r="J2453" s="45">
        <v>45580</v>
      </c>
    </row>
    <row r="2454" spans="1:10">
      <c r="A2454">
        <v>3902</v>
      </c>
      <c r="B2454" t="s">
        <v>889</v>
      </c>
      <c r="C2454">
        <v>252</v>
      </c>
      <c r="D2454" t="s">
        <v>297</v>
      </c>
      <c r="E2454" s="44">
        <v>0</v>
      </c>
      <c r="F2454" s="44">
        <v>0.99</v>
      </c>
      <c r="G2454" s="58">
        <v>0.99</v>
      </c>
      <c r="H2454" s="45">
        <v>0</v>
      </c>
      <c r="I2454" s="45">
        <v>6559</v>
      </c>
      <c r="J2454" s="45">
        <v>6559</v>
      </c>
    </row>
    <row r="2455" spans="1:10">
      <c r="A2455">
        <v>3902</v>
      </c>
      <c r="B2455" t="s">
        <v>889</v>
      </c>
      <c r="C2455">
        <v>253</v>
      </c>
      <c r="D2455" t="s">
        <v>370</v>
      </c>
      <c r="E2455" s="44">
        <v>0</v>
      </c>
      <c r="F2455" s="44">
        <v>0.02</v>
      </c>
      <c r="G2455" s="58">
        <v>0.02</v>
      </c>
      <c r="H2455" s="45">
        <v>0</v>
      </c>
      <c r="I2455" s="45">
        <v>169</v>
      </c>
      <c r="J2455" s="45">
        <v>169</v>
      </c>
    </row>
    <row r="2456" spans="1:10">
      <c r="A2456">
        <v>3902</v>
      </c>
      <c r="B2456" t="s">
        <v>889</v>
      </c>
      <c r="C2456">
        <v>258</v>
      </c>
      <c r="D2456" t="s">
        <v>257</v>
      </c>
      <c r="E2456" s="44">
        <v>4.83</v>
      </c>
      <c r="F2456" s="44">
        <v>6.79</v>
      </c>
      <c r="G2456" s="58">
        <v>1.96</v>
      </c>
      <c r="H2456" s="45">
        <v>31999</v>
      </c>
      <c r="I2456" s="45">
        <v>48188</v>
      </c>
      <c r="J2456" s="45">
        <v>16189</v>
      </c>
    </row>
    <row r="2457" spans="1:10">
      <c r="A2457">
        <v>3902</v>
      </c>
      <c r="B2457" t="s">
        <v>889</v>
      </c>
      <c r="C2457">
        <v>261</v>
      </c>
      <c r="D2457" t="s">
        <v>266</v>
      </c>
      <c r="E2457" s="44">
        <v>11.999999999999998</v>
      </c>
      <c r="F2457" s="44">
        <v>5.68</v>
      </c>
      <c r="G2457" s="58">
        <v>-6.3199999999999985</v>
      </c>
      <c r="H2457" s="45">
        <v>84630</v>
      </c>
      <c r="I2457" s="45">
        <v>41754</v>
      </c>
      <c r="J2457" s="45">
        <v>-42876</v>
      </c>
    </row>
    <row r="2458" spans="1:10">
      <c r="A2458">
        <v>3902</v>
      </c>
      <c r="B2458" t="s">
        <v>889</v>
      </c>
      <c r="C2458">
        <v>262</v>
      </c>
      <c r="D2458" t="s">
        <v>308</v>
      </c>
      <c r="E2458" s="44">
        <v>6.15</v>
      </c>
      <c r="F2458" s="44">
        <v>11.65</v>
      </c>
      <c r="G2458" s="58">
        <v>5.5</v>
      </c>
      <c r="H2458" s="45">
        <v>40745</v>
      </c>
      <c r="I2458" s="45">
        <v>77312</v>
      </c>
      <c r="J2458" s="45">
        <v>36567</v>
      </c>
    </row>
    <row r="2459" spans="1:10">
      <c r="A2459">
        <v>3902</v>
      </c>
      <c r="B2459" t="s">
        <v>889</v>
      </c>
      <c r="C2459">
        <v>264</v>
      </c>
      <c r="D2459" t="s">
        <v>724</v>
      </c>
      <c r="E2459" s="44">
        <v>3.3</v>
      </c>
      <c r="F2459" s="44">
        <v>1.34</v>
      </c>
      <c r="G2459" s="58">
        <v>-1.9599999999999997</v>
      </c>
      <c r="H2459" s="45">
        <v>21862</v>
      </c>
      <c r="I2459" s="45">
        <v>10270</v>
      </c>
      <c r="J2459" s="45">
        <v>-11592</v>
      </c>
    </row>
    <row r="2460" spans="1:10">
      <c r="A2460">
        <v>3902</v>
      </c>
      <c r="B2460" t="s">
        <v>889</v>
      </c>
      <c r="C2460">
        <v>265</v>
      </c>
      <c r="D2460" t="s">
        <v>725</v>
      </c>
      <c r="E2460" s="44">
        <v>3.0900000000000003</v>
      </c>
      <c r="F2460" s="44">
        <v>5.7</v>
      </c>
      <c r="G2460" s="58">
        <v>2.61</v>
      </c>
      <c r="H2460" s="45">
        <v>26069</v>
      </c>
      <c r="I2460" s="45">
        <v>46672</v>
      </c>
      <c r="J2460" s="45">
        <v>20603</v>
      </c>
    </row>
    <row r="2461" spans="1:10">
      <c r="A2461">
        <v>3902</v>
      </c>
      <c r="B2461" t="s">
        <v>889</v>
      </c>
      <c r="C2461">
        <v>266</v>
      </c>
      <c r="D2461" t="s">
        <v>726</v>
      </c>
      <c r="E2461" s="44">
        <v>1.2</v>
      </c>
      <c r="F2461" s="44">
        <v>1.49</v>
      </c>
      <c r="G2461" s="58">
        <v>0.29000000000000004</v>
      </c>
      <c r="H2461" s="45">
        <v>9298</v>
      </c>
      <c r="I2461" s="45">
        <v>9871</v>
      </c>
      <c r="J2461" s="45">
        <v>573</v>
      </c>
    </row>
    <row r="2462" spans="1:10">
      <c r="A2462">
        <v>3902</v>
      </c>
      <c r="B2462" t="s">
        <v>889</v>
      </c>
      <c r="C2462">
        <v>271</v>
      </c>
      <c r="D2462" t="s">
        <v>764</v>
      </c>
      <c r="E2462" s="44">
        <v>6.6</v>
      </c>
      <c r="F2462" s="44">
        <v>10.09</v>
      </c>
      <c r="G2462" s="58">
        <v>3.49</v>
      </c>
      <c r="H2462" s="45">
        <v>43791</v>
      </c>
      <c r="I2462" s="45">
        <v>67684</v>
      </c>
      <c r="J2462" s="45">
        <v>23893</v>
      </c>
    </row>
    <row r="2463" spans="1:10">
      <c r="A2463">
        <v>3902</v>
      </c>
      <c r="B2463" t="s">
        <v>889</v>
      </c>
      <c r="C2463">
        <v>272</v>
      </c>
      <c r="D2463" t="s">
        <v>729</v>
      </c>
      <c r="E2463" s="44">
        <v>0</v>
      </c>
      <c r="F2463" s="44">
        <v>0.03</v>
      </c>
      <c r="G2463" s="58">
        <v>0.03</v>
      </c>
      <c r="H2463" s="45">
        <v>0</v>
      </c>
      <c r="I2463" s="45">
        <v>199</v>
      </c>
      <c r="J2463" s="45">
        <v>199</v>
      </c>
    </row>
    <row r="2464" spans="1:10">
      <c r="A2464">
        <v>3902</v>
      </c>
      <c r="B2464" t="s">
        <v>889</v>
      </c>
      <c r="C2464">
        <v>273</v>
      </c>
      <c r="D2464" t="s">
        <v>381</v>
      </c>
      <c r="E2464" s="44">
        <v>2</v>
      </c>
      <c r="F2464" s="44">
        <v>2</v>
      </c>
      <c r="G2464" s="58">
        <v>0</v>
      </c>
      <c r="H2464" s="45">
        <v>20019</v>
      </c>
      <c r="I2464" s="45">
        <v>17665</v>
      </c>
      <c r="J2464" s="45">
        <v>-2354</v>
      </c>
    </row>
    <row r="2465" spans="1:10">
      <c r="A2465">
        <v>3902</v>
      </c>
      <c r="B2465" t="s">
        <v>889</v>
      </c>
      <c r="C2465">
        <v>274</v>
      </c>
      <c r="D2465" t="s">
        <v>418</v>
      </c>
      <c r="E2465" s="44">
        <v>0</v>
      </c>
      <c r="F2465" s="44">
        <v>3.7600000000000002</v>
      </c>
      <c r="G2465" s="58">
        <v>3.7600000000000002</v>
      </c>
      <c r="H2465" s="45">
        <v>0</v>
      </c>
      <c r="I2465" s="45">
        <v>24909</v>
      </c>
      <c r="J2465" s="45">
        <v>24909</v>
      </c>
    </row>
    <row r="2466" spans="1:10">
      <c r="A2466">
        <v>3902</v>
      </c>
      <c r="B2466" t="s">
        <v>889</v>
      </c>
      <c r="C2466">
        <v>276</v>
      </c>
      <c r="D2466" t="s">
        <v>317</v>
      </c>
      <c r="E2466" s="44">
        <v>3.41</v>
      </c>
      <c r="F2466" s="44">
        <v>1</v>
      </c>
      <c r="G2466" s="58">
        <v>-2.41</v>
      </c>
      <c r="H2466" s="45">
        <v>22591</v>
      </c>
      <c r="I2466" s="45">
        <v>6625</v>
      </c>
      <c r="J2466" s="45">
        <v>-15966</v>
      </c>
    </row>
    <row r="2467" spans="1:10">
      <c r="A2467">
        <v>3902</v>
      </c>
      <c r="B2467" t="s">
        <v>889</v>
      </c>
      <c r="C2467">
        <v>277</v>
      </c>
      <c r="D2467" t="s">
        <v>355</v>
      </c>
      <c r="E2467" s="44">
        <v>9.9499999999999993</v>
      </c>
      <c r="F2467" s="44">
        <v>5.29</v>
      </c>
      <c r="G2467" s="58">
        <v>-4.6599999999999993</v>
      </c>
      <c r="H2467" s="45">
        <v>67633</v>
      </c>
      <c r="I2467" s="45">
        <v>38270</v>
      </c>
      <c r="J2467" s="45">
        <v>-29363</v>
      </c>
    </row>
    <row r="2468" spans="1:10">
      <c r="A2468">
        <v>3902</v>
      </c>
      <c r="B2468" t="s">
        <v>889</v>
      </c>
      <c r="C2468">
        <v>278</v>
      </c>
      <c r="D2468" t="s">
        <v>303</v>
      </c>
      <c r="E2468" s="44">
        <v>0.47000000000000003</v>
      </c>
      <c r="F2468" s="44">
        <v>3.4699999999999998</v>
      </c>
      <c r="G2468" s="58">
        <v>2.9999999999999996</v>
      </c>
      <c r="H2468" s="45">
        <v>3115</v>
      </c>
      <c r="I2468" s="45">
        <v>22989</v>
      </c>
      <c r="J2468" s="45">
        <v>19874</v>
      </c>
    </row>
    <row r="2469" spans="1:10">
      <c r="A2469">
        <v>3902</v>
      </c>
      <c r="B2469" t="s">
        <v>889</v>
      </c>
      <c r="C2469">
        <v>281</v>
      </c>
      <c r="D2469" t="s">
        <v>76</v>
      </c>
      <c r="E2469" s="44">
        <v>64.979999999999976</v>
      </c>
      <c r="F2469" s="44">
        <v>80.559999999999988</v>
      </c>
      <c r="G2469" s="58">
        <v>15.580000000000013</v>
      </c>
      <c r="H2469" s="45">
        <v>447244</v>
      </c>
      <c r="I2469" s="45">
        <v>559322</v>
      </c>
      <c r="J2469" s="45">
        <v>112078</v>
      </c>
    </row>
    <row r="2470" spans="1:10">
      <c r="A2470">
        <v>3902</v>
      </c>
      <c r="B2470" t="s">
        <v>889</v>
      </c>
      <c r="C2470">
        <v>284</v>
      </c>
      <c r="D2470" t="s">
        <v>258</v>
      </c>
      <c r="E2470" s="44">
        <v>2.4699999999999998</v>
      </c>
      <c r="F2470" s="44">
        <v>0</v>
      </c>
      <c r="G2470" s="58">
        <v>-2.4699999999999998</v>
      </c>
      <c r="H2470" s="45">
        <v>17911</v>
      </c>
      <c r="I2470" s="45">
        <v>0</v>
      </c>
      <c r="J2470" s="45">
        <v>-17911</v>
      </c>
    </row>
    <row r="2471" spans="1:10">
      <c r="A2471">
        <v>3902</v>
      </c>
      <c r="B2471" t="s">
        <v>889</v>
      </c>
      <c r="C2471">
        <v>285</v>
      </c>
      <c r="D2471" t="s">
        <v>325</v>
      </c>
      <c r="E2471" s="44">
        <v>9.26</v>
      </c>
      <c r="F2471" s="44">
        <v>9.77</v>
      </c>
      <c r="G2471" s="58">
        <v>0.50999999999999979</v>
      </c>
      <c r="H2471" s="45">
        <v>63417</v>
      </c>
      <c r="I2471" s="45">
        <v>65944</v>
      </c>
      <c r="J2471" s="45">
        <v>2527</v>
      </c>
    </row>
    <row r="2472" spans="1:10">
      <c r="A2472">
        <v>3902</v>
      </c>
      <c r="B2472" t="s">
        <v>889</v>
      </c>
      <c r="C2472">
        <v>287</v>
      </c>
      <c r="D2472" t="s">
        <v>736</v>
      </c>
      <c r="E2472" s="44">
        <v>0.38</v>
      </c>
      <c r="F2472" s="44">
        <v>1.1000000000000001</v>
      </c>
      <c r="G2472" s="58">
        <v>0.72000000000000008</v>
      </c>
      <c r="H2472" s="45">
        <v>2518</v>
      </c>
      <c r="I2472" s="45">
        <v>7799</v>
      </c>
      <c r="J2472" s="45">
        <v>5281</v>
      </c>
    </row>
    <row r="2473" spans="1:10">
      <c r="A2473">
        <v>3902</v>
      </c>
      <c r="B2473" t="s">
        <v>889</v>
      </c>
      <c r="C2473">
        <v>288</v>
      </c>
      <c r="D2473" t="s">
        <v>737</v>
      </c>
      <c r="E2473" s="44">
        <v>1.46</v>
      </c>
      <c r="F2473" s="44">
        <v>0.25</v>
      </c>
      <c r="G2473" s="58">
        <v>-1.21</v>
      </c>
      <c r="H2473" s="45">
        <v>9673</v>
      </c>
      <c r="I2473" s="45">
        <v>1656</v>
      </c>
      <c r="J2473" s="45">
        <v>-8017</v>
      </c>
    </row>
    <row r="2474" spans="1:10">
      <c r="A2474">
        <v>3902</v>
      </c>
      <c r="B2474" t="s">
        <v>889</v>
      </c>
      <c r="C2474">
        <v>290</v>
      </c>
      <c r="D2474" t="s">
        <v>284</v>
      </c>
      <c r="E2474" s="44">
        <v>0.48</v>
      </c>
      <c r="F2474" s="44">
        <v>3.49</v>
      </c>
      <c r="G2474" s="58">
        <v>3.0100000000000002</v>
      </c>
      <c r="H2474" s="45">
        <v>3180</v>
      </c>
      <c r="I2474" s="45">
        <v>23121</v>
      </c>
      <c r="J2474" s="45">
        <v>19941</v>
      </c>
    </row>
    <row r="2475" spans="1:10">
      <c r="A2475">
        <v>3902</v>
      </c>
      <c r="B2475" t="s">
        <v>889</v>
      </c>
      <c r="C2475">
        <v>291</v>
      </c>
      <c r="D2475" t="s">
        <v>259</v>
      </c>
      <c r="E2475" s="44">
        <v>5.34</v>
      </c>
      <c r="F2475" s="44">
        <v>7.14</v>
      </c>
      <c r="G2475" s="58">
        <v>1.7999999999999998</v>
      </c>
      <c r="H2475" s="45">
        <v>37679</v>
      </c>
      <c r="I2475" s="45">
        <v>48480</v>
      </c>
      <c r="J2475" s="45">
        <v>10801</v>
      </c>
    </row>
    <row r="2476" spans="1:10">
      <c r="A2476">
        <v>3902</v>
      </c>
      <c r="B2476" t="s">
        <v>889</v>
      </c>
      <c r="C2476">
        <v>292</v>
      </c>
      <c r="D2476" t="s">
        <v>739</v>
      </c>
      <c r="E2476" s="44">
        <v>1.99</v>
      </c>
      <c r="F2476" s="44">
        <v>2.67</v>
      </c>
      <c r="G2476" s="58">
        <v>0.67999999999999994</v>
      </c>
      <c r="H2476" s="45">
        <v>13184</v>
      </c>
      <c r="I2476" s="45">
        <v>17689</v>
      </c>
      <c r="J2476" s="45">
        <v>4505</v>
      </c>
    </row>
    <row r="2477" spans="1:10">
      <c r="A2477">
        <v>3902</v>
      </c>
      <c r="B2477" t="s">
        <v>889</v>
      </c>
      <c r="C2477">
        <v>293</v>
      </c>
      <c r="D2477" t="s">
        <v>326</v>
      </c>
      <c r="E2477" s="44">
        <v>11.440000000000001</v>
      </c>
      <c r="F2477" s="44">
        <v>12.73</v>
      </c>
      <c r="G2477" s="58">
        <v>1.2899999999999991</v>
      </c>
      <c r="H2477" s="45">
        <v>76768</v>
      </c>
      <c r="I2477" s="45">
        <v>87554</v>
      </c>
      <c r="J2477" s="45">
        <v>10786</v>
      </c>
    </row>
    <row r="2478" spans="1:10">
      <c r="A2478">
        <v>3902</v>
      </c>
      <c r="B2478" t="s">
        <v>889</v>
      </c>
      <c r="C2478">
        <v>295</v>
      </c>
      <c r="D2478" t="s">
        <v>759</v>
      </c>
      <c r="E2478" s="44">
        <v>7.61</v>
      </c>
      <c r="F2478" s="44">
        <v>11.690000000000001</v>
      </c>
      <c r="G2478" s="58">
        <v>4.080000000000001</v>
      </c>
      <c r="H2478" s="45">
        <v>52684</v>
      </c>
      <c r="I2478" s="45">
        <v>88524</v>
      </c>
      <c r="J2478" s="45">
        <v>35840</v>
      </c>
    </row>
    <row r="2479" spans="1:10">
      <c r="A2479">
        <v>3902</v>
      </c>
      <c r="B2479" t="s">
        <v>889</v>
      </c>
      <c r="C2479">
        <v>301</v>
      </c>
      <c r="D2479" t="s">
        <v>70</v>
      </c>
      <c r="E2479" s="44">
        <v>1.94</v>
      </c>
      <c r="F2479" s="44">
        <v>4.9000000000000004</v>
      </c>
      <c r="G2479" s="58">
        <v>2.9600000000000004</v>
      </c>
      <c r="H2479" s="45">
        <v>12853</v>
      </c>
      <c r="I2479" s="45">
        <v>33000</v>
      </c>
      <c r="J2479" s="45">
        <v>20147</v>
      </c>
    </row>
    <row r="2480" spans="1:10">
      <c r="A2480">
        <v>3902</v>
      </c>
      <c r="B2480" t="s">
        <v>889</v>
      </c>
      <c r="C2480">
        <v>304</v>
      </c>
      <c r="D2480" t="s">
        <v>285</v>
      </c>
      <c r="E2480" s="44">
        <v>4.01</v>
      </c>
      <c r="F2480" s="44">
        <v>4.87</v>
      </c>
      <c r="G2480" s="58">
        <v>0.86000000000000032</v>
      </c>
      <c r="H2480" s="45">
        <v>26568</v>
      </c>
      <c r="I2480" s="45">
        <v>32724</v>
      </c>
      <c r="J2480" s="45">
        <v>6156</v>
      </c>
    </row>
    <row r="2481" spans="1:10">
      <c r="A2481">
        <v>3902</v>
      </c>
      <c r="B2481" t="s">
        <v>889</v>
      </c>
      <c r="C2481">
        <v>305</v>
      </c>
      <c r="D2481" t="s">
        <v>410</v>
      </c>
      <c r="E2481" s="44">
        <v>3.61</v>
      </c>
      <c r="F2481" s="44">
        <v>3</v>
      </c>
      <c r="G2481" s="58">
        <v>-0.60999999999999988</v>
      </c>
      <c r="H2481" s="45">
        <v>23916</v>
      </c>
      <c r="I2481" s="45">
        <v>19875</v>
      </c>
      <c r="J2481" s="45">
        <v>-4041</v>
      </c>
    </row>
    <row r="2482" spans="1:10">
      <c r="A2482">
        <v>3902</v>
      </c>
      <c r="B2482" t="s">
        <v>889</v>
      </c>
      <c r="C2482">
        <v>306</v>
      </c>
      <c r="D2482" t="s">
        <v>383</v>
      </c>
      <c r="E2482" s="44">
        <v>0.68</v>
      </c>
      <c r="F2482" s="44">
        <v>3</v>
      </c>
      <c r="G2482" s="58">
        <v>2.3199999999999998</v>
      </c>
      <c r="H2482" s="45">
        <v>4505</v>
      </c>
      <c r="I2482" s="45">
        <v>19875</v>
      </c>
      <c r="J2482" s="45">
        <v>15370</v>
      </c>
    </row>
    <row r="2483" spans="1:10">
      <c r="A2483">
        <v>3902</v>
      </c>
      <c r="B2483" t="s">
        <v>889</v>
      </c>
      <c r="C2483">
        <v>307</v>
      </c>
      <c r="D2483" t="s">
        <v>4</v>
      </c>
      <c r="E2483" s="44">
        <v>7.01</v>
      </c>
      <c r="F2483" s="44">
        <v>7.7</v>
      </c>
      <c r="G2483" s="58">
        <v>0.69000000000000039</v>
      </c>
      <c r="H2483" s="45">
        <v>46707</v>
      </c>
      <c r="I2483" s="45">
        <v>52095</v>
      </c>
      <c r="J2483" s="45">
        <v>5388</v>
      </c>
    </row>
    <row r="2484" spans="1:10">
      <c r="A2484">
        <v>3902</v>
      </c>
      <c r="B2484" t="s">
        <v>889</v>
      </c>
      <c r="C2484">
        <v>308</v>
      </c>
      <c r="D2484" t="s">
        <v>781</v>
      </c>
      <c r="E2484" s="44">
        <v>8.31</v>
      </c>
      <c r="F2484" s="44">
        <v>9.14</v>
      </c>
      <c r="G2484" s="58">
        <v>0.83000000000000007</v>
      </c>
      <c r="H2484" s="45">
        <v>57571</v>
      </c>
      <c r="I2484" s="45">
        <v>62779</v>
      </c>
      <c r="J2484" s="45">
        <v>5208</v>
      </c>
    </row>
    <row r="2485" spans="1:10">
      <c r="A2485">
        <v>3902</v>
      </c>
      <c r="B2485" t="s">
        <v>889</v>
      </c>
      <c r="C2485">
        <v>309</v>
      </c>
      <c r="D2485" t="s">
        <v>304</v>
      </c>
      <c r="E2485" s="44">
        <v>0.7</v>
      </c>
      <c r="F2485" s="44">
        <v>1.92</v>
      </c>
      <c r="G2485" s="58">
        <v>1.22</v>
      </c>
      <c r="H2485" s="45">
        <v>4637</v>
      </c>
      <c r="I2485" s="45">
        <v>12765</v>
      </c>
      <c r="J2485" s="45">
        <v>8128</v>
      </c>
    </row>
    <row r="2486" spans="1:10">
      <c r="A2486">
        <v>3902</v>
      </c>
      <c r="B2486" t="s">
        <v>889</v>
      </c>
      <c r="C2486">
        <v>310</v>
      </c>
      <c r="D2486" t="s">
        <v>387</v>
      </c>
      <c r="E2486" s="44">
        <v>10.220000000000001</v>
      </c>
      <c r="F2486" s="44">
        <v>14.7</v>
      </c>
      <c r="G2486" s="58">
        <v>4.4799999999999986</v>
      </c>
      <c r="H2486" s="45">
        <v>72489</v>
      </c>
      <c r="I2486" s="45">
        <v>100369</v>
      </c>
      <c r="J2486" s="45">
        <v>27880</v>
      </c>
    </row>
    <row r="2487" spans="1:10">
      <c r="A2487">
        <v>3902</v>
      </c>
      <c r="B2487" t="s">
        <v>889</v>
      </c>
      <c r="C2487">
        <v>314</v>
      </c>
      <c r="D2487" t="s">
        <v>766</v>
      </c>
      <c r="E2487" s="44">
        <v>4.38</v>
      </c>
      <c r="F2487" s="44">
        <v>5.37</v>
      </c>
      <c r="G2487" s="58">
        <v>0.99000000000000021</v>
      </c>
      <c r="H2487" s="45">
        <v>31342</v>
      </c>
      <c r="I2487" s="45">
        <v>38543</v>
      </c>
      <c r="J2487" s="45">
        <v>7201</v>
      </c>
    </row>
    <row r="2488" spans="1:10">
      <c r="A2488">
        <v>3902</v>
      </c>
      <c r="B2488" t="s">
        <v>889</v>
      </c>
      <c r="C2488">
        <v>315</v>
      </c>
      <c r="D2488" t="s">
        <v>401</v>
      </c>
      <c r="E2488" s="44">
        <v>1.38</v>
      </c>
      <c r="F2488" s="44">
        <v>2.0999999999999996</v>
      </c>
      <c r="G2488" s="58">
        <v>0.71999999999999975</v>
      </c>
      <c r="H2488" s="45">
        <v>9143</v>
      </c>
      <c r="I2488" s="45">
        <v>14895</v>
      </c>
      <c r="J2488" s="45">
        <v>5752</v>
      </c>
    </row>
    <row r="2489" spans="1:10">
      <c r="A2489">
        <v>3902</v>
      </c>
      <c r="B2489" t="s">
        <v>889</v>
      </c>
      <c r="C2489">
        <v>316</v>
      </c>
      <c r="D2489" t="s">
        <v>356</v>
      </c>
      <c r="E2489" s="44">
        <v>7.6300000000000008</v>
      </c>
      <c r="F2489" s="44">
        <v>7.77</v>
      </c>
      <c r="G2489" s="58">
        <v>0.13999999999999879</v>
      </c>
      <c r="H2489" s="45">
        <v>54835</v>
      </c>
      <c r="I2489" s="45">
        <v>53028</v>
      </c>
      <c r="J2489" s="45">
        <v>-1807</v>
      </c>
    </row>
    <row r="2490" spans="1:10">
      <c r="A2490">
        <v>3902</v>
      </c>
      <c r="B2490" t="s">
        <v>889</v>
      </c>
      <c r="C2490">
        <v>317</v>
      </c>
      <c r="D2490" t="s">
        <v>8</v>
      </c>
      <c r="E2490" s="44">
        <v>1.06</v>
      </c>
      <c r="F2490" s="44">
        <v>0.96</v>
      </c>
      <c r="G2490" s="58">
        <v>-0.10000000000000009</v>
      </c>
      <c r="H2490" s="45">
        <v>7023</v>
      </c>
      <c r="I2490" s="45">
        <v>6360</v>
      </c>
      <c r="J2490" s="45">
        <v>-663</v>
      </c>
    </row>
    <row r="2491" spans="1:10">
      <c r="A2491">
        <v>3902</v>
      </c>
      <c r="B2491" t="s">
        <v>889</v>
      </c>
      <c r="C2491">
        <v>321</v>
      </c>
      <c r="D2491" t="s">
        <v>336</v>
      </c>
      <c r="E2491" s="44">
        <v>4.7</v>
      </c>
      <c r="F2491" s="44">
        <v>3.91</v>
      </c>
      <c r="G2491" s="58">
        <v>-0.79</v>
      </c>
      <c r="H2491" s="45">
        <v>31138</v>
      </c>
      <c r="I2491" s="45">
        <v>26124</v>
      </c>
      <c r="J2491" s="45">
        <v>-5014</v>
      </c>
    </row>
    <row r="2492" spans="1:10">
      <c r="A2492">
        <v>3902</v>
      </c>
      <c r="B2492" t="s">
        <v>889</v>
      </c>
      <c r="C2492">
        <v>322</v>
      </c>
      <c r="D2492" t="s">
        <v>273</v>
      </c>
      <c r="E2492" s="44">
        <v>1.07</v>
      </c>
      <c r="F2492" s="44">
        <v>3.49</v>
      </c>
      <c r="G2492" s="58">
        <v>2.42</v>
      </c>
      <c r="H2492" s="45">
        <v>7089</v>
      </c>
      <c r="I2492" s="45">
        <v>23121</v>
      </c>
      <c r="J2492" s="45">
        <v>16032</v>
      </c>
    </row>
    <row r="2493" spans="1:10">
      <c r="A2493">
        <v>3902</v>
      </c>
      <c r="B2493" t="s">
        <v>889</v>
      </c>
      <c r="C2493">
        <v>323</v>
      </c>
      <c r="D2493" t="s">
        <v>11</v>
      </c>
      <c r="E2493" s="44">
        <v>2.99</v>
      </c>
      <c r="F2493" s="44">
        <v>3.44</v>
      </c>
      <c r="G2493" s="58">
        <v>0.44999999999999973</v>
      </c>
      <c r="H2493" s="45">
        <v>20368</v>
      </c>
      <c r="I2493" s="45">
        <v>22790</v>
      </c>
      <c r="J2493" s="45">
        <v>2422</v>
      </c>
    </row>
    <row r="2494" spans="1:10">
      <c r="A2494">
        <v>3902</v>
      </c>
      <c r="B2494" t="s">
        <v>889</v>
      </c>
      <c r="C2494">
        <v>325</v>
      </c>
      <c r="D2494" t="s">
        <v>77</v>
      </c>
      <c r="E2494" s="44">
        <v>4.57</v>
      </c>
      <c r="F2494" s="44">
        <v>13.830000000000002</v>
      </c>
      <c r="G2494" s="58">
        <v>9.2600000000000016</v>
      </c>
      <c r="H2494" s="45">
        <v>32303</v>
      </c>
      <c r="I2494" s="45">
        <v>96750</v>
      </c>
      <c r="J2494" s="45">
        <v>64447</v>
      </c>
    </row>
    <row r="2495" spans="1:10">
      <c r="A2495">
        <v>3902</v>
      </c>
      <c r="B2495" t="s">
        <v>889</v>
      </c>
      <c r="C2495">
        <v>326</v>
      </c>
      <c r="D2495" t="s">
        <v>71</v>
      </c>
      <c r="E2495" s="44">
        <v>2.63</v>
      </c>
      <c r="F2495" s="44">
        <v>5.9300000000000006</v>
      </c>
      <c r="G2495" s="58">
        <v>3.3000000000000007</v>
      </c>
      <c r="H2495" s="45">
        <v>17424</v>
      </c>
      <c r="I2495" s="45">
        <v>39286</v>
      </c>
      <c r="J2495" s="45">
        <v>21862</v>
      </c>
    </row>
    <row r="2496" spans="1:10">
      <c r="A2496">
        <v>3902</v>
      </c>
      <c r="B2496" t="s">
        <v>889</v>
      </c>
      <c r="C2496">
        <v>330</v>
      </c>
      <c r="D2496" t="s">
        <v>17</v>
      </c>
      <c r="E2496" s="44">
        <v>1.53</v>
      </c>
      <c r="F2496" s="44">
        <v>2</v>
      </c>
      <c r="G2496" s="58">
        <v>0.47</v>
      </c>
      <c r="H2496" s="45">
        <v>10136</v>
      </c>
      <c r="I2496" s="45">
        <v>13384</v>
      </c>
      <c r="J2496" s="45">
        <v>3248</v>
      </c>
    </row>
    <row r="2497" spans="1:10">
      <c r="A2497">
        <v>3902</v>
      </c>
      <c r="B2497" t="s">
        <v>889</v>
      </c>
      <c r="C2497">
        <v>331</v>
      </c>
      <c r="D2497" t="s">
        <v>18</v>
      </c>
      <c r="E2497" s="44">
        <v>2.68</v>
      </c>
      <c r="F2497" s="44">
        <v>3.28</v>
      </c>
      <c r="G2497" s="58">
        <v>0.59999999999999964</v>
      </c>
      <c r="H2497" s="45">
        <v>20089</v>
      </c>
      <c r="I2497" s="45">
        <v>24680</v>
      </c>
      <c r="J2497" s="45">
        <v>4591</v>
      </c>
    </row>
    <row r="2498" spans="1:10">
      <c r="A2498">
        <v>3902</v>
      </c>
      <c r="B2498" t="s">
        <v>889</v>
      </c>
      <c r="C2498">
        <v>332</v>
      </c>
      <c r="D2498" t="s">
        <v>78</v>
      </c>
      <c r="E2498" s="44">
        <v>8.67</v>
      </c>
      <c r="F2498" s="44">
        <v>9.9500000000000011</v>
      </c>
      <c r="G2498" s="58">
        <v>1.2800000000000011</v>
      </c>
      <c r="H2498" s="45">
        <v>57439</v>
      </c>
      <c r="I2498" s="45">
        <v>66159</v>
      </c>
      <c r="J2498" s="45">
        <v>8720</v>
      </c>
    </row>
    <row r="2499" spans="1:10">
      <c r="A2499">
        <v>3902</v>
      </c>
      <c r="B2499" t="s">
        <v>889</v>
      </c>
      <c r="C2499">
        <v>335</v>
      </c>
      <c r="D2499" t="s">
        <v>19</v>
      </c>
      <c r="E2499" s="44">
        <v>1</v>
      </c>
      <c r="F2499" s="44">
        <v>1</v>
      </c>
      <c r="G2499" s="58">
        <v>0</v>
      </c>
      <c r="H2499" s="45">
        <v>6625</v>
      </c>
      <c r="I2499" s="45">
        <v>6625</v>
      </c>
      <c r="J2499" s="45">
        <v>0</v>
      </c>
    </row>
    <row r="2500" spans="1:10">
      <c r="A2500">
        <v>3902</v>
      </c>
      <c r="B2500" t="s">
        <v>889</v>
      </c>
      <c r="C2500">
        <v>336</v>
      </c>
      <c r="D2500" t="s">
        <v>327</v>
      </c>
      <c r="E2500" s="44">
        <v>11.959999999999999</v>
      </c>
      <c r="F2500" s="44">
        <v>13.1</v>
      </c>
      <c r="G2500" s="58">
        <v>1.1400000000000006</v>
      </c>
      <c r="H2500" s="45">
        <v>80980</v>
      </c>
      <c r="I2500" s="45">
        <v>91540</v>
      </c>
      <c r="J2500" s="45">
        <v>10560</v>
      </c>
    </row>
    <row r="2501" spans="1:10">
      <c r="A2501">
        <v>3902</v>
      </c>
      <c r="B2501" t="s">
        <v>889</v>
      </c>
      <c r="C2501">
        <v>342</v>
      </c>
      <c r="D2501" t="s">
        <v>23</v>
      </c>
      <c r="E2501" s="44">
        <v>1.7799999999999998</v>
      </c>
      <c r="F2501" s="44">
        <v>2.67</v>
      </c>
      <c r="G2501" s="58">
        <v>0.89000000000000012</v>
      </c>
      <c r="H2501" s="45">
        <v>11793</v>
      </c>
      <c r="I2501" s="45">
        <v>19750</v>
      </c>
      <c r="J2501" s="45">
        <v>7957</v>
      </c>
    </row>
    <row r="2502" spans="1:10">
      <c r="A2502">
        <v>3902</v>
      </c>
      <c r="B2502" t="s">
        <v>889</v>
      </c>
      <c r="C2502">
        <v>343</v>
      </c>
      <c r="D2502" t="s">
        <v>274</v>
      </c>
      <c r="E2502" s="44">
        <v>4.6300000000000008</v>
      </c>
      <c r="F2502" s="44">
        <v>4.8</v>
      </c>
      <c r="G2502" s="58">
        <v>0.16999999999999904</v>
      </c>
      <c r="H2502" s="45">
        <v>31702</v>
      </c>
      <c r="I2502" s="45">
        <v>35595</v>
      </c>
      <c r="J2502" s="45">
        <v>3893</v>
      </c>
    </row>
    <row r="2503" spans="1:10">
      <c r="A2503">
        <v>3902</v>
      </c>
      <c r="B2503" t="s">
        <v>889</v>
      </c>
      <c r="C2503">
        <v>344</v>
      </c>
      <c r="D2503" t="s">
        <v>24</v>
      </c>
      <c r="E2503" s="44">
        <v>0.73</v>
      </c>
      <c r="F2503" s="44">
        <v>0</v>
      </c>
      <c r="G2503" s="58">
        <v>-0.73</v>
      </c>
      <c r="H2503" s="45">
        <v>4836</v>
      </c>
      <c r="I2503" s="45">
        <v>0</v>
      </c>
      <c r="J2503" s="45">
        <v>-4836</v>
      </c>
    </row>
    <row r="2504" spans="1:10">
      <c r="A2504">
        <v>3902</v>
      </c>
      <c r="B2504" t="s">
        <v>889</v>
      </c>
      <c r="C2504">
        <v>346</v>
      </c>
      <c r="D2504" t="s">
        <v>26</v>
      </c>
      <c r="E2504" s="44">
        <v>3.43</v>
      </c>
      <c r="F2504" s="44">
        <v>6.03</v>
      </c>
      <c r="G2504" s="58">
        <v>2.6</v>
      </c>
      <c r="H2504" s="45">
        <v>22724</v>
      </c>
      <c r="I2504" s="45">
        <v>39949</v>
      </c>
      <c r="J2504" s="45">
        <v>17225</v>
      </c>
    </row>
    <row r="2505" spans="1:10">
      <c r="A2505">
        <v>3902</v>
      </c>
      <c r="B2505" t="s">
        <v>889</v>
      </c>
      <c r="C2505">
        <v>347</v>
      </c>
      <c r="D2505" t="s">
        <v>749</v>
      </c>
      <c r="E2505" s="44">
        <v>7.8999999999999995</v>
      </c>
      <c r="F2505" s="44">
        <v>5.2600000000000007</v>
      </c>
      <c r="G2505" s="58">
        <v>-2.6399999999999988</v>
      </c>
      <c r="H2505" s="45">
        <v>52415</v>
      </c>
      <c r="I2505" s="45">
        <v>37349</v>
      </c>
      <c r="J2505" s="45">
        <v>-15066</v>
      </c>
    </row>
    <row r="2506" spans="1:10">
      <c r="A2506">
        <v>3902</v>
      </c>
      <c r="B2506" t="s">
        <v>889</v>
      </c>
      <c r="C2506">
        <v>348</v>
      </c>
      <c r="D2506" t="s">
        <v>343</v>
      </c>
      <c r="E2506" s="44">
        <v>41.079999999999984</v>
      </c>
      <c r="F2506" s="44">
        <v>72.110000000000014</v>
      </c>
      <c r="G2506" s="58">
        <v>31.03000000000003</v>
      </c>
      <c r="H2506" s="45">
        <v>284521</v>
      </c>
      <c r="I2506" s="45">
        <v>505838</v>
      </c>
      <c r="J2506" s="45">
        <v>221317</v>
      </c>
    </row>
    <row r="2507" spans="1:10">
      <c r="A2507">
        <v>3902</v>
      </c>
      <c r="B2507" t="s">
        <v>889</v>
      </c>
      <c r="C2507">
        <v>600</v>
      </c>
      <c r="D2507" t="s">
        <v>337</v>
      </c>
      <c r="E2507" s="44">
        <v>2.4</v>
      </c>
      <c r="F2507" s="44">
        <v>4.42</v>
      </c>
      <c r="G2507" s="58">
        <v>2.02</v>
      </c>
      <c r="H2507" s="45">
        <v>16019</v>
      </c>
      <c r="I2507" s="45">
        <v>30285</v>
      </c>
      <c r="J2507" s="45">
        <v>14266</v>
      </c>
    </row>
    <row r="2508" spans="1:10">
      <c r="A2508">
        <v>3902</v>
      </c>
      <c r="B2508" t="s">
        <v>889</v>
      </c>
      <c r="C2508">
        <v>603</v>
      </c>
      <c r="D2508" t="s">
        <v>769</v>
      </c>
      <c r="E2508" s="44">
        <v>1.3599999999999999</v>
      </c>
      <c r="F2508" s="44">
        <v>3.59</v>
      </c>
      <c r="G2508" s="58">
        <v>2.23</v>
      </c>
      <c r="H2508" s="45">
        <v>14549</v>
      </c>
      <c r="I2508" s="45">
        <v>30569</v>
      </c>
      <c r="J2508" s="45">
        <v>16020</v>
      </c>
    </row>
    <row r="2509" spans="1:10">
      <c r="A2509">
        <v>3902</v>
      </c>
      <c r="B2509" t="s">
        <v>889</v>
      </c>
      <c r="C2509">
        <v>605</v>
      </c>
      <c r="D2509" t="s">
        <v>30</v>
      </c>
      <c r="E2509" s="44">
        <v>2.19</v>
      </c>
      <c r="F2509" s="44">
        <v>2</v>
      </c>
      <c r="G2509" s="58">
        <v>-0.18999999999999995</v>
      </c>
      <c r="H2509" s="45">
        <v>14949</v>
      </c>
      <c r="I2509" s="45">
        <v>13250</v>
      </c>
      <c r="J2509" s="45">
        <v>-1699</v>
      </c>
    </row>
    <row r="2510" spans="1:10">
      <c r="A2510">
        <v>3902</v>
      </c>
      <c r="B2510" t="s">
        <v>889</v>
      </c>
      <c r="C2510">
        <v>610</v>
      </c>
      <c r="D2510" t="s">
        <v>338</v>
      </c>
      <c r="E2510" s="44">
        <v>7.38</v>
      </c>
      <c r="F2510" s="44">
        <v>7.3999999999999995</v>
      </c>
      <c r="G2510" s="58">
        <v>1.9999999999999574E-2</v>
      </c>
      <c r="H2510" s="45">
        <v>49315</v>
      </c>
      <c r="I2510" s="45">
        <v>49205</v>
      </c>
      <c r="J2510" s="45">
        <v>-110</v>
      </c>
    </row>
    <row r="2511" spans="1:10">
      <c r="A2511">
        <v>3902</v>
      </c>
      <c r="B2511" t="s">
        <v>889</v>
      </c>
      <c r="C2511">
        <v>615</v>
      </c>
      <c r="D2511" t="s">
        <v>291</v>
      </c>
      <c r="E2511" s="44">
        <v>10.130000000000001</v>
      </c>
      <c r="F2511" s="44">
        <v>9.93</v>
      </c>
      <c r="G2511" s="58">
        <v>-0.20000000000000107</v>
      </c>
      <c r="H2511" s="45">
        <v>68884</v>
      </c>
      <c r="I2511" s="45">
        <v>68279</v>
      </c>
      <c r="J2511" s="45">
        <v>-605</v>
      </c>
    </row>
    <row r="2512" spans="1:10">
      <c r="A2512">
        <v>3902</v>
      </c>
      <c r="B2512" t="s">
        <v>889</v>
      </c>
      <c r="C2512">
        <v>616</v>
      </c>
      <c r="D2512" t="s">
        <v>879</v>
      </c>
      <c r="E2512" s="44">
        <v>5.44</v>
      </c>
      <c r="F2512" s="44">
        <v>6.17</v>
      </c>
      <c r="G2512" s="58">
        <v>0.72999999999999954</v>
      </c>
      <c r="H2512" s="45">
        <v>36040</v>
      </c>
      <c r="I2512" s="45">
        <v>42375</v>
      </c>
      <c r="J2512" s="45">
        <v>6335</v>
      </c>
    </row>
    <row r="2513" spans="1:10">
      <c r="A2513">
        <v>3902</v>
      </c>
      <c r="B2513" t="s">
        <v>889</v>
      </c>
      <c r="C2513">
        <v>618</v>
      </c>
      <c r="D2513" t="s">
        <v>774</v>
      </c>
      <c r="E2513" s="44">
        <v>0.26</v>
      </c>
      <c r="F2513" s="44">
        <v>2.52</v>
      </c>
      <c r="G2513" s="58">
        <v>2.2599999999999998</v>
      </c>
      <c r="H2513" s="45">
        <v>1723</v>
      </c>
      <c r="I2513" s="45">
        <v>16903</v>
      </c>
      <c r="J2513" s="45">
        <v>15180</v>
      </c>
    </row>
    <row r="2514" spans="1:10">
      <c r="A2514">
        <v>3902</v>
      </c>
      <c r="B2514" t="s">
        <v>889</v>
      </c>
      <c r="C2514">
        <v>620</v>
      </c>
      <c r="D2514" t="s">
        <v>750</v>
      </c>
      <c r="E2514" s="44">
        <v>3.0599999999999996</v>
      </c>
      <c r="F2514" s="44">
        <v>0.36</v>
      </c>
      <c r="G2514" s="58">
        <v>-2.6999999999999997</v>
      </c>
      <c r="H2514" s="45">
        <v>20272</v>
      </c>
      <c r="I2514" s="45">
        <v>2386</v>
      </c>
      <c r="J2514" s="45">
        <v>-17886</v>
      </c>
    </row>
    <row r="2515" spans="1:10">
      <c r="A2515">
        <v>3902</v>
      </c>
      <c r="B2515" t="s">
        <v>889</v>
      </c>
      <c r="C2515">
        <v>622</v>
      </c>
      <c r="D2515" t="s">
        <v>286</v>
      </c>
      <c r="E2515" s="44">
        <v>4.6900000000000004</v>
      </c>
      <c r="F2515" s="44">
        <v>3.5300000000000002</v>
      </c>
      <c r="G2515" s="58">
        <v>-1.1600000000000001</v>
      </c>
      <c r="H2515" s="45">
        <v>31071</v>
      </c>
      <c r="I2515" s="45">
        <v>25082</v>
      </c>
      <c r="J2515" s="45">
        <v>-5989</v>
      </c>
    </row>
    <row r="2516" spans="1:10">
      <c r="A2516">
        <v>3902</v>
      </c>
      <c r="B2516" t="s">
        <v>889</v>
      </c>
      <c r="C2516">
        <v>625</v>
      </c>
      <c r="D2516" t="s">
        <v>328</v>
      </c>
      <c r="E2516" s="44">
        <v>3.77</v>
      </c>
      <c r="F2516" s="44">
        <v>4.4400000000000004</v>
      </c>
      <c r="G2516" s="58">
        <v>0.67000000000000037</v>
      </c>
      <c r="H2516" s="45">
        <v>25507</v>
      </c>
      <c r="I2516" s="45">
        <v>30962</v>
      </c>
      <c r="J2516" s="45">
        <v>5455</v>
      </c>
    </row>
    <row r="2517" spans="1:10">
      <c r="A2517">
        <v>3902</v>
      </c>
      <c r="B2517" t="s">
        <v>889</v>
      </c>
      <c r="C2517">
        <v>635</v>
      </c>
      <c r="D2517" t="s">
        <v>770</v>
      </c>
      <c r="E2517" s="44">
        <v>2.02</v>
      </c>
      <c r="F2517" s="44">
        <v>1.77</v>
      </c>
      <c r="G2517" s="58">
        <v>-0.25</v>
      </c>
      <c r="H2517" s="45">
        <v>13383</v>
      </c>
      <c r="I2517" s="45">
        <v>11726</v>
      </c>
      <c r="J2517" s="45">
        <v>-1657</v>
      </c>
    </row>
    <row r="2518" spans="1:10">
      <c r="A2518">
        <v>3902</v>
      </c>
      <c r="B2518" t="s">
        <v>889</v>
      </c>
      <c r="C2518">
        <v>640</v>
      </c>
      <c r="D2518" t="s">
        <v>402</v>
      </c>
      <c r="E2518" s="44">
        <v>3.37</v>
      </c>
      <c r="F2518" s="44">
        <v>3.13</v>
      </c>
      <c r="G2518" s="58">
        <v>-0.24000000000000021</v>
      </c>
      <c r="H2518" s="45">
        <v>22326</v>
      </c>
      <c r="I2518" s="45">
        <v>21299</v>
      </c>
      <c r="J2518" s="45">
        <v>-1027</v>
      </c>
    </row>
    <row r="2519" spans="1:10">
      <c r="A2519">
        <v>3902</v>
      </c>
      <c r="B2519" t="s">
        <v>889</v>
      </c>
      <c r="C2519">
        <v>645</v>
      </c>
      <c r="D2519" t="s">
        <v>268</v>
      </c>
      <c r="E2519" s="44">
        <v>13.160000000000002</v>
      </c>
      <c r="F2519" s="44">
        <v>11.25</v>
      </c>
      <c r="G2519" s="58">
        <v>-1.9100000000000019</v>
      </c>
      <c r="H2519" s="45">
        <v>88740</v>
      </c>
      <c r="I2519" s="45">
        <v>74533</v>
      </c>
      <c r="J2519" s="45">
        <v>-14207</v>
      </c>
    </row>
    <row r="2520" spans="1:10">
      <c r="A2520">
        <v>3902</v>
      </c>
      <c r="B2520" t="s">
        <v>889</v>
      </c>
      <c r="C2520">
        <v>650</v>
      </c>
      <c r="D2520" t="s">
        <v>382</v>
      </c>
      <c r="E2520" s="46">
        <v>1.98</v>
      </c>
      <c r="F2520" s="46">
        <v>3.1</v>
      </c>
      <c r="G2520" s="59">
        <v>1.1200000000000001</v>
      </c>
      <c r="H2520" s="47">
        <v>13118</v>
      </c>
      <c r="I2520" s="47">
        <v>20538</v>
      </c>
      <c r="J2520" s="47">
        <v>7420</v>
      </c>
    </row>
    <row r="2521" spans="1:10">
      <c r="A2521">
        <v>3902</v>
      </c>
      <c r="B2521" t="s">
        <v>889</v>
      </c>
      <c r="C2521">
        <v>655</v>
      </c>
      <c r="D2521" t="s">
        <v>761</v>
      </c>
      <c r="E2521" s="44">
        <v>2.19</v>
      </c>
      <c r="F2521" s="44">
        <v>2</v>
      </c>
      <c r="G2521" s="58">
        <v>-0.18999999999999995</v>
      </c>
      <c r="H2521" s="45">
        <v>14509</v>
      </c>
      <c r="I2521" s="45">
        <v>13250</v>
      </c>
      <c r="J2521" s="45">
        <v>-1259</v>
      </c>
    </row>
    <row r="2522" spans="1:10">
      <c r="A2522">
        <v>3902</v>
      </c>
      <c r="B2522" t="s">
        <v>889</v>
      </c>
      <c r="C2522">
        <v>658</v>
      </c>
      <c r="D2522" t="s">
        <v>361</v>
      </c>
      <c r="E2522" s="44">
        <v>12.199999999999998</v>
      </c>
      <c r="F2522" s="44">
        <v>11.34</v>
      </c>
      <c r="G2522" s="58">
        <v>-0.85999999999999766</v>
      </c>
      <c r="H2522" s="45">
        <v>85275</v>
      </c>
      <c r="I2522" s="45">
        <v>79531</v>
      </c>
      <c r="J2522" s="45">
        <v>-5744</v>
      </c>
    </row>
    <row r="2523" spans="1:10">
      <c r="A2523">
        <v>3902</v>
      </c>
      <c r="B2523" t="s">
        <v>889</v>
      </c>
      <c r="C2523">
        <v>660</v>
      </c>
      <c r="D2523" t="s">
        <v>269</v>
      </c>
      <c r="E2523" s="44">
        <v>2.4300000000000002</v>
      </c>
      <c r="F2523" s="44">
        <v>5.41</v>
      </c>
      <c r="G2523" s="58">
        <v>2.98</v>
      </c>
      <c r="H2523" s="45">
        <v>16100</v>
      </c>
      <c r="I2523" s="45">
        <v>36244</v>
      </c>
      <c r="J2523" s="45">
        <v>20144</v>
      </c>
    </row>
    <row r="2524" spans="1:10">
      <c r="A2524">
        <v>3902</v>
      </c>
      <c r="B2524" t="s">
        <v>889</v>
      </c>
      <c r="C2524">
        <v>662</v>
      </c>
      <c r="D2524" t="s">
        <v>775</v>
      </c>
      <c r="E2524" s="44">
        <v>0</v>
      </c>
      <c r="F2524" s="44">
        <v>0.49</v>
      </c>
      <c r="G2524" s="58">
        <v>0.49</v>
      </c>
      <c r="H2524" s="45">
        <v>0</v>
      </c>
      <c r="I2524" s="45">
        <v>3246</v>
      </c>
      <c r="J2524" s="45">
        <v>3246</v>
      </c>
    </row>
    <row r="2525" spans="1:10">
      <c r="A2525">
        <v>3902</v>
      </c>
      <c r="B2525" t="s">
        <v>889</v>
      </c>
      <c r="C2525">
        <v>665</v>
      </c>
      <c r="D2525" t="s">
        <v>352</v>
      </c>
      <c r="E2525" s="44">
        <v>3.06</v>
      </c>
      <c r="F2525" s="44">
        <v>5.5</v>
      </c>
      <c r="G2525" s="58">
        <v>2.44</v>
      </c>
      <c r="H2525" s="45">
        <v>21833</v>
      </c>
      <c r="I2525" s="45">
        <v>37514</v>
      </c>
      <c r="J2525" s="45">
        <v>15681</v>
      </c>
    </row>
    <row r="2526" spans="1:10">
      <c r="A2526">
        <v>3902</v>
      </c>
      <c r="B2526" t="s">
        <v>889</v>
      </c>
      <c r="C2526">
        <v>670</v>
      </c>
      <c r="D2526" t="s">
        <v>33</v>
      </c>
      <c r="E2526" s="44">
        <v>0</v>
      </c>
      <c r="F2526" s="44">
        <v>1.77</v>
      </c>
      <c r="G2526" s="58">
        <v>1.77</v>
      </c>
      <c r="H2526" s="45">
        <v>0</v>
      </c>
      <c r="I2526" s="45">
        <v>11727</v>
      </c>
      <c r="J2526" s="45">
        <v>11727</v>
      </c>
    </row>
    <row r="2527" spans="1:10">
      <c r="A2527">
        <v>3902</v>
      </c>
      <c r="B2527" t="s">
        <v>889</v>
      </c>
      <c r="C2527">
        <v>672</v>
      </c>
      <c r="D2527" t="s">
        <v>776</v>
      </c>
      <c r="E2527" s="44">
        <v>1.17</v>
      </c>
      <c r="F2527" s="44">
        <v>1.8</v>
      </c>
      <c r="G2527" s="58">
        <v>0.63000000000000012</v>
      </c>
      <c r="H2527" s="45">
        <v>7751</v>
      </c>
      <c r="I2527" s="45">
        <v>12933</v>
      </c>
      <c r="J2527" s="45">
        <v>5182</v>
      </c>
    </row>
    <row r="2528" spans="1:10">
      <c r="A2528">
        <v>3902</v>
      </c>
      <c r="B2528" t="s">
        <v>889</v>
      </c>
      <c r="C2528">
        <v>673</v>
      </c>
      <c r="D2528" t="s">
        <v>339</v>
      </c>
      <c r="E2528" s="44">
        <v>4.26</v>
      </c>
      <c r="F2528" s="44">
        <v>3.47</v>
      </c>
      <c r="G2528" s="58">
        <v>-0.78999999999999959</v>
      </c>
      <c r="H2528" s="45">
        <v>30151</v>
      </c>
      <c r="I2528" s="45">
        <v>23943</v>
      </c>
      <c r="J2528" s="45">
        <v>-6208</v>
      </c>
    </row>
    <row r="2529" spans="1:10">
      <c r="A2529">
        <v>3902</v>
      </c>
      <c r="B2529" t="s">
        <v>889</v>
      </c>
      <c r="C2529">
        <v>674</v>
      </c>
      <c r="D2529" t="s">
        <v>292</v>
      </c>
      <c r="E2529" s="44">
        <v>0</v>
      </c>
      <c r="F2529" s="44">
        <v>1.19</v>
      </c>
      <c r="G2529" s="58">
        <v>1.19</v>
      </c>
      <c r="H2529" s="45">
        <v>0</v>
      </c>
      <c r="I2529" s="45">
        <v>8478</v>
      </c>
      <c r="J2529" s="45">
        <v>8478</v>
      </c>
    </row>
    <row r="2530" spans="1:10">
      <c r="A2530">
        <v>3902</v>
      </c>
      <c r="B2530" t="s">
        <v>889</v>
      </c>
      <c r="C2530">
        <v>675</v>
      </c>
      <c r="D2530" t="s">
        <v>260</v>
      </c>
      <c r="E2530" s="44">
        <v>2</v>
      </c>
      <c r="F2530" s="44">
        <v>6.1999999999999993</v>
      </c>
      <c r="G2530" s="58">
        <v>4.1999999999999993</v>
      </c>
      <c r="H2530" s="45">
        <v>14575</v>
      </c>
      <c r="I2530" s="45">
        <v>42185</v>
      </c>
      <c r="J2530" s="45">
        <v>27610</v>
      </c>
    </row>
    <row r="2531" spans="1:10">
      <c r="A2531">
        <v>3902</v>
      </c>
      <c r="B2531" t="s">
        <v>889</v>
      </c>
      <c r="C2531">
        <v>680</v>
      </c>
      <c r="D2531" t="s">
        <v>408</v>
      </c>
      <c r="E2531" s="44">
        <v>6.73</v>
      </c>
      <c r="F2531" s="44">
        <v>11</v>
      </c>
      <c r="G2531" s="58">
        <v>4.2699999999999996</v>
      </c>
      <c r="H2531" s="45">
        <v>48263</v>
      </c>
      <c r="I2531" s="45">
        <v>76026</v>
      </c>
      <c r="J2531" s="45">
        <v>27763</v>
      </c>
    </row>
    <row r="2532" spans="1:10">
      <c r="A2532">
        <v>3902</v>
      </c>
      <c r="B2532" t="s">
        <v>889</v>
      </c>
      <c r="C2532">
        <v>683</v>
      </c>
      <c r="D2532" t="s">
        <v>393</v>
      </c>
      <c r="E2532" s="44">
        <v>3.78</v>
      </c>
      <c r="F2532" s="44">
        <v>2.59</v>
      </c>
      <c r="G2532" s="58">
        <v>-1.19</v>
      </c>
      <c r="H2532" s="45">
        <v>25970</v>
      </c>
      <c r="I2532" s="45">
        <v>18849</v>
      </c>
      <c r="J2532" s="45">
        <v>-7121</v>
      </c>
    </row>
    <row r="2533" spans="1:10">
      <c r="A2533">
        <v>3902</v>
      </c>
      <c r="B2533" t="s">
        <v>889</v>
      </c>
      <c r="C2533">
        <v>685</v>
      </c>
      <c r="D2533" t="s">
        <v>371</v>
      </c>
      <c r="E2533" s="44">
        <v>0</v>
      </c>
      <c r="F2533" s="44">
        <v>0.45</v>
      </c>
      <c r="G2533" s="58">
        <v>0.45</v>
      </c>
      <c r="H2533" s="45">
        <v>0</v>
      </c>
      <c r="I2533" s="45">
        <v>4361</v>
      </c>
      <c r="J2533" s="45">
        <v>4361</v>
      </c>
    </row>
    <row r="2534" spans="1:10">
      <c r="A2534">
        <v>3902</v>
      </c>
      <c r="B2534" t="s">
        <v>889</v>
      </c>
      <c r="C2534">
        <v>690</v>
      </c>
      <c r="D2534" t="s">
        <v>762</v>
      </c>
      <c r="E2534" s="44">
        <v>4.5</v>
      </c>
      <c r="F2534" s="44">
        <v>9.44</v>
      </c>
      <c r="G2534" s="58">
        <v>4.9399999999999995</v>
      </c>
      <c r="H2534" s="45">
        <v>29813</v>
      </c>
      <c r="I2534" s="45">
        <v>62540</v>
      </c>
      <c r="J2534" s="45">
        <v>32727</v>
      </c>
    </row>
    <row r="2535" spans="1:10">
      <c r="A2535">
        <v>3902</v>
      </c>
      <c r="B2535" t="s">
        <v>889</v>
      </c>
      <c r="C2535">
        <v>695</v>
      </c>
      <c r="D2535" t="s">
        <v>767</v>
      </c>
      <c r="E2535" s="44">
        <v>1.54</v>
      </c>
      <c r="F2535" s="44">
        <v>0.49</v>
      </c>
      <c r="G2535" s="58">
        <v>-1.05</v>
      </c>
      <c r="H2535" s="45">
        <v>10203</v>
      </c>
      <c r="I2535" s="45">
        <v>3246</v>
      </c>
      <c r="J2535" s="45">
        <v>-6957</v>
      </c>
    </row>
    <row r="2536" spans="1:10">
      <c r="A2536">
        <v>3902</v>
      </c>
      <c r="B2536" t="s">
        <v>889</v>
      </c>
      <c r="C2536">
        <v>698</v>
      </c>
      <c r="D2536" t="s">
        <v>55</v>
      </c>
      <c r="E2536" s="44">
        <v>1.1299999999999999</v>
      </c>
      <c r="F2536" s="44">
        <v>0.69</v>
      </c>
      <c r="G2536" s="58">
        <v>-0.43999999999999995</v>
      </c>
      <c r="H2536" s="45">
        <v>7879</v>
      </c>
      <c r="I2536" s="45">
        <v>4677</v>
      </c>
      <c r="J2536" s="45">
        <v>-3202</v>
      </c>
    </row>
    <row r="2537" spans="1:10">
      <c r="A2537">
        <v>3902</v>
      </c>
      <c r="B2537" t="s">
        <v>889</v>
      </c>
      <c r="C2537">
        <v>700</v>
      </c>
      <c r="D2537" t="s">
        <v>35</v>
      </c>
      <c r="E2537" s="44">
        <v>2.2999999999999998</v>
      </c>
      <c r="F2537" s="44">
        <v>3.24</v>
      </c>
      <c r="G2537" s="58">
        <v>0.94000000000000039</v>
      </c>
      <c r="H2537" s="45">
        <v>18016</v>
      </c>
      <c r="I2537" s="45">
        <v>22594</v>
      </c>
      <c r="J2537" s="45">
        <v>4578</v>
      </c>
    </row>
    <row r="2538" spans="1:10">
      <c r="A2538">
        <v>3902</v>
      </c>
      <c r="B2538" t="s">
        <v>889</v>
      </c>
      <c r="C2538">
        <v>705</v>
      </c>
      <c r="D2538" t="s">
        <v>296</v>
      </c>
      <c r="E2538" s="44">
        <v>0.93</v>
      </c>
      <c r="F2538" s="44">
        <v>3.36</v>
      </c>
      <c r="G2538" s="58">
        <v>2.4299999999999997</v>
      </c>
      <c r="H2538" s="45">
        <v>6330</v>
      </c>
      <c r="I2538" s="45">
        <v>22879</v>
      </c>
      <c r="J2538" s="45">
        <v>16549</v>
      </c>
    </row>
    <row r="2539" spans="1:10">
      <c r="A2539">
        <v>3902</v>
      </c>
      <c r="B2539" t="s">
        <v>889</v>
      </c>
      <c r="C2539">
        <v>710</v>
      </c>
      <c r="D2539" t="s">
        <v>763</v>
      </c>
      <c r="E2539" s="44">
        <v>3.7</v>
      </c>
      <c r="F2539" s="44">
        <v>3.5200000000000005</v>
      </c>
      <c r="G2539" s="58">
        <v>-0.17999999999999972</v>
      </c>
      <c r="H2539" s="45">
        <v>24513</v>
      </c>
      <c r="I2539" s="45">
        <v>24447</v>
      </c>
      <c r="J2539" s="45">
        <v>-66</v>
      </c>
    </row>
    <row r="2540" spans="1:10">
      <c r="A2540">
        <v>3902</v>
      </c>
      <c r="B2540" t="s">
        <v>889</v>
      </c>
      <c r="C2540">
        <v>712</v>
      </c>
      <c r="D2540" t="s">
        <v>883</v>
      </c>
      <c r="E2540" s="44">
        <v>6.7899999999999991</v>
      </c>
      <c r="F2540" s="44">
        <v>5.97</v>
      </c>
      <c r="G2540" s="58">
        <v>-0.8199999999999994</v>
      </c>
      <c r="H2540" s="45">
        <v>52356</v>
      </c>
      <c r="I2540" s="45">
        <v>45598</v>
      </c>
      <c r="J2540" s="45">
        <v>-6758</v>
      </c>
    </row>
    <row r="2541" spans="1:10">
      <c r="A2541">
        <v>3902</v>
      </c>
      <c r="B2541" t="s">
        <v>889</v>
      </c>
      <c r="C2541">
        <v>717</v>
      </c>
      <c r="D2541" t="s">
        <v>372</v>
      </c>
      <c r="E2541" s="44">
        <v>1.43</v>
      </c>
      <c r="F2541" s="44">
        <v>2.08</v>
      </c>
      <c r="G2541" s="58">
        <v>0.65000000000000013</v>
      </c>
      <c r="H2541" s="45">
        <v>9474</v>
      </c>
      <c r="I2541" s="45">
        <v>15671</v>
      </c>
      <c r="J2541" s="45">
        <v>6197</v>
      </c>
    </row>
    <row r="2542" spans="1:10">
      <c r="A2542">
        <v>3902</v>
      </c>
      <c r="B2542" t="s">
        <v>889</v>
      </c>
      <c r="C2542">
        <v>720</v>
      </c>
      <c r="D2542" t="s">
        <v>340</v>
      </c>
      <c r="E2542" s="44">
        <v>2.5300000000000002</v>
      </c>
      <c r="F2542" s="44">
        <v>2.0700000000000003</v>
      </c>
      <c r="G2542" s="58">
        <v>-0.45999999999999996</v>
      </c>
      <c r="H2542" s="45">
        <v>16762</v>
      </c>
      <c r="I2542" s="45">
        <v>13951</v>
      </c>
      <c r="J2542" s="45">
        <v>-2811</v>
      </c>
    </row>
    <row r="2543" spans="1:10">
      <c r="A2543">
        <v>3902</v>
      </c>
      <c r="B2543" t="s">
        <v>889</v>
      </c>
      <c r="C2543">
        <v>725</v>
      </c>
      <c r="D2543" t="s">
        <v>72</v>
      </c>
      <c r="E2543" s="44">
        <v>6.02</v>
      </c>
      <c r="F2543" s="44">
        <v>5.05</v>
      </c>
      <c r="G2543" s="58">
        <v>-0.96999999999999975</v>
      </c>
      <c r="H2543" s="45">
        <v>39884</v>
      </c>
      <c r="I2543" s="45">
        <v>33456</v>
      </c>
      <c r="J2543" s="45">
        <v>-6428</v>
      </c>
    </row>
    <row r="2544" spans="1:10">
      <c r="A2544">
        <v>3902</v>
      </c>
      <c r="B2544" t="s">
        <v>889</v>
      </c>
      <c r="C2544">
        <v>728</v>
      </c>
      <c r="D2544" t="s">
        <v>365</v>
      </c>
      <c r="E2544" s="44">
        <v>0</v>
      </c>
      <c r="F2544" s="44">
        <v>1</v>
      </c>
      <c r="G2544" s="58">
        <v>1</v>
      </c>
      <c r="H2544" s="45">
        <v>0</v>
      </c>
      <c r="I2544" s="45">
        <v>6625</v>
      </c>
      <c r="J2544" s="45">
        <v>6625</v>
      </c>
    </row>
    <row r="2545" spans="1:10">
      <c r="A2545">
        <v>3902</v>
      </c>
      <c r="B2545" t="s">
        <v>889</v>
      </c>
      <c r="C2545">
        <v>730</v>
      </c>
      <c r="D2545" t="s">
        <v>768</v>
      </c>
      <c r="E2545" s="44">
        <v>3.81</v>
      </c>
      <c r="F2545" s="44">
        <v>8.9600000000000009</v>
      </c>
      <c r="G2545" s="58">
        <v>5.15</v>
      </c>
      <c r="H2545" s="45">
        <v>25242</v>
      </c>
      <c r="I2545" s="45">
        <v>59768</v>
      </c>
      <c r="J2545" s="45">
        <v>34526</v>
      </c>
    </row>
    <row r="2546" spans="1:10">
      <c r="A2546">
        <v>3902</v>
      </c>
      <c r="B2546" t="s">
        <v>889</v>
      </c>
      <c r="C2546">
        <v>735</v>
      </c>
      <c r="D2546" t="s">
        <v>341</v>
      </c>
      <c r="E2546" s="44">
        <v>5.78</v>
      </c>
      <c r="F2546" s="44">
        <v>9.73</v>
      </c>
      <c r="G2546" s="58">
        <v>3.95</v>
      </c>
      <c r="H2546" s="45">
        <v>38293</v>
      </c>
      <c r="I2546" s="45">
        <v>66968</v>
      </c>
      <c r="J2546" s="45">
        <v>28675</v>
      </c>
    </row>
    <row r="2547" spans="1:10">
      <c r="A2547">
        <v>3902</v>
      </c>
      <c r="B2547" t="s">
        <v>889</v>
      </c>
      <c r="C2547">
        <v>740</v>
      </c>
      <c r="D2547" t="s">
        <v>392</v>
      </c>
      <c r="E2547" s="44">
        <v>4.03</v>
      </c>
      <c r="F2547" s="44">
        <v>6.69</v>
      </c>
      <c r="G2547" s="58">
        <v>2.66</v>
      </c>
      <c r="H2547" s="45">
        <v>26700</v>
      </c>
      <c r="I2547" s="45">
        <v>44384</v>
      </c>
      <c r="J2547" s="45">
        <v>17684</v>
      </c>
    </row>
    <row r="2548" spans="1:10">
      <c r="A2548">
        <v>3902</v>
      </c>
      <c r="B2548" t="s">
        <v>889</v>
      </c>
      <c r="C2548">
        <v>745</v>
      </c>
      <c r="D2548" t="s">
        <v>309</v>
      </c>
      <c r="E2548" s="44">
        <v>6</v>
      </c>
      <c r="F2548" s="44">
        <v>4.47</v>
      </c>
      <c r="G2548" s="58">
        <v>-1.5300000000000002</v>
      </c>
      <c r="H2548" s="45">
        <v>40809</v>
      </c>
      <c r="I2548" s="45">
        <v>32473</v>
      </c>
      <c r="J2548" s="45">
        <v>-8336</v>
      </c>
    </row>
    <row r="2549" spans="1:10">
      <c r="A2549">
        <v>3902</v>
      </c>
      <c r="B2549" t="s">
        <v>889</v>
      </c>
      <c r="C2549">
        <v>750</v>
      </c>
      <c r="D2549" t="s">
        <v>37</v>
      </c>
      <c r="E2549" s="44">
        <v>1.29</v>
      </c>
      <c r="F2549" s="44">
        <v>1.05</v>
      </c>
      <c r="G2549" s="58">
        <v>-0.24</v>
      </c>
      <c r="H2549" s="45">
        <v>10815</v>
      </c>
      <c r="I2549" s="45">
        <v>6956</v>
      </c>
      <c r="J2549" s="45">
        <v>-3859</v>
      </c>
    </row>
    <row r="2550" spans="1:10">
      <c r="A2550">
        <v>3902</v>
      </c>
      <c r="B2550" t="s">
        <v>889</v>
      </c>
      <c r="C2550">
        <v>753</v>
      </c>
      <c r="D2550" t="s">
        <v>275</v>
      </c>
      <c r="E2550" s="44">
        <v>5.74</v>
      </c>
      <c r="F2550" s="44">
        <v>8.36</v>
      </c>
      <c r="G2550" s="58">
        <v>2.6199999999999992</v>
      </c>
      <c r="H2550" s="45">
        <v>39979</v>
      </c>
      <c r="I2550" s="45">
        <v>56464</v>
      </c>
      <c r="J2550" s="45">
        <v>16485</v>
      </c>
    </row>
    <row r="2551" spans="1:10">
      <c r="A2551">
        <v>3902</v>
      </c>
      <c r="B2551" t="s">
        <v>889</v>
      </c>
      <c r="C2551">
        <v>755</v>
      </c>
      <c r="D2551" t="s">
        <v>293</v>
      </c>
      <c r="E2551" s="44">
        <v>2.8299999999999996</v>
      </c>
      <c r="F2551" s="44">
        <v>3.25</v>
      </c>
      <c r="G2551" s="58">
        <v>0.42000000000000037</v>
      </c>
      <c r="H2551" s="45">
        <v>18854</v>
      </c>
      <c r="I2551" s="45">
        <v>22453</v>
      </c>
      <c r="J2551" s="45">
        <v>3599</v>
      </c>
    </row>
    <row r="2552" spans="1:10">
      <c r="A2552">
        <v>3902</v>
      </c>
      <c r="B2552" t="s">
        <v>889</v>
      </c>
      <c r="C2552">
        <v>760</v>
      </c>
      <c r="D2552" t="s">
        <v>38</v>
      </c>
      <c r="E2552" s="44">
        <v>1.8599999999999999</v>
      </c>
      <c r="F2552" s="44">
        <v>3.4000000000000004</v>
      </c>
      <c r="G2552" s="58">
        <v>1.5400000000000005</v>
      </c>
      <c r="H2552" s="45">
        <v>12323</v>
      </c>
      <c r="I2552" s="45">
        <v>22525</v>
      </c>
      <c r="J2552" s="45">
        <v>10202</v>
      </c>
    </row>
    <row r="2553" spans="1:10">
      <c r="A2553">
        <v>3902</v>
      </c>
      <c r="B2553" t="s">
        <v>889</v>
      </c>
      <c r="C2553">
        <v>763</v>
      </c>
      <c r="D2553" t="s">
        <v>880</v>
      </c>
      <c r="E2553" s="44">
        <v>0.90999999999999992</v>
      </c>
      <c r="F2553" s="44">
        <v>4.6000000000000005</v>
      </c>
      <c r="G2553" s="58">
        <v>3.6900000000000004</v>
      </c>
      <c r="H2553" s="45">
        <v>6086</v>
      </c>
      <c r="I2553" s="45">
        <v>33755</v>
      </c>
      <c r="J2553" s="45">
        <v>27669</v>
      </c>
    </row>
    <row r="2554" spans="1:10">
      <c r="A2554">
        <v>3902</v>
      </c>
      <c r="B2554" t="s">
        <v>889</v>
      </c>
      <c r="C2554">
        <v>765</v>
      </c>
      <c r="D2554" t="s">
        <v>778</v>
      </c>
      <c r="E2554" s="44">
        <v>0</v>
      </c>
      <c r="F2554" s="44">
        <v>0.02</v>
      </c>
      <c r="G2554" s="58">
        <v>0.02</v>
      </c>
      <c r="H2554" s="45">
        <v>0</v>
      </c>
      <c r="I2554" s="45">
        <v>133</v>
      </c>
      <c r="J2554" s="45">
        <v>133</v>
      </c>
    </row>
    <row r="2555" spans="1:10">
      <c r="A2555">
        <v>3902</v>
      </c>
      <c r="B2555" t="s">
        <v>889</v>
      </c>
      <c r="C2555">
        <v>766</v>
      </c>
      <c r="D2555" t="s">
        <v>885</v>
      </c>
      <c r="E2555" s="44">
        <v>1.57</v>
      </c>
      <c r="F2555" s="44">
        <v>2</v>
      </c>
      <c r="G2555" s="58">
        <v>0.42999999999999994</v>
      </c>
      <c r="H2555" s="45">
        <v>10557</v>
      </c>
      <c r="I2555" s="45">
        <v>15016</v>
      </c>
      <c r="J2555" s="45">
        <v>4459</v>
      </c>
    </row>
    <row r="2556" spans="1:10">
      <c r="A2556">
        <v>3902</v>
      </c>
      <c r="B2556" t="s">
        <v>889</v>
      </c>
      <c r="C2556">
        <v>767</v>
      </c>
      <c r="D2556" t="s">
        <v>362</v>
      </c>
      <c r="E2556" s="44">
        <v>6.59</v>
      </c>
      <c r="F2556" s="44">
        <v>9.3000000000000007</v>
      </c>
      <c r="G2556" s="58">
        <v>2.7100000000000009</v>
      </c>
      <c r="H2556" s="45">
        <v>45469</v>
      </c>
      <c r="I2556" s="45">
        <v>62739</v>
      </c>
      <c r="J2556" s="45">
        <v>17270</v>
      </c>
    </row>
    <row r="2557" spans="1:10">
      <c r="A2557">
        <v>3902</v>
      </c>
      <c r="B2557" t="s">
        <v>889</v>
      </c>
      <c r="C2557">
        <v>770</v>
      </c>
      <c r="D2557" t="s">
        <v>363</v>
      </c>
      <c r="E2557" s="44">
        <v>1.8299999999999998</v>
      </c>
      <c r="F2557" s="44">
        <v>9.9400000000000013</v>
      </c>
      <c r="G2557" s="58">
        <v>8.1100000000000012</v>
      </c>
      <c r="H2557" s="45">
        <v>12124</v>
      </c>
      <c r="I2557" s="45">
        <v>67443</v>
      </c>
      <c r="J2557" s="45">
        <v>55319</v>
      </c>
    </row>
    <row r="2558" spans="1:10">
      <c r="A2558">
        <v>3902</v>
      </c>
      <c r="B2558" t="s">
        <v>889</v>
      </c>
      <c r="C2558">
        <v>773</v>
      </c>
      <c r="D2558" t="s">
        <v>310</v>
      </c>
      <c r="E2558" s="44">
        <v>6.11</v>
      </c>
      <c r="F2558" s="44">
        <v>9.5500000000000007</v>
      </c>
      <c r="G2558" s="58">
        <v>3.4400000000000004</v>
      </c>
      <c r="H2558" s="45">
        <v>41937</v>
      </c>
      <c r="I2558" s="45">
        <v>66551</v>
      </c>
      <c r="J2558" s="45">
        <v>24614</v>
      </c>
    </row>
    <row r="2559" spans="1:10">
      <c r="A2559">
        <v>3902</v>
      </c>
      <c r="B2559" t="s">
        <v>889</v>
      </c>
      <c r="C2559">
        <v>775</v>
      </c>
      <c r="D2559" t="s">
        <v>342</v>
      </c>
      <c r="E2559" s="44">
        <v>10.259999999999998</v>
      </c>
      <c r="F2559" s="44">
        <v>18.149999999999999</v>
      </c>
      <c r="G2559" s="58">
        <v>7.8900000000000006</v>
      </c>
      <c r="H2559" s="45">
        <v>67972</v>
      </c>
      <c r="I2559" s="45">
        <v>120576</v>
      </c>
      <c r="J2559" s="45">
        <v>52604</v>
      </c>
    </row>
    <row r="2560" spans="1:10">
      <c r="A2560">
        <v>3902</v>
      </c>
      <c r="B2560" t="s">
        <v>889</v>
      </c>
      <c r="C2560">
        <v>778</v>
      </c>
      <c r="D2560" t="s">
        <v>765</v>
      </c>
      <c r="E2560" s="44">
        <v>6.02</v>
      </c>
      <c r="F2560" s="44">
        <v>1.38</v>
      </c>
      <c r="G2560" s="58">
        <v>-4.6399999999999997</v>
      </c>
      <c r="H2560" s="45">
        <v>40148</v>
      </c>
      <c r="I2560" s="45">
        <v>9143</v>
      </c>
      <c r="J2560" s="45">
        <v>-31005</v>
      </c>
    </row>
    <row r="2561" spans="1:10">
      <c r="A2561">
        <v>3902</v>
      </c>
      <c r="B2561" t="s">
        <v>889</v>
      </c>
      <c r="C2561">
        <v>780</v>
      </c>
      <c r="D2561" t="s">
        <v>42</v>
      </c>
      <c r="E2561" s="44">
        <v>3.0599999999999996</v>
      </c>
      <c r="F2561" s="44">
        <v>3.47</v>
      </c>
      <c r="G2561" s="58">
        <v>0.41000000000000059</v>
      </c>
      <c r="H2561" s="45">
        <v>21575</v>
      </c>
      <c r="I2561" s="45">
        <v>23850</v>
      </c>
      <c r="J2561" s="45">
        <v>2275</v>
      </c>
    </row>
    <row r="2562" spans="1:10">
      <c r="D2562" s="18" t="s">
        <v>1356</v>
      </c>
      <c r="E2562" s="46">
        <f>SUM(E10:E2561)</f>
        <v>16353.239999999991</v>
      </c>
      <c r="F2562" s="46">
        <f t="shared" ref="F2562:G2562" si="0">SUM(F10:F2561)</f>
        <v>16686.900000000001</v>
      </c>
      <c r="G2562" s="46">
        <f t="shared" si="0"/>
        <v>333.65999999999985</v>
      </c>
      <c r="H2562" s="47">
        <f t="shared" ref="H2562" si="1">SUM(H10:H2561)</f>
        <v>99975747</v>
      </c>
      <c r="I2562" s="47">
        <f t="shared" ref="I2562" si="2">SUM(I10:I2561)</f>
        <v>103162772</v>
      </c>
      <c r="J2562" s="47">
        <f t="shared" ref="J2562" si="3">SUM(J10:J2561)</f>
        <v>3187025</v>
      </c>
    </row>
    <row r="2566" spans="1:10">
      <c r="E2566" s="44"/>
      <c r="F2566" s="44"/>
      <c r="G2566" s="44"/>
      <c r="H2566" s="44"/>
      <c r="I2566" s="44"/>
      <c r="J2566" s="44"/>
    </row>
  </sheetData>
  <autoFilter ref="A9:D2429"/>
  <mergeCells count="3">
    <mergeCell ref="A2:J2"/>
    <mergeCell ref="A3:J3"/>
    <mergeCell ref="A5:J5"/>
  </mergeCells>
  <pageMargins left="0.7" right="0.7" top="0.75" bottom="0.75" header="0.3" footer="0.3"/>
  <pageSetup scale="64"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Q40"/>
  <sheetViews>
    <sheetView showGridLines="0" topLeftCell="D1" zoomScaleNormal="100" workbookViewId="0">
      <selection activeCell="P18" sqref="P18"/>
    </sheetView>
  </sheetViews>
  <sheetFormatPr defaultColWidth="9" defaultRowHeight="14.45" customHeight="1"/>
  <cols>
    <col min="1" max="3" width="9" style="23" hidden="1" customWidth="1"/>
    <col min="4" max="4" width="9" style="23"/>
    <col min="5" max="5" width="40.28515625" style="23" bestFit="1" customWidth="1"/>
    <col min="6" max="9" width="9" style="23" customWidth="1"/>
    <col min="10" max="16384" width="9" style="23"/>
  </cols>
  <sheetData>
    <row r="1" spans="2:17" ht="18.75">
      <c r="B1" s="48"/>
      <c r="C1" s="48"/>
      <c r="D1" s="48"/>
      <c r="E1" s="64" t="s">
        <v>831</v>
      </c>
      <c r="F1" s="64"/>
      <c r="G1" s="64"/>
      <c r="H1" s="64"/>
      <c r="I1" s="64"/>
      <c r="J1" s="64"/>
      <c r="K1" s="64"/>
      <c r="L1" s="64"/>
      <c r="M1" s="64"/>
    </row>
    <row r="2" spans="2:17" ht="18.75">
      <c r="B2" s="48"/>
      <c r="C2" s="48"/>
      <c r="D2" s="48"/>
      <c r="E2" s="64" t="s">
        <v>1344</v>
      </c>
      <c r="F2" s="64"/>
      <c r="G2" s="64"/>
      <c r="H2" s="64"/>
      <c r="I2" s="64"/>
      <c r="J2" s="64"/>
      <c r="K2" s="64"/>
      <c r="L2" s="64"/>
      <c r="M2" s="64"/>
    </row>
    <row r="3" spans="2:17" ht="14.45" customHeight="1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2:17" ht="15.75">
      <c r="E4" s="28" t="s">
        <v>1343</v>
      </c>
      <c r="F4" s="24"/>
      <c r="G4" s="24"/>
      <c r="O4" s="50" t="str">
        <f>IF(ISNA(VLOOKUP(E4,alpha,2,FALSE)),"",VLOOKUP(E4,alpha,2,FALSE))</f>
        <v/>
      </c>
      <c r="P4" s="50" t="str">
        <f>IF(ISNA(VLOOKUP(E4,alpha,3,FALSE)),"",VLOOKUP(E4,alpha,3,FALSE))</f>
        <v/>
      </c>
      <c r="Q4" s="51" t="str">
        <f>PROPER(P4)&amp;" school choice enrollment trends"</f>
        <v xml:space="preserve"> school choice enrollment trends</v>
      </c>
    </row>
    <row r="5" spans="2:17" ht="14.45" customHeight="1">
      <c r="E5" s="25"/>
      <c r="F5" s="66"/>
      <c r="G5" s="66"/>
      <c r="H5" s="66"/>
    </row>
    <row r="6" spans="2:17" ht="14.45" customHeight="1">
      <c r="E6" s="66"/>
      <c r="F6" s="66"/>
      <c r="G6" s="66"/>
      <c r="H6" s="66"/>
    </row>
    <row r="7" spans="2:17" ht="14.45" customHeight="1">
      <c r="E7" s="66"/>
      <c r="F7" s="66"/>
      <c r="G7" s="66"/>
      <c r="H7" s="66"/>
    </row>
    <row r="8" spans="2:17" ht="14.45" customHeight="1">
      <c r="E8" s="66"/>
      <c r="F8" s="66"/>
      <c r="G8" s="66"/>
      <c r="H8" s="66"/>
    </row>
    <row r="9" spans="2:17" ht="14.45" customHeight="1">
      <c r="E9" s="18"/>
      <c r="F9" s="18"/>
    </row>
    <row r="10" spans="2:17" ht="14.45" customHeight="1">
      <c r="F10" s="18"/>
    </row>
    <row r="30" spans="1:7" ht="14.45" customHeight="1">
      <c r="A30" s="60"/>
      <c r="B30" s="60"/>
      <c r="C30" s="60"/>
      <c r="D30" s="60"/>
      <c r="E30" s="60"/>
      <c r="F30" s="61" t="s">
        <v>51</v>
      </c>
      <c r="G30" s="61" t="s">
        <v>52</v>
      </c>
    </row>
    <row r="31" spans="1:7" ht="14.45" customHeight="1">
      <c r="A31" s="60">
        <v>9</v>
      </c>
      <c r="B31" s="60">
        <v>7</v>
      </c>
      <c r="C31" s="60">
        <f>B31+15</f>
        <v>22</v>
      </c>
      <c r="D31" s="60"/>
      <c r="E31" s="60" t="str">
        <f>IF(A31&gt;=10, "FY"&amp;A31, "FY"&amp;"0"&amp;A31)</f>
        <v>FY09</v>
      </c>
      <c r="F31" s="62" t="str">
        <f>IF(ISNA(VLOOKUP($O$4,fte10yr,B31)),"",VLOOKUP($O$4,fte10yr,B31))</f>
        <v/>
      </c>
      <c r="G31" s="62" t="str">
        <f>IF(ISNA(VLOOKUP($O$4,fte10yr,C31)),"",VLOOKUP($O$4,fte10yr,C31))</f>
        <v/>
      </c>
    </row>
    <row r="32" spans="1:7" ht="14.45" customHeight="1">
      <c r="A32" s="60">
        <f>A31+1</f>
        <v>10</v>
      </c>
      <c r="B32" s="60">
        <f>B31+1</f>
        <v>8</v>
      </c>
      <c r="C32" s="60">
        <f t="shared" ref="C32:C40" si="0">B32+15</f>
        <v>23</v>
      </c>
      <c r="D32" s="60"/>
      <c r="E32" s="60" t="str">
        <f t="shared" ref="E32:E39" si="1">IF(A32&gt;=10, "FY"&amp;A32, "FY"&amp;"0"&amp;A32)</f>
        <v>FY10</v>
      </c>
      <c r="F32" s="62" t="str">
        <f t="shared" ref="F32:F40" si="2">IF(ISNA(VLOOKUP($O$4,fte10yr,B32)),"",VLOOKUP($O$4,fte10yr,B32))</f>
        <v/>
      </c>
      <c r="G32" s="62" t="str">
        <f t="shared" ref="G32:G40" si="3">IF(ISNA(VLOOKUP($O$4,fte10yr,C32)),"",VLOOKUP($O$4,fte10yr,C32))</f>
        <v/>
      </c>
    </row>
    <row r="33" spans="1:7" ht="14.45" customHeight="1">
      <c r="A33" s="60">
        <f t="shared" ref="A33:A40" si="4">A32+1</f>
        <v>11</v>
      </c>
      <c r="B33" s="60">
        <f t="shared" ref="B33:B40" si="5">B32+1</f>
        <v>9</v>
      </c>
      <c r="C33" s="60">
        <f t="shared" si="0"/>
        <v>24</v>
      </c>
      <c r="D33" s="60"/>
      <c r="E33" s="60" t="str">
        <f t="shared" si="1"/>
        <v>FY11</v>
      </c>
      <c r="F33" s="62" t="str">
        <f t="shared" si="2"/>
        <v/>
      </c>
      <c r="G33" s="62" t="str">
        <f t="shared" si="3"/>
        <v/>
      </c>
    </row>
    <row r="34" spans="1:7" ht="14.45" customHeight="1">
      <c r="A34" s="60">
        <f t="shared" si="4"/>
        <v>12</v>
      </c>
      <c r="B34" s="60">
        <f t="shared" si="5"/>
        <v>10</v>
      </c>
      <c r="C34" s="60">
        <f t="shared" si="0"/>
        <v>25</v>
      </c>
      <c r="D34" s="60"/>
      <c r="E34" s="60" t="str">
        <f t="shared" si="1"/>
        <v>FY12</v>
      </c>
      <c r="F34" s="62" t="str">
        <f t="shared" si="2"/>
        <v/>
      </c>
      <c r="G34" s="62" t="str">
        <f t="shared" si="3"/>
        <v/>
      </c>
    </row>
    <row r="35" spans="1:7" ht="14.45" customHeight="1">
      <c r="A35" s="60">
        <f t="shared" si="4"/>
        <v>13</v>
      </c>
      <c r="B35" s="60">
        <f t="shared" si="5"/>
        <v>11</v>
      </c>
      <c r="C35" s="60">
        <f t="shared" si="0"/>
        <v>26</v>
      </c>
      <c r="D35" s="60"/>
      <c r="E35" s="60" t="str">
        <f t="shared" si="1"/>
        <v>FY13</v>
      </c>
      <c r="F35" s="62" t="str">
        <f t="shared" si="2"/>
        <v/>
      </c>
      <c r="G35" s="62" t="str">
        <f t="shared" si="3"/>
        <v/>
      </c>
    </row>
    <row r="36" spans="1:7" ht="14.45" customHeight="1">
      <c r="A36" s="60">
        <f t="shared" si="4"/>
        <v>14</v>
      </c>
      <c r="B36" s="60">
        <f t="shared" si="5"/>
        <v>12</v>
      </c>
      <c r="C36" s="60">
        <f t="shared" si="0"/>
        <v>27</v>
      </c>
      <c r="D36" s="60"/>
      <c r="E36" s="60" t="str">
        <f t="shared" si="1"/>
        <v>FY14</v>
      </c>
      <c r="F36" s="62" t="str">
        <f t="shared" si="2"/>
        <v/>
      </c>
      <c r="G36" s="62" t="str">
        <f t="shared" si="3"/>
        <v/>
      </c>
    </row>
    <row r="37" spans="1:7" ht="14.45" customHeight="1">
      <c r="A37" s="60">
        <f t="shared" si="4"/>
        <v>15</v>
      </c>
      <c r="B37" s="60">
        <f t="shared" si="5"/>
        <v>13</v>
      </c>
      <c r="C37" s="60">
        <f t="shared" si="0"/>
        <v>28</v>
      </c>
      <c r="D37" s="60"/>
      <c r="E37" s="60" t="str">
        <f t="shared" si="1"/>
        <v>FY15</v>
      </c>
      <c r="F37" s="62" t="str">
        <f t="shared" si="2"/>
        <v/>
      </c>
      <c r="G37" s="62" t="str">
        <f t="shared" si="3"/>
        <v/>
      </c>
    </row>
    <row r="38" spans="1:7" ht="14.45" customHeight="1">
      <c r="A38" s="60">
        <f t="shared" si="4"/>
        <v>16</v>
      </c>
      <c r="B38" s="60">
        <f t="shared" si="5"/>
        <v>14</v>
      </c>
      <c r="C38" s="60">
        <f t="shared" si="0"/>
        <v>29</v>
      </c>
      <c r="D38" s="60"/>
      <c r="E38" s="60" t="str">
        <f t="shared" si="1"/>
        <v>FY16</v>
      </c>
      <c r="F38" s="62" t="str">
        <f t="shared" si="2"/>
        <v/>
      </c>
      <c r="G38" s="62" t="str">
        <f t="shared" si="3"/>
        <v/>
      </c>
    </row>
    <row r="39" spans="1:7" ht="14.45" customHeight="1">
      <c r="A39" s="60">
        <f t="shared" si="4"/>
        <v>17</v>
      </c>
      <c r="B39" s="60">
        <f t="shared" si="5"/>
        <v>15</v>
      </c>
      <c r="C39" s="60">
        <f t="shared" si="0"/>
        <v>30</v>
      </c>
      <c r="D39" s="60"/>
      <c r="E39" s="60" t="str">
        <f t="shared" si="1"/>
        <v>FY17</v>
      </c>
      <c r="F39" s="62" t="str">
        <f t="shared" si="2"/>
        <v/>
      </c>
      <c r="G39" s="62" t="str">
        <f t="shared" si="3"/>
        <v/>
      </c>
    </row>
    <row r="40" spans="1:7" ht="14.45" customHeight="1">
      <c r="A40" s="60">
        <f t="shared" si="4"/>
        <v>18</v>
      </c>
      <c r="B40" s="60">
        <f t="shared" si="5"/>
        <v>16</v>
      </c>
      <c r="C40" s="60">
        <f t="shared" si="0"/>
        <v>31</v>
      </c>
      <c r="D40" s="60"/>
      <c r="E40" s="60" t="str">
        <f>IF(A40&gt;=10, "FY"&amp;A40, "FY"&amp;"0"&amp;A40)</f>
        <v>FY18</v>
      </c>
      <c r="F40" s="62" t="str">
        <f t="shared" si="2"/>
        <v/>
      </c>
      <c r="G40" s="62" t="str">
        <f t="shared" si="3"/>
        <v/>
      </c>
    </row>
  </sheetData>
  <mergeCells count="6">
    <mergeCell ref="E8:H8"/>
    <mergeCell ref="F5:H5"/>
    <mergeCell ref="E1:M1"/>
    <mergeCell ref="E2:M2"/>
    <mergeCell ref="E6:H6"/>
    <mergeCell ref="E7:H7"/>
  </mergeCells>
  <phoneticPr fontId="0" type="noConversion"/>
  <dataValidations count="1">
    <dataValidation type="list" allowBlank="1" showInputMessage="1" showErrorMessage="1" sqref="E4">
      <formula1>distlist</formula1>
    </dataValidation>
  </dataValidations>
  <pageMargins left="0.73" right="0.43" top="0.77" bottom="1" header="0.5" footer="0.5"/>
  <pageSetup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9:H448"/>
  <sheetViews>
    <sheetView topLeftCell="A318" workbookViewId="0">
      <selection activeCell="F351" sqref="F351"/>
    </sheetView>
  </sheetViews>
  <sheetFormatPr defaultRowHeight="15"/>
  <cols>
    <col min="1" max="1" width="33.140625" bestFit="1" customWidth="1"/>
    <col min="3" max="3" width="29.7109375" bestFit="1" customWidth="1"/>
    <col min="6" max="6" width="33.140625" bestFit="1" customWidth="1"/>
    <col min="8" max="8" width="29.7109375" bestFit="1" customWidth="1"/>
  </cols>
  <sheetData>
    <row r="9" spans="1:8">
      <c r="A9" s="18" t="s">
        <v>1343</v>
      </c>
      <c r="B9" s="18" t="s">
        <v>56</v>
      </c>
      <c r="C9" s="18" t="s">
        <v>896</v>
      </c>
      <c r="F9" s="18" t="s">
        <v>1343</v>
      </c>
      <c r="G9" s="18" t="s">
        <v>56</v>
      </c>
      <c r="H9" s="18" t="s">
        <v>896</v>
      </c>
    </row>
    <row r="10" spans="1:8">
      <c r="A10" t="s">
        <v>924</v>
      </c>
      <c r="B10" s="20">
        <v>1</v>
      </c>
      <c r="C10" t="s">
        <v>441</v>
      </c>
      <c r="D10">
        <f t="shared" ref="D10:D73" si="0">VLOOKUP(B10,everchoice,32,FALSE)</f>
        <v>1</v>
      </c>
      <c r="F10" t="s">
        <v>924</v>
      </c>
      <c r="G10">
        <v>1</v>
      </c>
      <c r="H10" t="s">
        <v>441</v>
      </c>
    </row>
    <row r="11" spans="1:8">
      <c r="A11" t="s">
        <v>925</v>
      </c>
      <c r="B11" s="20">
        <v>2</v>
      </c>
      <c r="C11" t="s">
        <v>442</v>
      </c>
      <c r="D11">
        <f t="shared" si="0"/>
        <v>1</v>
      </c>
      <c r="F11" t="s">
        <v>925</v>
      </c>
      <c r="G11">
        <v>2</v>
      </c>
      <c r="H11" t="s">
        <v>442</v>
      </c>
    </row>
    <row r="12" spans="1:8">
      <c r="A12" t="s">
        <v>926</v>
      </c>
      <c r="B12" s="20">
        <v>3</v>
      </c>
      <c r="C12" t="s">
        <v>443</v>
      </c>
      <c r="D12">
        <f t="shared" si="0"/>
        <v>1</v>
      </c>
      <c r="F12" t="s">
        <v>926</v>
      </c>
      <c r="G12">
        <v>3</v>
      </c>
      <c r="H12" t="s">
        <v>443</v>
      </c>
    </row>
    <row r="13" spans="1:8">
      <c r="A13" t="s">
        <v>927</v>
      </c>
      <c r="B13" s="20">
        <v>4</v>
      </c>
      <c r="C13" t="s">
        <v>444</v>
      </c>
      <c r="D13">
        <f t="shared" si="0"/>
        <v>0</v>
      </c>
      <c r="F13" t="s">
        <v>928</v>
      </c>
      <c r="G13">
        <v>5</v>
      </c>
      <c r="H13" t="s">
        <v>445</v>
      </c>
    </row>
    <row r="14" spans="1:8">
      <c r="A14" t="s">
        <v>928</v>
      </c>
      <c r="B14" s="20">
        <v>5</v>
      </c>
      <c r="C14" t="s">
        <v>445</v>
      </c>
      <c r="D14">
        <f t="shared" si="0"/>
        <v>1</v>
      </c>
      <c r="F14" t="s">
        <v>930</v>
      </c>
      <c r="G14">
        <v>7</v>
      </c>
      <c r="H14" t="s">
        <v>447</v>
      </c>
    </row>
    <row r="15" spans="1:8">
      <c r="A15" t="s">
        <v>929</v>
      </c>
      <c r="B15" s="20">
        <v>6</v>
      </c>
      <c r="C15" t="s">
        <v>446</v>
      </c>
      <c r="D15">
        <f t="shared" si="0"/>
        <v>0</v>
      </c>
      <c r="F15" t="s">
        <v>931</v>
      </c>
      <c r="G15">
        <v>8</v>
      </c>
      <c r="H15" t="s">
        <v>448</v>
      </c>
    </row>
    <row r="16" spans="1:8">
      <c r="A16" t="s">
        <v>930</v>
      </c>
      <c r="B16" s="20">
        <v>7</v>
      </c>
      <c r="C16" t="s">
        <v>447</v>
      </c>
      <c r="D16">
        <f t="shared" si="0"/>
        <v>1</v>
      </c>
      <c r="F16" t="s">
        <v>932</v>
      </c>
      <c r="G16">
        <v>9</v>
      </c>
      <c r="H16" t="s">
        <v>449</v>
      </c>
    </row>
    <row r="17" spans="1:8">
      <c r="A17" t="s">
        <v>931</v>
      </c>
      <c r="B17" s="20">
        <v>8</v>
      </c>
      <c r="C17" t="s">
        <v>448</v>
      </c>
      <c r="D17">
        <f t="shared" si="0"/>
        <v>1</v>
      </c>
      <c r="F17" t="s">
        <v>933</v>
      </c>
      <c r="G17">
        <v>10</v>
      </c>
      <c r="H17" t="s">
        <v>450</v>
      </c>
    </row>
    <row r="18" spans="1:8">
      <c r="A18" t="s">
        <v>932</v>
      </c>
      <c r="B18" s="20">
        <v>9</v>
      </c>
      <c r="C18" t="s">
        <v>449</v>
      </c>
      <c r="D18">
        <f t="shared" si="0"/>
        <v>1</v>
      </c>
      <c r="F18" t="s">
        <v>937</v>
      </c>
      <c r="G18">
        <v>14</v>
      </c>
      <c r="H18" t="s">
        <v>454</v>
      </c>
    </row>
    <row r="19" spans="1:8">
      <c r="A19" t="s">
        <v>933</v>
      </c>
      <c r="B19" s="20">
        <v>10</v>
      </c>
      <c r="C19" t="s">
        <v>450</v>
      </c>
      <c r="D19">
        <f t="shared" si="0"/>
        <v>1</v>
      </c>
      <c r="F19" t="s">
        <v>939</v>
      </c>
      <c r="G19">
        <v>16</v>
      </c>
      <c r="H19" t="s">
        <v>456</v>
      </c>
    </row>
    <row r="20" spans="1:8">
      <c r="A20" t="s">
        <v>934</v>
      </c>
      <c r="B20" s="20">
        <v>11</v>
      </c>
      <c r="C20" t="s">
        <v>451</v>
      </c>
      <c r="D20">
        <f t="shared" si="0"/>
        <v>0</v>
      </c>
      <c r="F20" t="s">
        <v>940</v>
      </c>
      <c r="G20">
        <v>17</v>
      </c>
      <c r="H20" t="s">
        <v>457</v>
      </c>
    </row>
    <row r="21" spans="1:8">
      <c r="A21" t="s">
        <v>935</v>
      </c>
      <c r="B21" s="20">
        <v>12</v>
      </c>
      <c r="C21" t="s">
        <v>452</v>
      </c>
      <c r="D21">
        <f t="shared" si="0"/>
        <v>0</v>
      </c>
      <c r="F21" t="s">
        <v>941</v>
      </c>
      <c r="G21">
        <v>18</v>
      </c>
      <c r="H21" t="s">
        <v>458</v>
      </c>
    </row>
    <row r="22" spans="1:8">
      <c r="A22" t="s">
        <v>936</v>
      </c>
      <c r="B22" s="20">
        <v>13</v>
      </c>
      <c r="C22" t="s">
        <v>453</v>
      </c>
      <c r="D22">
        <f t="shared" si="0"/>
        <v>0</v>
      </c>
      <c r="F22" t="s">
        <v>942</v>
      </c>
      <c r="G22">
        <v>19</v>
      </c>
      <c r="H22" t="s">
        <v>459</v>
      </c>
    </row>
    <row r="23" spans="1:8">
      <c r="A23" t="s">
        <v>937</v>
      </c>
      <c r="B23" s="20">
        <v>14</v>
      </c>
      <c r="C23" t="s">
        <v>454</v>
      </c>
      <c r="D23">
        <f t="shared" si="0"/>
        <v>1</v>
      </c>
      <c r="F23" t="s">
        <v>943</v>
      </c>
      <c r="G23">
        <v>20</v>
      </c>
      <c r="H23" t="s">
        <v>460</v>
      </c>
    </row>
    <row r="24" spans="1:8">
      <c r="A24" t="s">
        <v>938</v>
      </c>
      <c r="B24" s="20">
        <v>15</v>
      </c>
      <c r="C24" t="s">
        <v>455</v>
      </c>
      <c r="D24">
        <f t="shared" si="0"/>
        <v>0</v>
      </c>
      <c r="F24" t="s">
        <v>945</v>
      </c>
      <c r="G24">
        <v>22</v>
      </c>
      <c r="H24" t="s">
        <v>462</v>
      </c>
    </row>
    <row r="25" spans="1:8">
      <c r="A25" t="s">
        <v>939</v>
      </c>
      <c r="B25" s="20">
        <v>16</v>
      </c>
      <c r="C25" t="s">
        <v>456</v>
      </c>
      <c r="D25">
        <f t="shared" si="0"/>
        <v>1</v>
      </c>
      <c r="F25" t="s">
        <v>946</v>
      </c>
      <c r="G25">
        <v>23</v>
      </c>
      <c r="H25" t="s">
        <v>463</v>
      </c>
    </row>
    <row r="26" spans="1:8">
      <c r="A26" t="s">
        <v>940</v>
      </c>
      <c r="B26" s="20">
        <v>17</v>
      </c>
      <c r="C26" t="s">
        <v>457</v>
      </c>
      <c r="D26">
        <f t="shared" si="0"/>
        <v>1</v>
      </c>
      <c r="F26" t="s">
        <v>947</v>
      </c>
      <c r="G26">
        <v>24</v>
      </c>
      <c r="H26" t="s">
        <v>464</v>
      </c>
    </row>
    <row r="27" spans="1:8">
      <c r="A27" t="s">
        <v>941</v>
      </c>
      <c r="B27" s="20">
        <v>18</v>
      </c>
      <c r="C27" t="s">
        <v>458</v>
      </c>
      <c r="D27">
        <f t="shared" si="0"/>
        <v>1</v>
      </c>
      <c r="F27" t="s">
        <v>948</v>
      </c>
      <c r="G27">
        <v>25</v>
      </c>
      <c r="H27" t="s">
        <v>465</v>
      </c>
    </row>
    <row r="28" spans="1:8">
      <c r="A28" t="s">
        <v>942</v>
      </c>
      <c r="B28" s="20">
        <v>19</v>
      </c>
      <c r="C28" t="s">
        <v>459</v>
      </c>
      <c r="D28">
        <f t="shared" si="0"/>
        <v>1</v>
      </c>
      <c r="F28" t="s">
        <v>949</v>
      </c>
      <c r="G28">
        <v>26</v>
      </c>
      <c r="H28" t="s">
        <v>466</v>
      </c>
    </row>
    <row r="29" spans="1:8">
      <c r="A29" t="s">
        <v>943</v>
      </c>
      <c r="B29" s="20">
        <v>20</v>
      </c>
      <c r="C29" t="s">
        <v>460</v>
      </c>
      <c r="D29">
        <f t="shared" si="0"/>
        <v>1</v>
      </c>
      <c r="F29" t="s">
        <v>950</v>
      </c>
      <c r="G29">
        <v>27</v>
      </c>
      <c r="H29" t="s">
        <v>467</v>
      </c>
    </row>
    <row r="30" spans="1:8">
      <c r="A30" t="s">
        <v>944</v>
      </c>
      <c r="B30" s="20">
        <v>21</v>
      </c>
      <c r="C30" t="s">
        <v>461</v>
      </c>
      <c r="D30">
        <f t="shared" si="0"/>
        <v>0</v>
      </c>
      <c r="F30" t="s">
        <v>951</v>
      </c>
      <c r="G30">
        <v>28</v>
      </c>
      <c r="H30" t="s">
        <v>468</v>
      </c>
    </row>
    <row r="31" spans="1:8">
      <c r="A31" t="s">
        <v>945</v>
      </c>
      <c r="B31" s="20">
        <v>22</v>
      </c>
      <c r="C31" t="s">
        <v>462</v>
      </c>
      <c r="D31">
        <f t="shared" si="0"/>
        <v>1</v>
      </c>
      <c r="F31" t="s">
        <v>953</v>
      </c>
      <c r="G31">
        <v>30</v>
      </c>
      <c r="H31" t="s">
        <v>470</v>
      </c>
    </row>
    <row r="32" spans="1:8">
      <c r="A32" t="s">
        <v>946</v>
      </c>
      <c r="B32" s="20">
        <v>23</v>
      </c>
      <c r="C32" t="s">
        <v>463</v>
      </c>
      <c r="D32">
        <f t="shared" si="0"/>
        <v>1</v>
      </c>
      <c r="F32" t="s">
        <v>954</v>
      </c>
      <c r="G32">
        <v>31</v>
      </c>
      <c r="H32" t="s">
        <v>471</v>
      </c>
    </row>
    <row r="33" spans="1:8">
      <c r="A33" t="s">
        <v>947</v>
      </c>
      <c r="B33" s="20">
        <v>24</v>
      </c>
      <c r="C33" t="s">
        <v>464</v>
      </c>
      <c r="D33">
        <f t="shared" si="0"/>
        <v>1</v>
      </c>
      <c r="F33" t="s">
        <v>956</v>
      </c>
      <c r="G33">
        <v>33</v>
      </c>
      <c r="H33" t="s">
        <v>473</v>
      </c>
    </row>
    <row r="34" spans="1:8">
      <c r="A34" t="s">
        <v>948</v>
      </c>
      <c r="B34" s="20">
        <v>25</v>
      </c>
      <c r="C34" t="s">
        <v>465</v>
      </c>
      <c r="D34">
        <f t="shared" si="0"/>
        <v>1</v>
      </c>
      <c r="F34" t="s">
        <v>958</v>
      </c>
      <c r="G34">
        <v>35</v>
      </c>
      <c r="H34" t="s">
        <v>475</v>
      </c>
    </row>
    <row r="35" spans="1:8">
      <c r="A35" t="s">
        <v>949</v>
      </c>
      <c r="B35" s="20">
        <v>26</v>
      </c>
      <c r="C35" t="s">
        <v>466</v>
      </c>
      <c r="D35">
        <f t="shared" si="0"/>
        <v>1</v>
      </c>
      <c r="F35" t="s">
        <v>959</v>
      </c>
      <c r="G35">
        <v>36</v>
      </c>
      <c r="H35" t="s">
        <v>476</v>
      </c>
    </row>
    <row r="36" spans="1:8">
      <c r="A36" t="s">
        <v>950</v>
      </c>
      <c r="B36" s="20">
        <v>27</v>
      </c>
      <c r="C36" t="s">
        <v>467</v>
      </c>
      <c r="D36">
        <f t="shared" si="0"/>
        <v>1</v>
      </c>
      <c r="F36" t="s">
        <v>960</v>
      </c>
      <c r="G36">
        <v>37</v>
      </c>
      <c r="H36" t="s">
        <v>477</v>
      </c>
    </row>
    <row r="37" spans="1:8">
      <c r="A37" t="s">
        <v>951</v>
      </c>
      <c r="B37" s="20">
        <v>28</v>
      </c>
      <c r="C37" t="s">
        <v>468</v>
      </c>
      <c r="D37">
        <f t="shared" si="0"/>
        <v>1</v>
      </c>
      <c r="F37" t="s">
        <v>961</v>
      </c>
      <c r="G37">
        <v>38</v>
      </c>
      <c r="H37" t="s">
        <v>478</v>
      </c>
    </row>
    <row r="38" spans="1:8">
      <c r="A38" t="s">
        <v>952</v>
      </c>
      <c r="B38" s="20">
        <v>29</v>
      </c>
      <c r="C38" t="s">
        <v>469</v>
      </c>
      <c r="D38">
        <f t="shared" si="0"/>
        <v>0</v>
      </c>
      <c r="F38" t="s">
        <v>962</v>
      </c>
      <c r="G38">
        <v>39</v>
      </c>
      <c r="H38" t="s">
        <v>479</v>
      </c>
    </row>
    <row r="39" spans="1:8">
      <c r="A39" t="s">
        <v>953</v>
      </c>
      <c r="B39" s="20">
        <v>30</v>
      </c>
      <c r="C39" t="s">
        <v>470</v>
      </c>
      <c r="D39">
        <f t="shared" si="0"/>
        <v>1</v>
      </c>
      <c r="F39" t="s">
        <v>963</v>
      </c>
      <c r="G39">
        <v>40</v>
      </c>
      <c r="H39" t="s">
        <v>480</v>
      </c>
    </row>
    <row r="40" spans="1:8">
      <c r="A40" t="s">
        <v>954</v>
      </c>
      <c r="B40" s="20">
        <v>31</v>
      </c>
      <c r="C40" t="s">
        <v>471</v>
      </c>
      <c r="D40">
        <f t="shared" si="0"/>
        <v>1</v>
      </c>
      <c r="F40" t="s">
        <v>964</v>
      </c>
      <c r="G40">
        <v>41</v>
      </c>
      <c r="H40" t="s">
        <v>481</v>
      </c>
    </row>
    <row r="41" spans="1:8">
      <c r="A41" t="s">
        <v>955</v>
      </c>
      <c r="B41" s="20">
        <v>32</v>
      </c>
      <c r="C41" t="s">
        <v>472</v>
      </c>
      <c r="D41">
        <f t="shared" si="0"/>
        <v>0</v>
      </c>
      <c r="F41" t="s">
        <v>966</v>
      </c>
      <c r="G41">
        <v>43</v>
      </c>
      <c r="H41" t="s">
        <v>483</v>
      </c>
    </row>
    <row r="42" spans="1:8">
      <c r="A42" t="s">
        <v>956</v>
      </c>
      <c r="B42" s="20">
        <v>33</v>
      </c>
      <c r="C42" t="s">
        <v>473</v>
      </c>
      <c r="D42">
        <f t="shared" si="0"/>
        <v>1</v>
      </c>
      <c r="F42" t="s">
        <v>967</v>
      </c>
      <c r="G42">
        <v>44</v>
      </c>
      <c r="H42" t="s">
        <v>484</v>
      </c>
    </row>
    <row r="43" spans="1:8">
      <c r="A43" t="s">
        <v>957</v>
      </c>
      <c r="B43" s="20">
        <v>34</v>
      </c>
      <c r="C43" t="s">
        <v>474</v>
      </c>
      <c r="D43">
        <f t="shared" si="0"/>
        <v>0</v>
      </c>
      <c r="F43" t="s">
        <v>968</v>
      </c>
      <c r="G43">
        <v>45</v>
      </c>
      <c r="H43" t="s">
        <v>485</v>
      </c>
    </row>
    <row r="44" spans="1:8">
      <c r="A44" t="s">
        <v>958</v>
      </c>
      <c r="B44" s="20">
        <v>35</v>
      </c>
      <c r="C44" t="s">
        <v>475</v>
      </c>
      <c r="D44">
        <f t="shared" si="0"/>
        <v>1</v>
      </c>
      <c r="F44" t="s">
        <v>969</v>
      </c>
      <c r="G44">
        <v>46</v>
      </c>
      <c r="H44" t="s">
        <v>486</v>
      </c>
    </row>
    <row r="45" spans="1:8">
      <c r="A45" t="s">
        <v>959</v>
      </c>
      <c r="B45" s="20">
        <v>36</v>
      </c>
      <c r="C45" t="s">
        <v>476</v>
      </c>
      <c r="D45">
        <f t="shared" si="0"/>
        <v>1</v>
      </c>
      <c r="F45" t="s">
        <v>971</v>
      </c>
      <c r="G45">
        <v>48</v>
      </c>
      <c r="H45" t="s">
        <v>488</v>
      </c>
    </row>
    <row r="46" spans="1:8">
      <c r="A46" t="s">
        <v>960</v>
      </c>
      <c r="B46" s="20">
        <v>37</v>
      </c>
      <c r="C46" t="s">
        <v>477</v>
      </c>
      <c r="D46">
        <f t="shared" si="0"/>
        <v>1</v>
      </c>
      <c r="F46" t="s">
        <v>972</v>
      </c>
      <c r="G46">
        <v>49</v>
      </c>
      <c r="H46" t="s">
        <v>489</v>
      </c>
    </row>
    <row r="47" spans="1:8">
      <c r="A47" t="s">
        <v>961</v>
      </c>
      <c r="B47" s="20">
        <v>38</v>
      </c>
      <c r="C47" t="s">
        <v>478</v>
      </c>
      <c r="D47">
        <f t="shared" si="0"/>
        <v>1</v>
      </c>
      <c r="F47" t="s">
        <v>973</v>
      </c>
      <c r="G47">
        <v>50</v>
      </c>
      <c r="H47" t="s">
        <v>490</v>
      </c>
    </row>
    <row r="48" spans="1:8">
      <c r="A48" t="s">
        <v>962</v>
      </c>
      <c r="B48" s="20">
        <v>39</v>
      </c>
      <c r="C48" t="s">
        <v>479</v>
      </c>
      <c r="D48">
        <f t="shared" si="0"/>
        <v>1</v>
      </c>
      <c r="F48" t="s">
        <v>974</v>
      </c>
      <c r="G48">
        <v>51</v>
      </c>
      <c r="H48" t="s">
        <v>491</v>
      </c>
    </row>
    <row r="49" spans="1:8">
      <c r="A49" t="s">
        <v>963</v>
      </c>
      <c r="B49" s="20">
        <v>40</v>
      </c>
      <c r="C49" t="s">
        <v>480</v>
      </c>
      <c r="D49">
        <f t="shared" si="0"/>
        <v>1</v>
      </c>
      <c r="F49" t="s">
        <v>975</v>
      </c>
      <c r="G49">
        <v>52</v>
      </c>
      <c r="H49" t="s">
        <v>492</v>
      </c>
    </row>
    <row r="50" spans="1:8">
      <c r="A50" t="s">
        <v>964</v>
      </c>
      <c r="B50" s="20">
        <v>41</v>
      </c>
      <c r="C50" t="s">
        <v>481</v>
      </c>
      <c r="D50">
        <f t="shared" si="0"/>
        <v>1</v>
      </c>
      <c r="F50" t="s">
        <v>978</v>
      </c>
      <c r="G50">
        <v>55</v>
      </c>
      <c r="H50" t="s">
        <v>495</v>
      </c>
    </row>
    <row r="51" spans="1:8">
      <c r="A51" t="s">
        <v>965</v>
      </c>
      <c r="B51" s="20">
        <v>42</v>
      </c>
      <c r="C51" t="s">
        <v>482</v>
      </c>
      <c r="D51">
        <f t="shared" si="0"/>
        <v>0</v>
      </c>
      <c r="F51" t="s">
        <v>979</v>
      </c>
      <c r="G51">
        <v>56</v>
      </c>
      <c r="H51" t="s">
        <v>496</v>
      </c>
    </row>
    <row r="52" spans="1:8">
      <c r="A52" t="s">
        <v>966</v>
      </c>
      <c r="B52" s="20">
        <v>43</v>
      </c>
      <c r="C52" t="s">
        <v>483</v>
      </c>
      <c r="D52">
        <f t="shared" si="0"/>
        <v>1</v>
      </c>
      <c r="F52" t="s">
        <v>980</v>
      </c>
      <c r="G52">
        <v>57</v>
      </c>
      <c r="H52" t="s">
        <v>497</v>
      </c>
    </row>
    <row r="53" spans="1:8">
      <c r="A53" t="s">
        <v>967</v>
      </c>
      <c r="B53" s="20">
        <v>44</v>
      </c>
      <c r="C53" t="s">
        <v>484</v>
      </c>
      <c r="D53">
        <f t="shared" si="0"/>
        <v>1</v>
      </c>
      <c r="F53" t="s">
        <v>984</v>
      </c>
      <c r="G53">
        <v>61</v>
      </c>
      <c r="H53" t="s">
        <v>501</v>
      </c>
    </row>
    <row r="54" spans="1:8">
      <c r="A54" t="s">
        <v>968</v>
      </c>
      <c r="B54" s="20">
        <v>45</v>
      </c>
      <c r="C54" t="s">
        <v>485</v>
      </c>
      <c r="D54">
        <f t="shared" si="0"/>
        <v>1</v>
      </c>
      <c r="F54" t="s">
        <v>986</v>
      </c>
      <c r="G54">
        <v>63</v>
      </c>
      <c r="H54" t="s">
        <v>503</v>
      </c>
    </row>
    <row r="55" spans="1:8">
      <c r="A55" t="s">
        <v>969</v>
      </c>
      <c r="B55" s="20">
        <v>46</v>
      </c>
      <c r="C55" t="s">
        <v>486</v>
      </c>
      <c r="D55">
        <f t="shared" si="0"/>
        <v>1</v>
      </c>
      <c r="F55" t="s">
        <v>987</v>
      </c>
      <c r="G55">
        <v>64</v>
      </c>
      <c r="H55" t="s">
        <v>504</v>
      </c>
    </row>
    <row r="56" spans="1:8">
      <c r="A56" t="s">
        <v>970</v>
      </c>
      <c r="B56" s="20">
        <v>47</v>
      </c>
      <c r="C56" t="s">
        <v>487</v>
      </c>
      <c r="D56">
        <f t="shared" si="0"/>
        <v>0</v>
      </c>
      <c r="F56" t="s">
        <v>988</v>
      </c>
      <c r="G56">
        <v>65</v>
      </c>
      <c r="H56" t="s">
        <v>505</v>
      </c>
    </row>
    <row r="57" spans="1:8">
      <c r="A57" t="s">
        <v>971</v>
      </c>
      <c r="B57" s="20">
        <v>48</v>
      </c>
      <c r="C57" t="s">
        <v>488</v>
      </c>
      <c r="D57">
        <f t="shared" si="0"/>
        <v>1</v>
      </c>
      <c r="F57" t="s">
        <v>990</v>
      </c>
      <c r="G57">
        <v>67</v>
      </c>
      <c r="H57" t="s">
        <v>507</v>
      </c>
    </row>
    <row r="58" spans="1:8">
      <c r="A58" t="s">
        <v>972</v>
      </c>
      <c r="B58" s="20">
        <v>49</v>
      </c>
      <c r="C58" t="s">
        <v>489</v>
      </c>
      <c r="D58">
        <f t="shared" si="0"/>
        <v>1</v>
      </c>
      <c r="F58" t="s">
        <v>991</v>
      </c>
      <c r="G58">
        <v>68</v>
      </c>
      <c r="H58" t="s">
        <v>508</v>
      </c>
    </row>
    <row r="59" spans="1:8">
      <c r="A59" t="s">
        <v>973</v>
      </c>
      <c r="B59" s="20">
        <v>50</v>
      </c>
      <c r="C59" t="s">
        <v>490</v>
      </c>
      <c r="D59">
        <f t="shared" si="0"/>
        <v>1</v>
      </c>
      <c r="F59" t="s">
        <v>993</v>
      </c>
      <c r="G59">
        <v>70</v>
      </c>
      <c r="H59" t="s">
        <v>510</v>
      </c>
    </row>
    <row r="60" spans="1:8">
      <c r="A60" t="s">
        <v>974</v>
      </c>
      <c r="B60" s="20">
        <v>51</v>
      </c>
      <c r="C60" t="s">
        <v>491</v>
      </c>
      <c r="D60">
        <f t="shared" si="0"/>
        <v>1</v>
      </c>
      <c r="F60" t="s">
        <v>994</v>
      </c>
      <c r="G60">
        <v>71</v>
      </c>
      <c r="H60" t="s">
        <v>511</v>
      </c>
    </row>
    <row r="61" spans="1:8">
      <c r="A61" t="s">
        <v>975</v>
      </c>
      <c r="B61" s="20">
        <v>52</v>
      </c>
      <c r="C61" t="s">
        <v>492</v>
      </c>
      <c r="D61">
        <f t="shared" si="0"/>
        <v>1</v>
      </c>
      <c r="F61" t="s">
        <v>995</v>
      </c>
      <c r="G61">
        <v>72</v>
      </c>
      <c r="H61" t="s">
        <v>512</v>
      </c>
    </row>
    <row r="62" spans="1:8">
      <c r="A62" t="s">
        <v>976</v>
      </c>
      <c r="B62" s="20">
        <v>53</v>
      </c>
      <c r="C62" t="s">
        <v>493</v>
      </c>
      <c r="D62">
        <f t="shared" si="0"/>
        <v>0</v>
      </c>
      <c r="F62" t="s">
        <v>996</v>
      </c>
      <c r="G62">
        <v>73</v>
      </c>
      <c r="H62" t="s">
        <v>513</v>
      </c>
    </row>
    <row r="63" spans="1:8">
      <c r="A63" t="s">
        <v>977</v>
      </c>
      <c r="B63" s="20">
        <v>54</v>
      </c>
      <c r="C63" t="s">
        <v>494</v>
      </c>
      <c r="D63">
        <f t="shared" si="0"/>
        <v>0</v>
      </c>
      <c r="F63" t="s">
        <v>997</v>
      </c>
      <c r="G63">
        <v>74</v>
      </c>
      <c r="H63" t="s">
        <v>514</v>
      </c>
    </row>
    <row r="64" spans="1:8">
      <c r="A64" t="s">
        <v>978</v>
      </c>
      <c r="B64" s="20">
        <v>55</v>
      </c>
      <c r="C64" t="s">
        <v>495</v>
      </c>
      <c r="D64">
        <f t="shared" si="0"/>
        <v>1</v>
      </c>
      <c r="F64" t="s">
        <v>1000</v>
      </c>
      <c r="G64">
        <v>77</v>
      </c>
      <c r="H64" t="s">
        <v>517</v>
      </c>
    </row>
    <row r="65" spans="1:8">
      <c r="A65" t="s">
        <v>979</v>
      </c>
      <c r="B65" s="20">
        <v>56</v>
      </c>
      <c r="C65" t="s">
        <v>496</v>
      </c>
      <c r="D65">
        <f t="shared" si="0"/>
        <v>1</v>
      </c>
      <c r="F65" t="s">
        <v>1002</v>
      </c>
      <c r="G65">
        <v>79</v>
      </c>
      <c r="H65" t="s">
        <v>519</v>
      </c>
    </row>
    <row r="66" spans="1:8">
      <c r="A66" t="s">
        <v>980</v>
      </c>
      <c r="B66" s="20">
        <v>57</v>
      </c>
      <c r="C66" t="s">
        <v>497</v>
      </c>
      <c r="D66">
        <f t="shared" si="0"/>
        <v>1</v>
      </c>
      <c r="F66" t="s">
        <v>1005</v>
      </c>
      <c r="G66">
        <v>82</v>
      </c>
      <c r="H66" t="s">
        <v>522</v>
      </c>
    </row>
    <row r="67" spans="1:8">
      <c r="A67" t="s">
        <v>981</v>
      </c>
      <c r="B67" s="20">
        <v>58</v>
      </c>
      <c r="C67" t="s">
        <v>498</v>
      </c>
      <c r="D67">
        <f t="shared" si="0"/>
        <v>0</v>
      </c>
      <c r="F67" t="s">
        <v>1006</v>
      </c>
      <c r="G67">
        <v>83</v>
      </c>
      <c r="H67" t="s">
        <v>523</v>
      </c>
    </row>
    <row r="68" spans="1:8">
      <c r="A68" t="s">
        <v>982</v>
      </c>
      <c r="B68" s="20">
        <v>59</v>
      </c>
      <c r="C68" t="s">
        <v>499</v>
      </c>
      <c r="D68">
        <f t="shared" si="0"/>
        <v>0</v>
      </c>
      <c r="F68" t="s">
        <v>1007</v>
      </c>
      <c r="G68">
        <v>84</v>
      </c>
      <c r="H68" t="s">
        <v>524</v>
      </c>
    </row>
    <row r="69" spans="1:8">
      <c r="A69" t="s">
        <v>983</v>
      </c>
      <c r="B69" s="20">
        <v>60</v>
      </c>
      <c r="C69" t="s">
        <v>500</v>
      </c>
      <c r="D69">
        <f t="shared" si="0"/>
        <v>0</v>
      </c>
      <c r="F69" t="s">
        <v>1008</v>
      </c>
      <c r="G69">
        <v>85</v>
      </c>
      <c r="H69" t="s">
        <v>525</v>
      </c>
    </row>
    <row r="70" spans="1:8">
      <c r="A70" t="s">
        <v>984</v>
      </c>
      <c r="B70" s="20">
        <v>61</v>
      </c>
      <c r="C70" t="s">
        <v>501</v>
      </c>
      <c r="D70">
        <f t="shared" si="0"/>
        <v>1</v>
      </c>
      <c r="F70" t="s">
        <v>1009</v>
      </c>
      <c r="G70">
        <v>86</v>
      </c>
      <c r="H70" t="s">
        <v>526</v>
      </c>
    </row>
    <row r="71" spans="1:8">
      <c r="A71" t="s">
        <v>985</v>
      </c>
      <c r="B71" s="20">
        <v>62</v>
      </c>
      <c r="C71" t="s">
        <v>502</v>
      </c>
      <c r="D71">
        <f t="shared" si="0"/>
        <v>0</v>
      </c>
      <c r="F71" t="s">
        <v>1010</v>
      </c>
      <c r="G71">
        <v>87</v>
      </c>
      <c r="H71" t="s">
        <v>527</v>
      </c>
    </row>
    <row r="72" spans="1:8">
      <c r="A72" t="s">
        <v>986</v>
      </c>
      <c r="B72" s="20">
        <v>63</v>
      </c>
      <c r="C72" t="s">
        <v>503</v>
      </c>
      <c r="D72">
        <f t="shared" si="0"/>
        <v>1</v>
      </c>
      <c r="F72" t="s">
        <v>1011</v>
      </c>
      <c r="G72">
        <v>88</v>
      </c>
      <c r="H72" t="s">
        <v>528</v>
      </c>
    </row>
    <row r="73" spans="1:8">
      <c r="A73" t="s">
        <v>987</v>
      </c>
      <c r="B73" s="20">
        <v>64</v>
      </c>
      <c r="C73" t="s">
        <v>504</v>
      </c>
      <c r="D73">
        <f t="shared" si="0"/>
        <v>1</v>
      </c>
      <c r="F73" t="s">
        <v>1012</v>
      </c>
      <c r="G73">
        <v>89</v>
      </c>
      <c r="H73" t="s">
        <v>529</v>
      </c>
    </row>
    <row r="74" spans="1:8">
      <c r="A74" t="s">
        <v>988</v>
      </c>
      <c r="B74" s="20">
        <v>65</v>
      </c>
      <c r="C74" t="s">
        <v>505</v>
      </c>
      <c r="D74">
        <f t="shared" ref="D74:D137" si="1">VLOOKUP(B74,everchoice,32,FALSE)</f>
        <v>1</v>
      </c>
      <c r="F74" t="s">
        <v>1014</v>
      </c>
      <c r="G74">
        <v>91</v>
      </c>
      <c r="H74" t="s">
        <v>531</v>
      </c>
    </row>
    <row r="75" spans="1:8">
      <c r="A75" t="s">
        <v>989</v>
      </c>
      <c r="B75" s="20">
        <v>66</v>
      </c>
      <c r="C75" t="s">
        <v>506</v>
      </c>
      <c r="D75">
        <f t="shared" si="1"/>
        <v>0</v>
      </c>
      <c r="F75" t="s">
        <v>1016</v>
      </c>
      <c r="G75">
        <v>93</v>
      </c>
      <c r="H75" t="s">
        <v>533</v>
      </c>
    </row>
    <row r="76" spans="1:8">
      <c r="A76" t="s">
        <v>990</v>
      </c>
      <c r="B76" s="20">
        <v>67</v>
      </c>
      <c r="C76" t="s">
        <v>507</v>
      </c>
      <c r="D76">
        <f t="shared" si="1"/>
        <v>1</v>
      </c>
      <c r="F76" t="s">
        <v>1017</v>
      </c>
      <c r="G76">
        <v>94</v>
      </c>
      <c r="H76" t="s">
        <v>534</v>
      </c>
    </row>
    <row r="77" spans="1:8">
      <c r="A77" t="s">
        <v>991</v>
      </c>
      <c r="B77" s="20">
        <v>68</v>
      </c>
      <c r="C77" t="s">
        <v>508</v>
      </c>
      <c r="D77">
        <f t="shared" si="1"/>
        <v>1</v>
      </c>
      <c r="F77" t="s">
        <v>1018</v>
      </c>
      <c r="G77">
        <v>95</v>
      </c>
      <c r="H77" t="s">
        <v>535</v>
      </c>
    </row>
    <row r="78" spans="1:8">
      <c r="A78" t="s">
        <v>992</v>
      </c>
      <c r="B78" s="20">
        <v>69</v>
      </c>
      <c r="C78" t="s">
        <v>509</v>
      </c>
      <c r="D78">
        <f t="shared" si="1"/>
        <v>0</v>
      </c>
      <c r="F78" t="s">
        <v>1019</v>
      </c>
      <c r="G78">
        <v>96</v>
      </c>
      <c r="H78" t="s">
        <v>536</v>
      </c>
    </row>
    <row r="79" spans="1:8">
      <c r="A79" t="s">
        <v>993</v>
      </c>
      <c r="B79" s="20">
        <v>70</v>
      </c>
      <c r="C79" t="s">
        <v>510</v>
      </c>
      <c r="D79">
        <f t="shared" si="1"/>
        <v>1</v>
      </c>
      <c r="F79" t="s">
        <v>1020</v>
      </c>
      <c r="G79">
        <v>97</v>
      </c>
      <c r="H79" t="s">
        <v>537</v>
      </c>
    </row>
    <row r="80" spans="1:8">
      <c r="A80" t="s">
        <v>994</v>
      </c>
      <c r="B80" s="20">
        <v>71</v>
      </c>
      <c r="C80" t="s">
        <v>511</v>
      </c>
      <c r="D80">
        <f t="shared" si="1"/>
        <v>1</v>
      </c>
      <c r="F80" t="s">
        <v>1021</v>
      </c>
      <c r="G80">
        <v>98</v>
      </c>
      <c r="H80" t="s">
        <v>538</v>
      </c>
    </row>
    <row r="81" spans="1:8">
      <c r="A81" t="s">
        <v>995</v>
      </c>
      <c r="B81" s="20">
        <v>72</v>
      </c>
      <c r="C81" t="s">
        <v>512</v>
      </c>
      <c r="D81">
        <f t="shared" si="1"/>
        <v>1</v>
      </c>
      <c r="F81" t="s">
        <v>1022</v>
      </c>
      <c r="G81">
        <v>99</v>
      </c>
      <c r="H81" t="s">
        <v>539</v>
      </c>
    </row>
    <row r="82" spans="1:8">
      <c r="A82" t="s">
        <v>996</v>
      </c>
      <c r="B82" s="20">
        <v>73</v>
      </c>
      <c r="C82" t="s">
        <v>513</v>
      </c>
      <c r="D82">
        <f t="shared" si="1"/>
        <v>1</v>
      </c>
      <c r="F82" t="s">
        <v>1023</v>
      </c>
      <c r="G82">
        <v>100</v>
      </c>
      <c r="H82" t="s">
        <v>540</v>
      </c>
    </row>
    <row r="83" spans="1:8">
      <c r="A83" t="s">
        <v>997</v>
      </c>
      <c r="B83" s="20">
        <v>74</v>
      </c>
      <c r="C83" t="s">
        <v>514</v>
      </c>
      <c r="D83">
        <f t="shared" si="1"/>
        <v>1</v>
      </c>
      <c r="F83" t="s">
        <v>1024</v>
      </c>
      <c r="G83">
        <v>101</v>
      </c>
      <c r="H83" t="s">
        <v>541</v>
      </c>
    </row>
    <row r="84" spans="1:8">
      <c r="A84" t="s">
        <v>998</v>
      </c>
      <c r="B84" s="20">
        <v>75</v>
      </c>
      <c r="C84" t="s">
        <v>515</v>
      </c>
      <c r="D84">
        <f t="shared" si="1"/>
        <v>0</v>
      </c>
      <c r="F84" t="s">
        <v>897</v>
      </c>
      <c r="G84">
        <v>102</v>
      </c>
      <c r="H84" t="s">
        <v>542</v>
      </c>
    </row>
    <row r="85" spans="1:8">
      <c r="A85" t="s">
        <v>999</v>
      </c>
      <c r="B85" s="20">
        <v>76</v>
      </c>
      <c r="C85" t="s">
        <v>516</v>
      </c>
      <c r="D85">
        <f t="shared" si="1"/>
        <v>0</v>
      </c>
      <c r="F85" t="s">
        <v>1025</v>
      </c>
      <c r="G85">
        <v>103</v>
      </c>
      <c r="H85" t="s">
        <v>543</v>
      </c>
    </row>
    <row r="86" spans="1:8">
      <c r="A86" t="s">
        <v>1000</v>
      </c>
      <c r="B86" s="20">
        <v>77</v>
      </c>
      <c r="C86" t="s">
        <v>517</v>
      </c>
      <c r="D86">
        <f t="shared" si="1"/>
        <v>1</v>
      </c>
      <c r="F86" t="s">
        <v>1026</v>
      </c>
      <c r="G86">
        <v>105</v>
      </c>
      <c r="H86" t="s">
        <v>544</v>
      </c>
    </row>
    <row r="87" spans="1:8">
      <c r="A87" t="s">
        <v>1001</v>
      </c>
      <c r="B87" s="20">
        <v>78</v>
      </c>
      <c r="C87" t="s">
        <v>518</v>
      </c>
      <c r="D87">
        <f t="shared" si="1"/>
        <v>0</v>
      </c>
      <c r="F87" t="s">
        <v>1028</v>
      </c>
      <c r="G87">
        <v>107</v>
      </c>
      <c r="H87" t="s">
        <v>546</v>
      </c>
    </row>
    <row r="88" spans="1:8">
      <c r="A88" t="s">
        <v>1002</v>
      </c>
      <c r="B88" s="20">
        <v>79</v>
      </c>
      <c r="C88" t="s">
        <v>519</v>
      </c>
      <c r="D88">
        <f t="shared" si="1"/>
        <v>1</v>
      </c>
      <c r="F88" t="s">
        <v>1031</v>
      </c>
      <c r="G88">
        <v>110</v>
      </c>
      <c r="H88" t="s">
        <v>549</v>
      </c>
    </row>
    <row r="89" spans="1:8">
      <c r="A89" t="s">
        <v>1003</v>
      </c>
      <c r="B89" s="20">
        <v>80</v>
      </c>
      <c r="C89" t="s">
        <v>520</v>
      </c>
      <c r="D89">
        <f t="shared" si="1"/>
        <v>0</v>
      </c>
      <c r="F89" t="s">
        <v>1032</v>
      </c>
      <c r="G89">
        <v>111</v>
      </c>
      <c r="H89" t="s">
        <v>550</v>
      </c>
    </row>
    <row r="90" spans="1:8">
      <c r="A90" t="s">
        <v>1004</v>
      </c>
      <c r="B90" s="20">
        <v>81</v>
      </c>
      <c r="C90" t="s">
        <v>521</v>
      </c>
      <c r="D90">
        <f t="shared" si="1"/>
        <v>0</v>
      </c>
      <c r="F90" t="s">
        <v>1033</v>
      </c>
      <c r="G90">
        <v>112</v>
      </c>
      <c r="H90" t="s">
        <v>551</v>
      </c>
    </row>
    <row r="91" spans="1:8">
      <c r="A91" t="s">
        <v>1005</v>
      </c>
      <c r="B91" s="20">
        <v>82</v>
      </c>
      <c r="C91" t="s">
        <v>522</v>
      </c>
      <c r="D91">
        <f t="shared" si="1"/>
        <v>1</v>
      </c>
      <c r="F91" t="s">
        <v>1035</v>
      </c>
      <c r="G91">
        <v>114</v>
      </c>
      <c r="H91" t="s">
        <v>553</v>
      </c>
    </row>
    <row r="92" spans="1:8">
      <c r="A92" t="s">
        <v>1006</v>
      </c>
      <c r="B92" s="20">
        <v>83</v>
      </c>
      <c r="C92" t="s">
        <v>523</v>
      </c>
      <c r="D92">
        <f t="shared" si="1"/>
        <v>1</v>
      </c>
      <c r="F92" t="s">
        <v>1038</v>
      </c>
      <c r="G92">
        <v>117</v>
      </c>
      <c r="H92" t="s">
        <v>556</v>
      </c>
    </row>
    <row r="93" spans="1:8">
      <c r="A93" t="s">
        <v>1007</v>
      </c>
      <c r="B93" s="20">
        <v>84</v>
      </c>
      <c r="C93" t="s">
        <v>524</v>
      </c>
      <c r="D93">
        <f t="shared" si="1"/>
        <v>1</v>
      </c>
      <c r="F93" t="s">
        <v>1039</v>
      </c>
      <c r="G93">
        <v>118</v>
      </c>
      <c r="H93" t="s">
        <v>557</v>
      </c>
    </row>
    <row r="94" spans="1:8">
      <c r="A94" t="s">
        <v>1008</v>
      </c>
      <c r="B94" s="20">
        <v>85</v>
      </c>
      <c r="C94" t="s">
        <v>525</v>
      </c>
      <c r="D94">
        <f t="shared" si="1"/>
        <v>1</v>
      </c>
      <c r="F94" t="s">
        <v>1042</v>
      </c>
      <c r="G94">
        <v>121</v>
      </c>
      <c r="H94" t="s">
        <v>560</v>
      </c>
    </row>
    <row r="95" spans="1:8">
      <c r="A95" t="s">
        <v>1009</v>
      </c>
      <c r="B95" s="20">
        <v>86</v>
      </c>
      <c r="C95" t="s">
        <v>526</v>
      </c>
      <c r="D95">
        <f t="shared" si="1"/>
        <v>1</v>
      </c>
      <c r="F95" t="s">
        <v>1043</v>
      </c>
      <c r="G95">
        <v>122</v>
      </c>
      <c r="H95" t="s">
        <v>561</v>
      </c>
    </row>
    <row r="96" spans="1:8">
      <c r="A96" t="s">
        <v>1010</v>
      </c>
      <c r="B96" s="20">
        <v>87</v>
      </c>
      <c r="C96" t="s">
        <v>527</v>
      </c>
      <c r="D96">
        <f t="shared" si="1"/>
        <v>1</v>
      </c>
      <c r="F96" t="s">
        <v>1046</v>
      </c>
      <c r="G96">
        <v>125</v>
      </c>
      <c r="H96" t="s">
        <v>564</v>
      </c>
    </row>
    <row r="97" spans="1:8">
      <c r="A97" t="s">
        <v>1011</v>
      </c>
      <c r="B97" s="20">
        <v>88</v>
      </c>
      <c r="C97" t="s">
        <v>528</v>
      </c>
      <c r="D97">
        <f t="shared" si="1"/>
        <v>1</v>
      </c>
      <c r="F97" t="s">
        <v>1047</v>
      </c>
      <c r="G97">
        <v>126</v>
      </c>
      <c r="H97" t="s">
        <v>565</v>
      </c>
    </row>
    <row r="98" spans="1:8">
      <c r="A98" t="s">
        <v>1012</v>
      </c>
      <c r="B98" s="20">
        <v>89</v>
      </c>
      <c r="C98" t="s">
        <v>529</v>
      </c>
      <c r="D98">
        <f t="shared" si="1"/>
        <v>1</v>
      </c>
      <c r="F98" t="s">
        <v>1048</v>
      </c>
      <c r="G98">
        <v>127</v>
      </c>
      <c r="H98" t="s">
        <v>566</v>
      </c>
    </row>
    <row r="99" spans="1:8">
      <c r="A99" t="s">
        <v>1013</v>
      </c>
      <c r="B99" s="20">
        <v>90</v>
      </c>
      <c r="C99" t="s">
        <v>530</v>
      </c>
      <c r="D99">
        <f t="shared" si="1"/>
        <v>0</v>
      </c>
      <c r="F99" t="s">
        <v>1049</v>
      </c>
      <c r="G99">
        <v>128</v>
      </c>
      <c r="H99" t="s">
        <v>567</v>
      </c>
    </row>
    <row r="100" spans="1:8">
      <c r="A100" t="s">
        <v>1014</v>
      </c>
      <c r="B100" s="20">
        <v>91</v>
      </c>
      <c r="C100" t="s">
        <v>531</v>
      </c>
      <c r="D100">
        <f t="shared" si="1"/>
        <v>1</v>
      </c>
      <c r="F100" t="s">
        <v>1052</v>
      </c>
      <c r="G100">
        <v>131</v>
      </c>
      <c r="H100" t="s">
        <v>570</v>
      </c>
    </row>
    <row r="101" spans="1:8">
      <c r="A101" t="s">
        <v>1015</v>
      </c>
      <c r="B101" s="20">
        <v>92</v>
      </c>
      <c r="C101" t="s">
        <v>532</v>
      </c>
      <c r="D101">
        <f t="shared" si="1"/>
        <v>0</v>
      </c>
      <c r="F101" t="s">
        <v>1053</v>
      </c>
      <c r="G101">
        <v>132</v>
      </c>
      <c r="H101" t="s">
        <v>571</v>
      </c>
    </row>
    <row r="102" spans="1:8">
      <c r="A102" t="s">
        <v>1016</v>
      </c>
      <c r="B102" s="20">
        <v>93</v>
      </c>
      <c r="C102" t="s">
        <v>533</v>
      </c>
      <c r="D102">
        <f t="shared" si="1"/>
        <v>1</v>
      </c>
      <c r="F102" t="s">
        <v>1054</v>
      </c>
      <c r="G102">
        <v>133</v>
      </c>
      <c r="H102" t="s">
        <v>572</v>
      </c>
    </row>
    <row r="103" spans="1:8">
      <c r="A103" t="s">
        <v>1017</v>
      </c>
      <c r="B103" s="20">
        <v>94</v>
      </c>
      <c r="C103" t="s">
        <v>534</v>
      </c>
      <c r="D103">
        <f t="shared" si="1"/>
        <v>1</v>
      </c>
      <c r="F103" t="s">
        <v>1056</v>
      </c>
      <c r="G103">
        <v>135</v>
      </c>
      <c r="H103" t="s">
        <v>574</v>
      </c>
    </row>
    <row r="104" spans="1:8">
      <c r="A104" t="s">
        <v>1018</v>
      </c>
      <c r="B104" s="20">
        <v>95</v>
      </c>
      <c r="C104" t="s">
        <v>535</v>
      </c>
      <c r="D104">
        <f t="shared" si="1"/>
        <v>1</v>
      </c>
      <c r="F104" t="s">
        <v>1057</v>
      </c>
      <c r="G104">
        <v>136</v>
      </c>
      <c r="H104" t="s">
        <v>575</v>
      </c>
    </row>
    <row r="105" spans="1:8">
      <c r="A105" t="s">
        <v>1019</v>
      </c>
      <c r="B105" s="20">
        <v>96</v>
      </c>
      <c r="C105" t="s">
        <v>536</v>
      </c>
      <c r="D105">
        <f t="shared" si="1"/>
        <v>1</v>
      </c>
      <c r="F105" t="s">
        <v>1058</v>
      </c>
      <c r="G105">
        <v>137</v>
      </c>
      <c r="H105" t="s">
        <v>576</v>
      </c>
    </row>
    <row r="106" spans="1:8">
      <c r="A106" t="s">
        <v>1020</v>
      </c>
      <c r="B106" s="20">
        <v>97</v>
      </c>
      <c r="C106" t="s">
        <v>537</v>
      </c>
      <c r="D106">
        <f t="shared" si="1"/>
        <v>1</v>
      </c>
      <c r="F106" t="s">
        <v>1059</v>
      </c>
      <c r="G106">
        <v>138</v>
      </c>
      <c r="H106" t="s">
        <v>577</v>
      </c>
    </row>
    <row r="107" spans="1:8">
      <c r="A107" t="s">
        <v>1021</v>
      </c>
      <c r="B107" s="20">
        <v>98</v>
      </c>
      <c r="C107" t="s">
        <v>538</v>
      </c>
      <c r="D107">
        <f t="shared" si="1"/>
        <v>1</v>
      </c>
      <c r="F107" t="s">
        <v>1060</v>
      </c>
      <c r="G107">
        <v>139</v>
      </c>
      <c r="H107" t="s">
        <v>578</v>
      </c>
    </row>
    <row r="108" spans="1:8">
      <c r="A108" t="s">
        <v>1022</v>
      </c>
      <c r="B108" s="20">
        <v>99</v>
      </c>
      <c r="C108" t="s">
        <v>539</v>
      </c>
      <c r="D108">
        <f t="shared" si="1"/>
        <v>1</v>
      </c>
      <c r="F108" t="s">
        <v>1062</v>
      </c>
      <c r="G108">
        <v>141</v>
      </c>
      <c r="H108" t="s">
        <v>580</v>
      </c>
    </row>
    <row r="109" spans="1:8">
      <c r="A109" t="s">
        <v>1023</v>
      </c>
      <c r="B109" s="20">
        <v>100</v>
      </c>
      <c r="C109" t="s">
        <v>540</v>
      </c>
      <c r="D109">
        <f t="shared" si="1"/>
        <v>1</v>
      </c>
      <c r="F109" t="s">
        <v>1063</v>
      </c>
      <c r="G109">
        <v>142</v>
      </c>
      <c r="H109" t="s">
        <v>581</v>
      </c>
    </row>
    <row r="110" spans="1:8">
      <c r="A110" t="s">
        <v>1024</v>
      </c>
      <c r="B110" s="20">
        <v>101</v>
      </c>
      <c r="C110" t="s">
        <v>541</v>
      </c>
      <c r="D110">
        <f t="shared" si="1"/>
        <v>1</v>
      </c>
      <c r="F110" t="s">
        <v>1065</v>
      </c>
      <c r="G110">
        <v>144</v>
      </c>
      <c r="H110" t="s">
        <v>583</v>
      </c>
    </row>
    <row r="111" spans="1:8">
      <c r="A111" t="s">
        <v>897</v>
      </c>
      <c r="B111" s="21">
        <v>102</v>
      </c>
      <c r="C111" t="s">
        <v>542</v>
      </c>
      <c r="D111">
        <f t="shared" si="1"/>
        <v>1</v>
      </c>
      <c r="F111" t="s">
        <v>1066</v>
      </c>
      <c r="G111">
        <v>145</v>
      </c>
      <c r="H111" t="s">
        <v>584</v>
      </c>
    </row>
    <row r="112" spans="1:8">
      <c r="A112" t="s">
        <v>1025</v>
      </c>
      <c r="B112" s="20">
        <v>103</v>
      </c>
      <c r="C112" t="s">
        <v>543</v>
      </c>
      <c r="D112">
        <f t="shared" si="1"/>
        <v>1</v>
      </c>
      <c r="F112" t="s">
        <v>1067</v>
      </c>
      <c r="G112">
        <v>146</v>
      </c>
      <c r="H112" t="s">
        <v>585</v>
      </c>
    </row>
    <row r="113" spans="1:8">
      <c r="A113" t="s">
        <v>1337</v>
      </c>
      <c r="B113" s="20">
        <v>104</v>
      </c>
      <c r="C113" t="s">
        <v>57</v>
      </c>
      <c r="D113">
        <f t="shared" si="1"/>
        <v>0</v>
      </c>
      <c r="F113" t="s">
        <v>1069</v>
      </c>
      <c r="G113">
        <v>148</v>
      </c>
      <c r="H113" t="s">
        <v>587</v>
      </c>
    </row>
    <row r="114" spans="1:8">
      <c r="A114" t="s">
        <v>1026</v>
      </c>
      <c r="B114" s="20">
        <v>105</v>
      </c>
      <c r="C114" t="s">
        <v>544</v>
      </c>
      <c r="D114">
        <f t="shared" si="1"/>
        <v>1</v>
      </c>
      <c r="F114" t="s">
        <v>1070</v>
      </c>
      <c r="G114">
        <v>149</v>
      </c>
      <c r="H114" t="s">
        <v>588</v>
      </c>
    </row>
    <row r="115" spans="1:8">
      <c r="A115" t="s">
        <v>1027</v>
      </c>
      <c r="B115" s="20">
        <v>106</v>
      </c>
      <c r="C115" t="s">
        <v>545</v>
      </c>
      <c r="D115">
        <f t="shared" si="1"/>
        <v>0</v>
      </c>
      <c r="F115" t="s">
        <v>1071</v>
      </c>
      <c r="G115">
        <v>150</v>
      </c>
      <c r="H115" t="s">
        <v>589</v>
      </c>
    </row>
    <row r="116" spans="1:8">
      <c r="A116" t="s">
        <v>1028</v>
      </c>
      <c r="B116" s="20">
        <v>107</v>
      </c>
      <c r="C116" t="s">
        <v>546</v>
      </c>
      <c r="D116">
        <f t="shared" si="1"/>
        <v>1</v>
      </c>
      <c r="F116" t="s">
        <v>1072</v>
      </c>
      <c r="G116">
        <v>151</v>
      </c>
      <c r="H116" t="s">
        <v>590</v>
      </c>
    </row>
    <row r="117" spans="1:8">
      <c r="A117" t="s">
        <v>1029</v>
      </c>
      <c r="B117" s="20">
        <v>108</v>
      </c>
      <c r="C117" t="s">
        <v>547</v>
      </c>
      <c r="D117">
        <f t="shared" si="1"/>
        <v>0</v>
      </c>
      <c r="F117" t="s">
        <v>1073</v>
      </c>
      <c r="G117">
        <v>152</v>
      </c>
      <c r="H117" t="s">
        <v>591</v>
      </c>
    </row>
    <row r="118" spans="1:8">
      <c r="A118" t="s">
        <v>1030</v>
      </c>
      <c r="B118" s="20">
        <v>109</v>
      </c>
      <c r="C118" t="s">
        <v>548</v>
      </c>
      <c r="D118">
        <f t="shared" si="1"/>
        <v>0</v>
      </c>
      <c r="F118" t="s">
        <v>1074</v>
      </c>
      <c r="G118">
        <v>153</v>
      </c>
      <c r="H118" t="s">
        <v>592</v>
      </c>
    </row>
    <row r="119" spans="1:8">
      <c r="A119" t="s">
        <v>1031</v>
      </c>
      <c r="B119" s="20">
        <v>110</v>
      </c>
      <c r="C119" t="s">
        <v>549</v>
      </c>
      <c r="D119">
        <f t="shared" si="1"/>
        <v>1</v>
      </c>
      <c r="F119" t="s">
        <v>1075</v>
      </c>
      <c r="G119">
        <v>154</v>
      </c>
      <c r="H119" t="s">
        <v>593</v>
      </c>
    </row>
    <row r="120" spans="1:8">
      <c r="A120" t="s">
        <v>1032</v>
      </c>
      <c r="B120" s="20">
        <v>111</v>
      </c>
      <c r="C120" t="s">
        <v>550</v>
      </c>
      <c r="D120">
        <f t="shared" si="1"/>
        <v>1</v>
      </c>
      <c r="F120" t="s">
        <v>1076</v>
      </c>
      <c r="G120">
        <v>155</v>
      </c>
      <c r="H120" t="s">
        <v>594</v>
      </c>
    </row>
    <row r="121" spans="1:8">
      <c r="A121" t="s">
        <v>1033</v>
      </c>
      <c r="B121" s="20">
        <v>112</v>
      </c>
      <c r="C121" t="s">
        <v>551</v>
      </c>
      <c r="D121">
        <f t="shared" si="1"/>
        <v>1</v>
      </c>
      <c r="F121" t="s">
        <v>1078</v>
      </c>
      <c r="G121">
        <v>157</v>
      </c>
      <c r="H121" t="s">
        <v>596</v>
      </c>
    </row>
    <row r="122" spans="1:8">
      <c r="A122" t="s">
        <v>1034</v>
      </c>
      <c r="B122" s="20">
        <v>113</v>
      </c>
      <c r="C122" t="s">
        <v>552</v>
      </c>
      <c r="D122">
        <f t="shared" si="1"/>
        <v>0</v>
      </c>
      <c r="F122" t="s">
        <v>1079</v>
      </c>
      <c r="G122">
        <v>158</v>
      </c>
      <c r="H122" t="s">
        <v>597</v>
      </c>
    </row>
    <row r="123" spans="1:8">
      <c r="A123" t="s">
        <v>1035</v>
      </c>
      <c r="B123" s="20">
        <v>114</v>
      </c>
      <c r="C123" t="s">
        <v>553</v>
      </c>
      <c r="D123">
        <f t="shared" si="1"/>
        <v>1</v>
      </c>
      <c r="F123" t="s">
        <v>1080</v>
      </c>
      <c r="G123">
        <v>159</v>
      </c>
      <c r="H123" t="s">
        <v>598</v>
      </c>
    </row>
    <row r="124" spans="1:8">
      <c r="A124" t="s">
        <v>1036</v>
      </c>
      <c r="B124" s="20">
        <v>115</v>
      </c>
      <c r="C124" t="s">
        <v>554</v>
      </c>
      <c r="D124">
        <f t="shared" si="1"/>
        <v>0</v>
      </c>
      <c r="F124" t="s">
        <v>1081</v>
      </c>
      <c r="G124">
        <v>160</v>
      </c>
      <c r="H124" t="s">
        <v>599</v>
      </c>
    </row>
    <row r="125" spans="1:8">
      <c r="A125" t="s">
        <v>1037</v>
      </c>
      <c r="B125" s="20">
        <v>116</v>
      </c>
      <c r="C125" t="s">
        <v>555</v>
      </c>
      <c r="D125">
        <f t="shared" si="1"/>
        <v>0</v>
      </c>
      <c r="F125" t="s">
        <v>1082</v>
      </c>
      <c r="G125">
        <v>161</v>
      </c>
      <c r="H125" t="s">
        <v>600</v>
      </c>
    </row>
    <row r="126" spans="1:8">
      <c r="A126" t="s">
        <v>1038</v>
      </c>
      <c r="B126" s="20">
        <v>117</v>
      </c>
      <c r="C126" t="s">
        <v>556</v>
      </c>
      <c r="D126">
        <f t="shared" si="1"/>
        <v>1</v>
      </c>
      <c r="F126" t="s">
        <v>1083</v>
      </c>
      <c r="G126">
        <v>162</v>
      </c>
      <c r="H126" t="s">
        <v>601</v>
      </c>
    </row>
    <row r="127" spans="1:8">
      <c r="A127" t="s">
        <v>1039</v>
      </c>
      <c r="B127" s="20">
        <v>118</v>
      </c>
      <c r="C127" t="s">
        <v>557</v>
      </c>
      <c r="D127">
        <f t="shared" si="1"/>
        <v>1</v>
      </c>
      <c r="F127" t="s">
        <v>1084</v>
      </c>
      <c r="G127">
        <v>163</v>
      </c>
      <c r="H127" t="s">
        <v>602</v>
      </c>
    </row>
    <row r="128" spans="1:8">
      <c r="A128" t="s">
        <v>1040</v>
      </c>
      <c r="B128" s="20">
        <v>119</v>
      </c>
      <c r="C128" t="s">
        <v>558</v>
      </c>
      <c r="D128">
        <f t="shared" si="1"/>
        <v>0</v>
      </c>
      <c r="F128" t="s">
        <v>1085</v>
      </c>
      <c r="G128">
        <v>164</v>
      </c>
      <c r="H128" t="s">
        <v>603</v>
      </c>
    </row>
    <row r="129" spans="1:8">
      <c r="A129" t="s">
        <v>1041</v>
      </c>
      <c r="B129" s="20">
        <v>120</v>
      </c>
      <c r="C129" t="s">
        <v>559</v>
      </c>
      <c r="D129">
        <f t="shared" si="1"/>
        <v>0</v>
      </c>
      <c r="F129" t="s">
        <v>1086</v>
      </c>
      <c r="G129">
        <v>165</v>
      </c>
      <c r="H129" t="s">
        <v>604</v>
      </c>
    </row>
    <row r="130" spans="1:8">
      <c r="A130" t="s">
        <v>1042</v>
      </c>
      <c r="B130" s="20">
        <v>121</v>
      </c>
      <c r="C130" t="s">
        <v>560</v>
      </c>
      <c r="D130">
        <f t="shared" si="1"/>
        <v>1</v>
      </c>
      <c r="F130" t="s">
        <v>1088</v>
      </c>
      <c r="G130">
        <v>167</v>
      </c>
      <c r="H130" t="s">
        <v>606</v>
      </c>
    </row>
    <row r="131" spans="1:8">
      <c r="A131" t="s">
        <v>1043</v>
      </c>
      <c r="B131" s="20">
        <v>122</v>
      </c>
      <c r="C131" t="s">
        <v>561</v>
      </c>
      <c r="D131">
        <f t="shared" si="1"/>
        <v>1</v>
      </c>
      <c r="F131" t="s">
        <v>1089</v>
      </c>
      <c r="G131">
        <v>168</v>
      </c>
      <c r="H131" t="s">
        <v>607</v>
      </c>
    </row>
    <row r="132" spans="1:8">
      <c r="A132" t="s">
        <v>1044</v>
      </c>
      <c r="B132" s="20">
        <v>123</v>
      </c>
      <c r="C132" t="s">
        <v>562</v>
      </c>
      <c r="D132">
        <f t="shared" si="1"/>
        <v>0</v>
      </c>
      <c r="F132" t="s">
        <v>1090</v>
      </c>
      <c r="G132">
        <v>169</v>
      </c>
      <c r="H132" t="s">
        <v>608</v>
      </c>
    </row>
    <row r="133" spans="1:8">
      <c r="A133" t="s">
        <v>1045</v>
      </c>
      <c r="B133" s="20">
        <v>124</v>
      </c>
      <c r="C133" t="s">
        <v>563</v>
      </c>
      <c r="D133">
        <f t="shared" si="1"/>
        <v>0</v>
      </c>
      <c r="F133" t="s">
        <v>1091</v>
      </c>
      <c r="G133">
        <v>170</v>
      </c>
      <c r="H133" t="s">
        <v>609</v>
      </c>
    </row>
    <row r="134" spans="1:8">
      <c r="A134" t="s">
        <v>1046</v>
      </c>
      <c r="B134" s="20">
        <v>125</v>
      </c>
      <c r="C134" t="s">
        <v>564</v>
      </c>
      <c r="D134">
        <f t="shared" si="1"/>
        <v>1</v>
      </c>
      <c r="F134" t="s">
        <v>1092</v>
      </c>
      <c r="G134">
        <v>171</v>
      </c>
      <c r="H134" t="s">
        <v>610</v>
      </c>
    </row>
    <row r="135" spans="1:8">
      <c r="A135" t="s">
        <v>1047</v>
      </c>
      <c r="B135" s="20">
        <v>126</v>
      </c>
      <c r="C135" t="s">
        <v>565</v>
      </c>
      <c r="D135">
        <f t="shared" si="1"/>
        <v>1</v>
      </c>
      <c r="F135" t="s">
        <v>1093</v>
      </c>
      <c r="G135">
        <v>172</v>
      </c>
      <c r="H135" t="s">
        <v>611</v>
      </c>
    </row>
    <row r="136" spans="1:8">
      <c r="A136" t="s">
        <v>1048</v>
      </c>
      <c r="B136" s="20">
        <v>127</v>
      </c>
      <c r="C136" t="s">
        <v>566</v>
      </c>
      <c r="D136">
        <f t="shared" si="1"/>
        <v>1</v>
      </c>
      <c r="F136" t="s">
        <v>1094</v>
      </c>
      <c r="G136">
        <v>173</v>
      </c>
      <c r="H136" t="s">
        <v>612</v>
      </c>
    </row>
    <row r="137" spans="1:8">
      <c r="A137" t="s">
        <v>1049</v>
      </c>
      <c r="B137" s="20">
        <v>128</v>
      </c>
      <c r="C137" t="s">
        <v>567</v>
      </c>
      <c r="D137">
        <f t="shared" si="1"/>
        <v>1</v>
      </c>
      <c r="F137" t="s">
        <v>1095</v>
      </c>
      <c r="G137">
        <v>174</v>
      </c>
      <c r="H137" t="s">
        <v>613</v>
      </c>
    </row>
    <row r="138" spans="1:8">
      <c r="A138" t="s">
        <v>1050</v>
      </c>
      <c r="B138" s="20">
        <v>129</v>
      </c>
      <c r="C138" t="s">
        <v>568</v>
      </c>
      <c r="D138">
        <f t="shared" ref="D138:D201" si="2">VLOOKUP(B138,everchoice,32,FALSE)</f>
        <v>0</v>
      </c>
      <c r="F138" t="s">
        <v>1096</v>
      </c>
      <c r="G138">
        <v>175</v>
      </c>
      <c r="H138" t="s">
        <v>614</v>
      </c>
    </row>
    <row r="139" spans="1:8">
      <c r="A139" t="s">
        <v>1051</v>
      </c>
      <c r="B139" s="20">
        <v>130</v>
      </c>
      <c r="C139" t="s">
        <v>569</v>
      </c>
      <c r="D139">
        <f t="shared" si="2"/>
        <v>0</v>
      </c>
      <c r="F139" t="s">
        <v>1097</v>
      </c>
      <c r="G139">
        <v>176</v>
      </c>
      <c r="H139" t="s">
        <v>615</v>
      </c>
    </row>
    <row r="140" spans="1:8">
      <c r="A140" t="s">
        <v>1052</v>
      </c>
      <c r="B140" s="20">
        <v>131</v>
      </c>
      <c r="C140" t="s">
        <v>570</v>
      </c>
      <c r="D140">
        <f t="shared" si="2"/>
        <v>1</v>
      </c>
      <c r="F140" t="s">
        <v>1098</v>
      </c>
      <c r="G140">
        <v>177</v>
      </c>
      <c r="H140" t="s">
        <v>616</v>
      </c>
    </row>
    <row r="141" spans="1:8">
      <c r="A141" t="s">
        <v>1053</v>
      </c>
      <c r="B141" s="20">
        <v>132</v>
      </c>
      <c r="C141" t="s">
        <v>571</v>
      </c>
      <c r="D141">
        <f t="shared" si="2"/>
        <v>1</v>
      </c>
      <c r="F141" t="s">
        <v>1099</v>
      </c>
      <c r="G141">
        <v>178</v>
      </c>
      <c r="H141" t="s">
        <v>617</v>
      </c>
    </row>
    <row r="142" spans="1:8">
      <c r="A142" t="s">
        <v>1054</v>
      </c>
      <c r="B142" s="20">
        <v>133</v>
      </c>
      <c r="C142" t="s">
        <v>572</v>
      </c>
      <c r="D142">
        <f t="shared" si="2"/>
        <v>1</v>
      </c>
      <c r="F142" t="s">
        <v>1102</v>
      </c>
      <c r="G142">
        <v>181</v>
      </c>
      <c r="H142" t="s">
        <v>620</v>
      </c>
    </row>
    <row r="143" spans="1:8">
      <c r="A143" t="s">
        <v>1055</v>
      </c>
      <c r="B143" s="20">
        <v>134</v>
      </c>
      <c r="C143" t="s">
        <v>573</v>
      </c>
      <c r="D143">
        <f t="shared" si="2"/>
        <v>0</v>
      </c>
      <c r="F143" t="s">
        <v>1103</v>
      </c>
      <c r="G143">
        <v>182</v>
      </c>
      <c r="H143" t="s">
        <v>621</v>
      </c>
    </row>
    <row r="144" spans="1:8">
      <c r="A144" t="s">
        <v>1056</v>
      </c>
      <c r="B144" s="20">
        <v>135</v>
      </c>
      <c r="C144" t="s">
        <v>574</v>
      </c>
      <c r="D144">
        <f t="shared" si="2"/>
        <v>1</v>
      </c>
      <c r="F144" t="s">
        <v>1105</v>
      </c>
      <c r="G144">
        <v>184</v>
      </c>
      <c r="H144" t="s">
        <v>623</v>
      </c>
    </row>
    <row r="145" spans="1:8">
      <c r="A145" t="s">
        <v>1057</v>
      </c>
      <c r="B145" s="20">
        <v>136</v>
      </c>
      <c r="C145" t="s">
        <v>575</v>
      </c>
      <c r="D145">
        <f t="shared" si="2"/>
        <v>1</v>
      </c>
      <c r="F145" t="s">
        <v>1106</v>
      </c>
      <c r="G145">
        <v>185</v>
      </c>
      <c r="H145" t="s">
        <v>624</v>
      </c>
    </row>
    <row r="146" spans="1:8">
      <c r="A146" t="s">
        <v>1058</v>
      </c>
      <c r="B146" s="20">
        <v>137</v>
      </c>
      <c r="C146" t="s">
        <v>576</v>
      </c>
      <c r="D146">
        <f t="shared" si="2"/>
        <v>1</v>
      </c>
      <c r="F146" t="s">
        <v>1107</v>
      </c>
      <c r="G146">
        <v>186</v>
      </c>
      <c r="H146" t="s">
        <v>625</v>
      </c>
    </row>
    <row r="147" spans="1:8">
      <c r="A147" t="s">
        <v>1059</v>
      </c>
      <c r="B147" s="20">
        <v>138</v>
      </c>
      <c r="C147" t="s">
        <v>577</v>
      </c>
      <c r="D147">
        <f t="shared" si="2"/>
        <v>1</v>
      </c>
      <c r="F147" t="s">
        <v>1108</v>
      </c>
      <c r="G147">
        <v>187</v>
      </c>
      <c r="H147" t="s">
        <v>626</v>
      </c>
    </row>
    <row r="148" spans="1:8">
      <c r="A148" t="s">
        <v>1060</v>
      </c>
      <c r="B148" s="20">
        <v>139</v>
      </c>
      <c r="C148" t="s">
        <v>578</v>
      </c>
      <c r="D148">
        <f t="shared" si="2"/>
        <v>1</v>
      </c>
      <c r="F148" t="s">
        <v>1110</v>
      </c>
      <c r="G148">
        <v>189</v>
      </c>
      <c r="H148" t="s">
        <v>628</v>
      </c>
    </row>
    <row r="149" spans="1:8">
      <c r="A149" t="s">
        <v>1061</v>
      </c>
      <c r="B149" s="20">
        <v>140</v>
      </c>
      <c r="C149" t="s">
        <v>579</v>
      </c>
      <c r="D149">
        <f t="shared" si="2"/>
        <v>0</v>
      </c>
      <c r="F149" t="s">
        <v>1111</v>
      </c>
      <c r="G149">
        <v>190</v>
      </c>
      <c r="H149" t="s">
        <v>629</v>
      </c>
    </row>
    <row r="150" spans="1:8">
      <c r="A150" t="s">
        <v>1062</v>
      </c>
      <c r="B150" s="20">
        <v>141</v>
      </c>
      <c r="C150" t="s">
        <v>580</v>
      </c>
      <c r="D150">
        <f t="shared" si="2"/>
        <v>1</v>
      </c>
      <c r="F150" t="s">
        <v>1112</v>
      </c>
      <c r="G150">
        <v>191</v>
      </c>
      <c r="H150" t="s">
        <v>630</v>
      </c>
    </row>
    <row r="151" spans="1:8">
      <c r="A151" t="s">
        <v>1063</v>
      </c>
      <c r="B151" s="20">
        <v>142</v>
      </c>
      <c r="C151" t="s">
        <v>581</v>
      </c>
      <c r="D151">
        <f t="shared" si="2"/>
        <v>1</v>
      </c>
      <c r="F151" t="s">
        <v>1116</v>
      </c>
      <c r="G151">
        <v>195</v>
      </c>
      <c r="H151" t="s">
        <v>634</v>
      </c>
    </row>
    <row r="152" spans="1:8">
      <c r="A152" t="s">
        <v>1064</v>
      </c>
      <c r="B152" s="20">
        <v>143</v>
      </c>
      <c r="C152" t="s">
        <v>582</v>
      </c>
      <c r="D152">
        <f t="shared" si="2"/>
        <v>0</v>
      </c>
      <c r="F152" t="s">
        <v>1117</v>
      </c>
      <c r="G152">
        <v>196</v>
      </c>
      <c r="H152" t="s">
        <v>635</v>
      </c>
    </row>
    <row r="153" spans="1:8">
      <c r="A153" t="s">
        <v>1065</v>
      </c>
      <c r="B153" s="20">
        <v>144</v>
      </c>
      <c r="C153" t="s">
        <v>583</v>
      </c>
      <c r="D153">
        <f t="shared" si="2"/>
        <v>1</v>
      </c>
      <c r="F153" t="s">
        <v>1118</v>
      </c>
      <c r="G153">
        <v>197</v>
      </c>
      <c r="H153" t="s">
        <v>636</v>
      </c>
    </row>
    <row r="154" spans="1:8">
      <c r="A154" t="s">
        <v>1066</v>
      </c>
      <c r="B154" s="20">
        <v>145</v>
      </c>
      <c r="C154" t="s">
        <v>584</v>
      </c>
      <c r="D154">
        <f t="shared" si="2"/>
        <v>1</v>
      </c>
      <c r="F154" t="s">
        <v>1119</v>
      </c>
      <c r="G154">
        <v>198</v>
      </c>
      <c r="H154" t="s">
        <v>637</v>
      </c>
    </row>
    <row r="155" spans="1:8">
      <c r="A155" t="s">
        <v>1067</v>
      </c>
      <c r="B155" s="21">
        <v>146</v>
      </c>
      <c r="C155" t="s">
        <v>585</v>
      </c>
      <c r="D155">
        <f t="shared" si="2"/>
        <v>1</v>
      </c>
      <c r="F155" t="s">
        <v>1120</v>
      </c>
      <c r="G155">
        <v>199</v>
      </c>
      <c r="H155" t="s">
        <v>638</v>
      </c>
    </row>
    <row r="156" spans="1:8">
      <c r="A156" t="s">
        <v>1068</v>
      </c>
      <c r="B156" s="20">
        <v>147</v>
      </c>
      <c r="C156" t="s">
        <v>586</v>
      </c>
      <c r="D156">
        <f t="shared" si="2"/>
        <v>0</v>
      </c>
      <c r="F156" t="s">
        <v>1121</v>
      </c>
      <c r="G156">
        <v>200</v>
      </c>
      <c r="H156" t="s">
        <v>639</v>
      </c>
    </row>
    <row r="157" spans="1:8">
      <c r="A157" t="s">
        <v>1069</v>
      </c>
      <c r="B157" s="20">
        <v>148</v>
      </c>
      <c r="C157" t="s">
        <v>587</v>
      </c>
      <c r="D157">
        <f t="shared" si="2"/>
        <v>1</v>
      </c>
      <c r="F157" t="s">
        <v>1122</v>
      </c>
      <c r="G157">
        <v>201</v>
      </c>
      <c r="H157" t="s">
        <v>640</v>
      </c>
    </row>
    <row r="158" spans="1:8">
      <c r="A158" t="s">
        <v>1070</v>
      </c>
      <c r="B158" s="20">
        <v>149</v>
      </c>
      <c r="C158" t="s">
        <v>588</v>
      </c>
      <c r="D158">
        <f t="shared" si="2"/>
        <v>1</v>
      </c>
      <c r="F158" t="s">
        <v>1125</v>
      </c>
      <c r="G158">
        <v>204</v>
      </c>
      <c r="H158" t="s">
        <v>643</v>
      </c>
    </row>
    <row r="159" spans="1:8">
      <c r="A159" t="s">
        <v>1071</v>
      </c>
      <c r="B159" s="20">
        <v>150</v>
      </c>
      <c r="C159" t="s">
        <v>589</v>
      </c>
      <c r="D159">
        <f t="shared" si="2"/>
        <v>1</v>
      </c>
      <c r="F159" t="s">
        <v>1128</v>
      </c>
      <c r="G159">
        <v>207</v>
      </c>
      <c r="H159" t="s">
        <v>646</v>
      </c>
    </row>
    <row r="160" spans="1:8">
      <c r="A160" t="s">
        <v>1072</v>
      </c>
      <c r="B160" s="20">
        <v>151</v>
      </c>
      <c r="C160" t="s">
        <v>590</v>
      </c>
      <c r="D160">
        <f t="shared" si="2"/>
        <v>1</v>
      </c>
      <c r="F160" t="s">
        <v>1129</v>
      </c>
      <c r="G160">
        <v>208</v>
      </c>
      <c r="H160" t="s">
        <v>647</v>
      </c>
    </row>
    <row r="161" spans="1:8">
      <c r="A161" t="s">
        <v>1073</v>
      </c>
      <c r="B161" s="20">
        <v>152</v>
      </c>
      <c r="C161" t="s">
        <v>591</v>
      </c>
      <c r="D161">
        <f t="shared" si="2"/>
        <v>1</v>
      </c>
      <c r="F161" t="s">
        <v>1130</v>
      </c>
      <c r="G161">
        <v>209</v>
      </c>
      <c r="H161" t="s">
        <v>648</v>
      </c>
    </row>
    <row r="162" spans="1:8">
      <c r="A162" t="s">
        <v>1074</v>
      </c>
      <c r="B162" s="20">
        <v>153</v>
      </c>
      <c r="C162" t="s">
        <v>592</v>
      </c>
      <c r="D162">
        <f t="shared" si="2"/>
        <v>1</v>
      </c>
      <c r="F162" t="s">
        <v>1131</v>
      </c>
      <c r="G162">
        <v>210</v>
      </c>
      <c r="H162" t="s">
        <v>649</v>
      </c>
    </row>
    <row r="163" spans="1:8">
      <c r="A163" t="s">
        <v>1075</v>
      </c>
      <c r="B163" s="20">
        <v>154</v>
      </c>
      <c r="C163" t="s">
        <v>593</v>
      </c>
      <c r="D163">
        <f t="shared" si="2"/>
        <v>1</v>
      </c>
      <c r="F163" t="s">
        <v>1132</v>
      </c>
      <c r="G163">
        <v>211</v>
      </c>
      <c r="H163" t="s">
        <v>650</v>
      </c>
    </row>
    <row r="164" spans="1:8">
      <c r="A164" t="s">
        <v>1076</v>
      </c>
      <c r="B164" s="20">
        <v>155</v>
      </c>
      <c r="C164" t="s">
        <v>594</v>
      </c>
      <c r="D164">
        <f t="shared" si="2"/>
        <v>1</v>
      </c>
      <c r="F164" t="s">
        <v>1133</v>
      </c>
      <c r="G164">
        <v>212</v>
      </c>
      <c r="H164" t="s">
        <v>651</v>
      </c>
    </row>
    <row r="165" spans="1:8">
      <c r="A165" t="s">
        <v>1077</v>
      </c>
      <c r="B165" s="20">
        <v>156</v>
      </c>
      <c r="C165" t="s">
        <v>595</v>
      </c>
      <c r="D165">
        <f t="shared" si="2"/>
        <v>0</v>
      </c>
      <c r="F165" t="s">
        <v>1134</v>
      </c>
      <c r="G165">
        <v>213</v>
      </c>
      <c r="H165" t="s">
        <v>652</v>
      </c>
    </row>
    <row r="166" spans="1:8">
      <c r="A166" t="s">
        <v>1078</v>
      </c>
      <c r="B166" s="20">
        <v>157</v>
      </c>
      <c r="C166" t="s">
        <v>596</v>
      </c>
      <c r="D166">
        <f t="shared" si="2"/>
        <v>1</v>
      </c>
      <c r="F166" t="s">
        <v>1135</v>
      </c>
      <c r="G166">
        <v>214</v>
      </c>
      <c r="H166" t="s">
        <v>653</v>
      </c>
    </row>
    <row r="167" spans="1:8">
      <c r="A167" t="s">
        <v>1079</v>
      </c>
      <c r="B167" s="20">
        <v>158</v>
      </c>
      <c r="C167" t="s">
        <v>597</v>
      </c>
      <c r="D167">
        <f t="shared" si="2"/>
        <v>1</v>
      </c>
      <c r="F167" t="s">
        <v>1136</v>
      </c>
      <c r="G167">
        <v>215</v>
      </c>
      <c r="H167" t="s">
        <v>654</v>
      </c>
    </row>
    <row r="168" spans="1:8">
      <c r="A168" t="s">
        <v>1080</v>
      </c>
      <c r="B168" s="20">
        <v>159</v>
      </c>
      <c r="C168" t="s">
        <v>598</v>
      </c>
      <c r="D168">
        <f t="shared" si="2"/>
        <v>1</v>
      </c>
      <c r="F168" t="s">
        <v>1138</v>
      </c>
      <c r="G168">
        <v>217</v>
      </c>
      <c r="H168" t="s">
        <v>656</v>
      </c>
    </row>
    <row r="169" spans="1:8">
      <c r="A169" t="s">
        <v>1081</v>
      </c>
      <c r="B169" s="20">
        <v>160</v>
      </c>
      <c r="C169" t="s">
        <v>599</v>
      </c>
      <c r="D169">
        <f t="shared" si="2"/>
        <v>1</v>
      </c>
      <c r="F169" t="s">
        <v>1139</v>
      </c>
      <c r="G169">
        <v>218</v>
      </c>
      <c r="H169" t="s">
        <v>657</v>
      </c>
    </row>
    <row r="170" spans="1:8">
      <c r="A170" t="s">
        <v>1082</v>
      </c>
      <c r="B170" s="20">
        <v>161</v>
      </c>
      <c r="C170" t="s">
        <v>600</v>
      </c>
      <c r="D170">
        <f t="shared" si="2"/>
        <v>1</v>
      </c>
      <c r="F170" t="s">
        <v>1140</v>
      </c>
      <c r="G170">
        <v>219</v>
      </c>
      <c r="H170" t="s">
        <v>658</v>
      </c>
    </row>
    <row r="171" spans="1:8">
      <c r="A171" t="s">
        <v>1083</v>
      </c>
      <c r="B171" s="20">
        <v>162</v>
      </c>
      <c r="C171" t="s">
        <v>601</v>
      </c>
      <c r="D171">
        <f t="shared" si="2"/>
        <v>1</v>
      </c>
      <c r="F171" t="s">
        <v>1141</v>
      </c>
      <c r="G171">
        <v>220</v>
      </c>
      <c r="H171" t="s">
        <v>659</v>
      </c>
    </row>
    <row r="172" spans="1:8">
      <c r="A172" t="s">
        <v>1084</v>
      </c>
      <c r="B172" s="20">
        <v>163</v>
      </c>
      <c r="C172" t="s">
        <v>602</v>
      </c>
      <c r="D172">
        <f t="shared" si="2"/>
        <v>1</v>
      </c>
      <c r="F172" t="s">
        <v>1142</v>
      </c>
      <c r="G172">
        <v>221</v>
      </c>
      <c r="H172" t="s">
        <v>660</v>
      </c>
    </row>
    <row r="173" spans="1:8">
      <c r="A173" t="s">
        <v>1085</v>
      </c>
      <c r="B173" s="20">
        <v>164</v>
      </c>
      <c r="C173" t="s">
        <v>603</v>
      </c>
      <c r="D173">
        <f t="shared" si="2"/>
        <v>1</v>
      </c>
      <c r="F173" t="s">
        <v>1143</v>
      </c>
      <c r="G173">
        <v>222</v>
      </c>
      <c r="H173" t="s">
        <v>661</v>
      </c>
    </row>
    <row r="174" spans="1:8">
      <c r="A174" t="s">
        <v>1086</v>
      </c>
      <c r="B174" s="20">
        <v>165</v>
      </c>
      <c r="C174" t="s">
        <v>604</v>
      </c>
      <c r="D174">
        <f t="shared" si="2"/>
        <v>1</v>
      </c>
      <c r="F174" t="s">
        <v>1144</v>
      </c>
      <c r="G174">
        <v>223</v>
      </c>
      <c r="H174" t="s">
        <v>662</v>
      </c>
    </row>
    <row r="175" spans="1:8">
      <c r="A175" t="s">
        <v>1087</v>
      </c>
      <c r="B175" s="20">
        <v>166</v>
      </c>
      <c r="C175" t="s">
        <v>605</v>
      </c>
      <c r="D175">
        <f t="shared" si="2"/>
        <v>0</v>
      </c>
      <c r="F175" t="s">
        <v>1145</v>
      </c>
      <c r="G175">
        <v>224</v>
      </c>
      <c r="H175" t="s">
        <v>663</v>
      </c>
    </row>
    <row r="176" spans="1:8">
      <c r="A176" t="s">
        <v>1088</v>
      </c>
      <c r="B176" s="20">
        <v>167</v>
      </c>
      <c r="C176" t="s">
        <v>606</v>
      </c>
      <c r="D176">
        <f t="shared" si="2"/>
        <v>1</v>
      </c>
      <c r="F176" t="s">
        <v>1147</v>
      </c>
      <c r="G176">
        <v>226</v>
      </c>
      <c r="H176" t="s">
        <v>665</v>
      </c>
    </row>
    <row r="177" spans="1:8">
      <c r="A177" t="s">
        <v>1089</v>
      </c>
      <c r="B177" s="20">
        <v>168</v>
      </c>
      <c r="C177" t="s">
        <v>607</v>
      </c>
      <c r="D177">
        <f t="shared" si="2"/>
        <v>1</v>
      </c>
      <c r="F177" t="s">
        <v>1148</v>
      </c>
      <c r="G177">
        <v>227</v>
      </c>
      <c r="H177" t="s">
        <v>666</v>
      </c>
    </row>
    <row r="178" spans="1:8">
      <c r="A178" t="s">
        <v>1090</v>
      </c>
      <c r="B178" s="20">
        <v>169</v>
      </c>
      <c r="C178" t="s">
        <v>608</v>
      </c>
      <c r="D178">
        <f t="shared" si="2"/>
        <v>1</v>
      </c>
      <c r="F178" t="s">
        <v>1150</v>
      </c>
      <c r="G178">
        <v>229</v>
      </c>
      <c r="H178" t="s">
        <v>668</v>
      </c>
    </row>
    <row r="179" spans="1:8">
      <c r="A179" t="s">
        <v>1091</v>
      </c>
      <c r="B179" s="20">
        <v>170</v>
      </c>
      <c r="C179" t="s">
        <v>609</v>
      </c>
      <c r="D179">
        <f t="shared" si="2"/>
        <v>1</v>
      </c>
      <c r="F179" t="s">
        <v>1151</v>
      </c>
      <c r="G179">
        <v>230</v>
      </c>
      <c r="H179" t="s">
        <v>669</v>
      </c>
    </row>
    <row r="180" spans="1:8">
      <c r="A180" t="s">
        <v>1092</v>
      </c>
      <c r="B180" s="20">
        <v>171</v>
      </c>
      <c r="C180" t="s">
        <v>610</v>
      </c>
      <c r="D180">
        <f t="shared" si="2"/>
        <v>1</v>
      </c>
      <c r="F180" t="s">
        <v>1152</v>
      </c>
      <c r="G180">
        <v>231</v>
      </c>
      <c r="H180" t="s">
        <v>670</v>
      </c>
    </row>
    <row r="181" spans="1:8">
      <c r="A181" t="s">
        <v>1093</v>
      </c>
      <c r="B181" s="20">
        <v>172</v>
      </c>
      <c r="C181" t="s">
        <v>611</v>
      </c>
      <c r="D181">
        <f t="shared" si="2"/>
        <v>1</v>
      </c>
      <c r="F181" t="s">
        <v>1155</v>
      </c>
      <c r="G181">
        <v>234</v>
      </c>
      <c r="H181" t="s">
        <v>673</v>
      </c>
    </row>
    <row r="182" spans="1:8">
      <c r="A182" t="s">
        <v>1094</v>
      </c>
      <c r="B182" s="20">
        <v>173</v>
      </c>
      <c r="C182" t="s">
        <v>612</v>
      </c>
      <c r="D182">
        <f t="shared" si="2"/>
        <v>1</v>
      </c>
      <c r="F182" t="s">
        <v>1157</v>
      </c>
      <c r="G182">
        <v>236</v>
      </c>
      <c r="H182" t="s">
        <v>675</v>
      </c>
    </row>
    <row r="183" spans="1:8">
      <c r="A183" t="s">
        <v>1095</v>
      </c>
      <c r="B183" s="20">
        <v>174</v>
      </c>
      <c r="C183" t="s">
        <v>613</v>
      </c>
      <c r="D183">
        <f t="shared" si="2"/>
        <v>1</v>
      </c>
      <c r="F183" t="s">
        <v>1159</v>
      </c>
      <c r="G183">
        <v>238</v>
      </c>
      <c r="H183" t="s">
        <v>677</v>
      </c>
    </row>
    <row r="184" spans="1:8">
      <c r="A184" t="s">
        <v>1096</v>
      </c>
      <c r="B184" s="20">
        <v>175</v>
      </c>
      <c r="C184" t="s">
        <v>614</v>
      </c>
      <c r="D184">
        <f t="shared" si="2"/>
        <v>1</v>
      </c>
      <c r="F184" t="s">
        <v>1160</v>
      </c>
      <c r="G184">
        <v>239</v>
      </c>
      <c r="H184" t="s">
        <v>678</v>
      </c>
    </row>
    <row r="185" spans="1:8">
      <c r="A185" t="s">
        <v>1097</v>
      </c>
      <c r="B185" s="20">
        <v>176</v>
      </c>
      <c r="C185" t="s">
        <v>615</v>
      </c>
      <c r="D185">
        <f t="shared" si="2"/>
        <v>1</v>
      </c>
      <c r="F185" t="s">
        <v>1161</v>
      </c>
      <c r="G185">
        <v>240</v>
      </c>
      <c r="H185" t="s">
        <v>679</v>
      </c>
    </row>
    <row r="186" spans="1:8">
      <c r="A186" t="s">
        <v>1098</v>
      </c>
      <c r="B186" s="20">
        <v>177</v>
      </c>
      <c r="C186" t="s">
        <v>616</v>
      </c>
      <c r="D186">
        <f t="shared" si="2"/>
        <v>1</v>
      </c>
      <c r="F186" t="s">
        <v>1163</v>
      </c>
      <c r="G186">
        <v>242</v>
      </c>
      <c r="H186" t="s">
        <v>681</v>
      </c>
    </row>
    <row r="187" spans="1:8">
      <c r="A187" t="s">
        <v>1099</v>
      </c>
      <c r="B187" s="20">
        <v>178</v>
      </c>
      <c r="C187" t="s">
        <v>617</v>
      </c>
      <c r="D187">
        <f t="shared" si="2"/>
        <v>1</v>
      </c>
      <c r="F187" t="s">
        <v>1164</v>
      </c>
      <c r="G187">
        <v>243</v>
      </c>
      <c r="H187" t="s">
        <v>682</v>
      </c>
    </row>
    <row r="188" spans="1:8">
      <c r="A188" t="s">
        <v>1100</v>
      </c>
      <c r="B188" s="20">
        <v>179</v>
      </c>
      <c r="C188" t="s">
        <v>618</v>
      </c>
      <c r="D188">
        <f t="shared" si="2"/>
        <v>0</v>
      </c>
      <c r="F188" t="s">
        <v>1165</v>
      </c>
      <c r="G188">
        <v>244</v>
      </c>
      <c r="H188" t="s">
        <v>683</v>
      </c>
    </row>
    <row r="189" spans="1:8">
      <c r="A189" t="s">
        <v>1101</v>
      </c>
      <c r="B189" s="20">
        <v>180</v>
      </c>
      <c r="C189" t="s">
        <v>619</v>
      </c>
      <c r="D189">
        <f t="shared" si="2"/>
        <v>0</v>
      </c>
      <c r="F189" t="s">
        <v>1167</v>
      </c>
      <c r="G189">
        <v>246</v>
      </c>
      <c r="H189" t="s">
        <v>685</v>
      </c>
    </row>
    <row r="190" spans="1:8">
      <c r="A190" t="s">
        <v>1102</v>
      </c>
      <c r="B190" s="20">
        <v>181</v>
      </c>
      <c r="C190" t="s">
        <v>620</v>
      </c>
      <c r="D190">
        <f t="shared" si="2"/>
        <v>1</v>
      </c>
      <c r="F190" t="s">
        <v>1169</v>
      </c>
      <c r="G190">
        <v>248</v>
      </c>
      <c r="H190" t="s">
        <v>687</v>
      </c>
    </row>
    <row r="191" spans="1:8">
      <c r="A191" t="s">
        <v>1103</v>
      </c>
      <c r="B191" s="20">
        <v>182</v>
      </c>
      <c r="C191" t="s">
        <v>621</v>
      </c>
      <c r="D191">
        <f t="shared" si="2"/>
        <v>1</v>
      </c>
      <c r="F191" t="s">
        <v>1170</v>
      </c>
      <c r="G191">
        <v>249</v>
      </c>
      <c r="H191" t="s">
        <v>688</v>
      </c>
    </row>
    <row r="192" spans="1:8">
      <c r="A192" t="s">
        <v>1104</v>
      </c>
      <c r="B192" s="20">
        <v>183</v>
      </c>
      <c r="C192" t="s">
        <v>622</v>
      </c>
      <c r="D192">
        <f t="shared" si="2"/>
        <v>0</v>
      </c>
      <c r="F192" t="s">
        <v>1171</v>
      </c>
      <c r="G192">
        <v>250</v>
      </c>
      <c r="H192" t="s">
        <v>689</v>
      </c>
    </row>
    <row r="193" spans="1:8">
      <c r="A193" t="s">
        <v>1105</v>
      </c>
      <c r="B193" s="20">
        <v>184</v>
      </c>
      <c r="C193" t="s">
        <v>623</v>
      </c>
      <c r="D193">
        <f t="shared" si="2"/>
        <v>1</v>
      </c>
      <c r="F193" t="s">
        <v>1172</v>
      </c>
      <c r="G193">
        <v>251</v>
      </c>
      <c r="H193" t="s">
        <v>690</v>
      </c>
    </row>
    <row r="194" spans="1:8">
      <c r="A194" t="s">
        <v>1106</v>
      </c>
      <c r="B194" s="20">
        <v>185</v>
      </c>
      <c r="C194" t="s">
        <v>624</v>
      </c>
      <c r="D194">
        <f t="shared" si="2"/>
        <v>1</v>
      </c>
      <c r="F194" t="s">
        <v>1173</v>
      </c>
      <c r="G194">
        <v>252</v>
      </c>
      <c r="H194" t="s">
        <v>691</v>
      </c>
    </row>
    <row r="195" spans="1:8">
      <c r="A195" t="s">
        <v>1107</v>
      </c>
      <c r="B195" s="20">
        <v>186</v>
      </c>
      <c r="C195" t="s">
        <v>625</v>
      </c>
      <c r="D195">
        <f t="shared" si="2"/>
        <v>1</v>
      </c>
      <c r="F195" t="s">
        <v>1174</v>
      </c>
      <c r="G195">
        <v>253</v>
      </c>
      <c r="H195" t="s">
        <v>692</v>
      </c>
    </row>
    <row r="196" spans="1:8">
      <c r="A196" t="s">
        <v>1108</v>
      </c>
      <c r="B196" s="20">
        <v>187</v>
      </c>
      <c r="C196" t="s">
        <v>626</v>
      </c>
      <c r="D196">
        <f t="shared" si="2"/>
        <v>1</v>
      </c>
      <c r="F196" t="s">
        <v>1179</v>
      </c>
      <c r="G196">
        <v>258</v>
      </c>
      <c r="H196" t="s">
        <v>85</v>
      </c>
    </row>
    <row r="197" spans="1:8">
      <c r="A197" t="s">
        <v>1109</v>
      </c>
      <c r="B197" s="20">
        <v>188</v>
      </c>
      <c r="C197" t="s">
        <v>627</v>
      </c>
      <c r="D197">
        <f t="shared" si="2"/>
        <v>0</v>
      </c>
      <c r="F197" t="s">
        <v>1182</v>
      </c>
      <c r="G197">
        <v>261</v>
      </c>
      <c r="H197" t="s">
        <v>88</v>
      </c>
    </row>
    <row r="198" spans="1:8">
      <c r="A198" t="s">
        <v>1110</v>
      </c>
      <c r="B198" s="20">
        <v>189</v>
      </c>
      <c r="C198" t="s">
        <v>628</v>
      </c>
      <c r="D198">
        <f t="shared" si="2"/>
        <v>1</v>
      </c>
      <c r="F198" t="s">
        <v>1183</v>
      </c>
      <c r="G198">
        <v>262</v>
      </c>
      <c r="H198" t="s">
        <v>89</v>
      </c>
    </row>
    <row r="199" spans="1:8">
      <c r="A199" t="s">
        <v>1111</v>
      </c>
      <c r="B199" s="20">
        <v>190</v>
      </c>
      <c r="C199" t="s">
        <v>629</v>
      </c>
      <c r="D199">
        <f t="shared" si="2"/>
        <v>1</v>
      </c>
      <c r="F199" t="s">
        <v>1184</v>
      </c>
      <c r="G199">
        <v>263</v>
      </c>
      <c r="H199" t="s">
        <v>90</v>
      </c>
    </row>
    <row r="200" spans="1:8">
      <c r="A200" t="s">
        <v>1112</v>
      </c>
      <c r="B200" s="20">
        <v>191</v>
      </c>
      <c r="C200" t="s">
        <v>630</v>
      </c>
      <c r="D200">
        <f t="shared" si="2"/>
        <v>1</v>
      </c>
      <c r="F200" t="s">
        <v>1185</v>
      </c>
      <c r="G200">
        <v>264</v>
      </c>
      <c r="H200" t="s">
        <v>91</v>
      </c>
    </row>
    <row r="201" spans="1:8">
      <c r="A201" t="s">
        <v>1113</v>
      </c>
      <c r="B201" s="20">
        <v>192</v>
      </c>
      <c r="C201" t="s">
        <v>631</v>
      </c>
      <c r="D201">
        <f t="shared" si="2"/>
        <v>0</v>
      </c>
      <c r="F201" t="s">
        <v>1186</v>
      </c>
      <c r="G201">
        <v>265</v>
      </c>
      <c r="H201" t="s">
        <v>92</v>
      </c>
    </row>
    <row r="202" spans="1:8">
      <c r="A202" t="s">
        <v>1114</v>
      </c>
      <c r="B202" s="20">
        <v>193</v>
      </c>
      <c r="C202" t="s">
        <v>632</v>
      </c>
      <c r="D202">
        <f t="shared" ref="D202:D265" si="3">VLOOKUP(B202,everchoice,32,FALSE)</f>
        <v>0</v>
      </c>
      <c r="F202" t="s">
        <v>1187</v>
      </c>
      <c r="G202">
        <v>266</v>
      </c>
      <c r="H202" t="s">
        <v>93</v>
      </c>
    </row>
    <row r="203" spans="1:8">
      <c r="A203" t="s">
        <v>1115</v>
      </c>
      <c r="B203" s="20">
        <v>194</v>
      </c>
      <c r="C203" t="s">
        <v>633</v>
      </c>
      <c r="D203">
        <f t="shared" si="3"/>
        <v>0</v>
      </c>
      <c r="F203" t="s">
        <v>1190</v>
      </c>
      <c r="G203">
        <v>269</v>
      </c>
      <c r="H203" t="s">
        <v>96</v>
      </c>
    </row>
    <row r="204" spans="1:8">
      <c r="A204" t="s">
        <v>1116</v>
      </c>
      <c r="B204" s="20">
        <v>195</v>
      </c>
      <c r="C204" t="s">
        <v>634</v>
      </c>
      <c r="D204">
        <f t="shared" si="3"/>
        <v>1</v>
      </c>
      <c r="F204" t="s">
        <v>1191</v>
      </c>
      <c r="G204">
        <v>270</v>
      </c>
      <c r="H204" t="s">
        <v>97</v>
      </c>
    </row>
    <row r="205" spans="1:8">
      <c r="A205" t="s">
        <v>1117</v>
      </c>
      <c r="B205" s="20">
        <v>196</v>
      </c>
      <c r="C205" t="s">
        <v>635</v>
      </c>
      <c r="D205">
        <f t="shared" si="3"/>
        <v>1</v>
      </c>
      <c r="F205" t="s">
        <v>1192</v>
      </c>
      <c r="G205">
        <v>271</v>
      </c>
      <c r="H205" t="s">
        <v>98</v>
      </c>
    </row>
    <row r="206" spans="1:8">
      <c r="A206" t="s">
        <v>1118</v>
      </c>
      <c r="B206" s="20">
        <v>197</v>
      </c>
      <c r="C206" t="s">
        <v>636</v>
      </c>
      <c r="D206">
        <f t="shared" si="3"/>
        <v>1</v>
      </c>
      <c r="F206" t="s">
        <v>1193</v>
      </c>
      <c r="G206">
        <v>272</v>
      </c>
      <c r="H206" t="s">
        <v>99</v>
      </c>
    </row>
    <row r="207" spans="1:8">
      <c r="A207" t="s">
        <v>1119</v>
      </c>
      <c r="B207" s="20">
        <v>198</v>
      </c>
      <c r="C207" t="s">
        <v>637</v>
      </c>
      <c r="D207">
        <f t="shared" si="3"/>
        <v>1</v>
      </c>
      <c r="F207" t="s">
        <v>1194</v>
      </c>
      <c r="G207">
        <v>273</v>
      </c>
      <c r="H207" t="s">
        <v>100</v>
      </c>
    </row>
    <row r="208" spans="1:8">
      <c r="A208" t="s">
        <v>1120</v>
      </c>
      <c r="B208" s="20">
        <v>199</v>
      </c>
      <c r="C208" t="s">
        <v>638</v>
      </c>
      <c r="D208">
        <f t="shared" si="3"/>
        <v>1</v>
      </c>
      <c r="F208" t="s">
        <v>1195</v>
      </c>
      <c r="G208">
        <v>274</v>
      </c>
      <c r="H208" t="s">
        <v>101</v>
      </c>
    </row>
    <row r="209" spans="1:8">
      <c r="A209" t="s">
        <v>1121</v>
      </c>
      <c r="B209" s="20">
        <v>200</v>
      </c>
      <c r="C209" t="s">
        <v>639</v>
      </c>
      <c r="D209">
        <f t="shared" si="3"/>
        <v>1</v>
      </c>
      <c r="F209" t="s">
        <v>1196</v>
      </c>
      <c r="G209">
        <v>275</v>
      </c>
      <c r="H209" t="s">
        <v>102</v>
      </c>
    </row>
    <row r="210" spans="1:8">
      <c r="A210" t="s">
        <v>1122</v>
      </c>
      <c r="B210" s="20">
        <v>201</v>
      </c>
      <c r="C210" t="s">
        <v>640</v>
      </c>
      <c r="D210">
        <f t="shared" si="3"/>
        <v>1</v>
      </c>
      <c r="F210" t="s">
        <v>1197</v>
      </c>
      <c r="G210">
        <v>276</v>
      </c>
      <c r="H210" t="s">
        <v>103</v>
      </c>
    </row>
    <row r="211" spans="1:8">
      <c r="A211" t="s">
        <v>1123</v>
      </c>
      <c r="B211" s="20">
        <v>202</v>
      </c>
      <c r="C211" t="s">
        <v>641</v>
      </c>
      <c r="D211">
        <f t="shared" si="3"/>
        <v>0</v>
      </c>
      <c r="F211" t="s">
        <v>1198</v>
      </c>
      <c r="G211">
        <v>277</v>
      </c>
      <c r="H211" t="s">
        <v>104</v>
      </c>
    </row>
    <row r="212" spans="1:8">
      <c r="A212" t="s">
        <v>1124</v>
      </c>
      <c r="B212" s="20">
        <v>203</v>
      </c>
      <c r="C212" t="s">
        <v>642</v>
      </c>
      <c r="D212">
        <f t="shared" si="3"/>
        <v>0</v>
      </c>
      <c r="F212" t="s">
        <v>1199</v>
      </c>
      <c r="G212">
        <v>278</v>
      </c>
      <c r="H212" t="s">
        <v>105</v>
      </c>
    </row>
    <row r="213" spans="1:8">
      <c r="A213" t="s">
        <v>1125</v>
      </c>
      <c r="B213" s="20">
        <v>204</v>
      </c>
      <c r="C213" t="s">
        <v>643</v>
      </c>
      <c r="D213">
        <f t="shared" si="3"/>
        <v>1</v>
      </c>
      <c r="F213" t="s">
        <v>1202</v>
      </c>
      <c r="G213">
        <v>281</v>
      </c>
      <c r="H213" t="s">
        <v>108</v>
      </c>
    </row>
    <row r="214" spans="1:8">
      <c r="A214" t="s">
        <v>1126</v>
      </c>
      <c r="B214" s="20">
        <v>205</v>
      </c>
      <c r="C214" t="s">
        <v>644</v>
      </c>
      <c r="D214">
        <f t="shared" si="3"/>
        <v>0</v>
      </c>
      <c r="F214" t="s">
        <v>1205</v>
      </c>
      <c r="G214">
        <v>284</v>
      </c>
      <c r="H214" t="s">
        <v>111</v>
      </c>
    </row>
    <row r="215" spans="1:8">
      <c r="A215" t="s">
        <v>1127</v>
      </c>
      <c r="B215" s="20">
        <v>206</v>
      </c>
      <c r="C215" t="s">
        <v>645</v>
      </c>
      <c r="D215">
        <f t="shared" si="3"/>
        <v>0</v>
      </c>
      <c r="F215" t="s">
        <v>1206</v>
      </c>
      <c r="G215">
        <v>285</v>
      </c>
      <c r="H215" t="s">
        <v>112</v>
      </c>
    </row>
    <row r="216" spans="1:8">
      <c r="A216" t="s">
        <v>1128</v>
      </c>
      <c r="B216" s="20">
        <v>207</v>
      </c>
      <c r="C216" t="s">
        <v>646</v>
      </c>
      <c r="D216">
        <f t="shared" si="3"/>
        <v>1</v>
      </c>
      <c r="F216" t="s">
        <v>1208</v>
      </c>
      <c r="G216">
        <v>287</v>
      </c>
      <c r="H216" t="s">
        <v>114</v>
      </c>
    </row>
    <row r="217" spans="1:8">
      <c r="A217" t="s">
        <v>1129</v>
      </c>
      <c r="B217" s="20">
        <v>208</v>
      </c>
      <c r="C217" t="s">
        <v>647</v>
      </c>
      <c r="D217">
        <f t="shared" si="3"/>
        <v>1</v>
      </c>
      <c r="F217" t="s">
        <v>1209</v>
      </c>
      <c r="G217">
        <v>288</v>
      </c>
      <c r="H217" t="s">
        <v>115</v>
      </c>
    </row>
    <row r="218" spans="1:8">
      <c r="A218" t="s">
        <v>1130</v>
      </c>
      <c r="B218" s="20">
        <v>209</v>
      </c>
      <c r="C218" t="s">
        <v>648</v>
      </c>
      <c r="D218">
        <f t="shared" si="3"/>
        <v>1</v>
      </c>
      <c r="F218" t="s">
        <v>1210</v>
      </c>
      <c r="G218">
        <v>289</v>
      </c>
      <c r="H218" t="s">
        <v>116</v>
      </c>
    </row>
    <row r="219" spans="1:8">
      <c r="A219" t="s">
        <v>1131</v>
      </c>
      <c r="B219" s="20">
        <v>210</v>
      </c>
      <c r="C219" t="s">
        <v>649</v>
      </c>
      <c r="D219">
        <f t="shared" si="3"/>
        <v>1</v>
      </c>
      <c r="F219" t="s">
        <v>1211</v>
      </c>
      <c r="G219">
        <v>290</v>
      </c>
      <c r="H219" t="s">
        <v>117</v>
      </c>
    </row>
    <row r="220" spans="1:8">
      <c r="A220" t="s">
        <v>1132</v>
      </c>
      <c r="B220" s="20">
        <v>211</v>
      </c>
      <c r="C220" t="s">
        <v>650</v>
      </c>
      <c r="D220">
        <f t="shared" si="3"/>
        <v>1</v>
      </c>
      <c r="F220" t="s">
        <v>1212</v>
      </c>
      <c r="G220">
        <v>291</v>
      </c>
      <c r="H220" t="s">
        <v>118</v>
      </c>
    </row>
    <row r="221" spans="1:8">
      <c r="A221" t="s">
        <v>1133</v>
      </c>
      <c r="B221" s="20">
        <v>212</v>
      </c>
      <c r="C221" t="s">
        <v>651</v>
      </c>
      <c r="D221">
        <f t="shared" si="3"/>
        <v>1</v>
      </c>
      <c r="F221" t="s">
        <v>1213</v>
      </c>
      <c r="G221">
        <v>292</v>
      </c>
      <c r="H221" t="s">
        <v>119</v>
      </c>
    </row>
    <row r="222" spans="1:8">
      <c r="A222" t="s">
        <v>1134</v>
      </c>
      <c r="B222" s="20">
        <v>213</v>
      </c>
      <c r="C222" t="s">
        <v>652</v>
      </c>
      <c r="D222">
        <f t="shared" si="3"/>
        <v>1</v>
      </c>
      <c r="F222" t="s">
        <v>1214</v>
      </c>
      <c r="G222">
        <v>293</v>
      </c>
      <c r="H222" t="s">
        <v>120</v>
      </c>
    </row>
    <row r="223" spans="1:8">
      <c r="A223" t="s">
        <v>1135</v>
      </c>
      <c r="B223" s="20">
        <v>214</v>
      </c>
      <c r="C223" t="s">
        <v>653</v>
      </c>
      <c r="D223">
        <f t="shared" si="3"/>
        <v>1</v>
      </c>
      <c r="F223" t="s">
        <v>1216</v>
      </c>
      <c r="G223">
        <v>295</v>
      </c>
      <c r="H223" t="s">
        <v>122</v>
      </c>
    </row>
    <row r="224" spans="1:8">
      <c r="A224" t="s">
        <v>1136</v>
      </c>
      <c r="B224" s="20">
        <v>215</v>
      </c>
      <c r="C224" t="s">
        <v>654</v>
      </c>
      <c r="D224">
        <f t="shared" si="3"/>
        <v>1</v>
      </c>
      <c r="F224" t="s">
        <v>1217</v>
      </c>
      <c r="G224">
        <v>296</v>
      </c>
      <c r="H224" t="s">
        <v>123</v>
      </c>
    </row>
    <row r="225" spans="1:8">
      <c r="A225" t="s">
        <v>1137</v>
      </c>
      <c r="B225" s="20">
        <v>216</v>
      </c>
      <c r="C225" t="s">
        <v>655</v>
      </c>
      <c r="D225">
        <f t="shared" si="3"/>
        <v>0</v>
      </c>
      <c r="F225" t="s">
        <v>1219</v>
      </c>
      <c r="G225">
        <v>298</v>
      </c>
      <c r="H225" t="s">
        <v>125</v>
      </c>
    </row>
    <row r="226" spans="1:8">
      <c r="A226" t="s">
        <v>1138</v>
      </c>
      <c r="B226" s="20">
        <v>217</v>
      </c>
      <c r="C226" t="s">
        <v>656</v>
      </c>
      <c r="D226">
        <f t="shared" si="3"/>
        <v>1</v>
      </c>
      <c r="F226" t="s">
        <v>1221</v>
      </c>
      <c r="G226">
        <v>300</v>
      </c>
      <c r="H226" t="s">
        <v>127</v>
      </c>
    </row>
    <row r="227" spans="1:8">
      <c r="A227" t="s">
        <v>1139</v>
      </c>
      <c r="B227" s="20">
        <v>218</v>
      </c>
      <c r="C227" t="s">
        <v>657</v>
      </c>
      <c r="D227">
        <f t="shared" si="3"/>
        <v>1</v>
      </c>
      <c r="F227" t="s">
        <v>1222</v>
      </c>
      <c r="G227">
        <v>301</v>
      </c>
      <c r="H227" t="s">
        <v>128</v>
      </c>
    </row>
    <row r="228" spans="1:8">
      <c r="A228" t="s">
        <v>1140</v>
      </c>
      <c r="B228" s="20">
        <v>219</v>
      </c>
      <c r="C228" t="s">
        <v>658</v>
      </c>
      <c r="D228">
        <f t="shared" si="3"/>
        <v>1</v>
      </c>
      <c r="F228" t="s">
        <v>1223</v>
      </c>
      <c r="G228">
        <v>302</v>
      </c>
      <c r="H228" t="s">
        <v>129</v>
      </c>
    </row>
    <row r="229" spans="1:8">
      <c r="A229" t="s">
        <v>1141</v>
      </c>
      <c r="B229" s="20">
        <v>220</v>
      </c>
      <c r="C229" t="s">
        <v>659</v>
      </c>
      <c r="D229">
        <f t="shared" si="3"/>
        <v>1</v>
      </c>
      <c r="F229" t="s">
        <v>1225</v>
      </c>
      <c r="G229">
        <v>304</v>
      </c>
      <c r="H229" t="s">
        <v>131</v>
      </c>
    </row>
    <row r="230" spans="1:8">
      <c r="A230" t="s">
        <v>1142</v>
      </c>
      <c r="B230" s="20">
        <v>221</v>
      </c>
      <c r="C230" t="s">
        <v>660</v>
      </c>
      <c r="D230">
        <f t="shared" si="3"/>
        <v>1</v>
      </c>
      <c r="F230" t="s">
        <v>1226</v>
      </c>
      <c r="G230">
        <v>305</v>
      </c>
      <c r="H230" t="s">
        <v>132</v>
      </c>
    </row>
    <row r="231" spans="1:8">
      <c r="A231" t="s">
        <v>1143</v>
      </c>
      <c r="B231" s="20">
        <v>222</v>
      </c>
      <c r="C231" t="s">
        <v>661</v>
      </c>
      <c r="D231">
        <f t="shared" si="3"/>
        <v>1</v>
      </c>
      <c r="F231" t="s">
        <v>1227</v>
      </c>
      <c r="G231">
        <v>306</v>
      </c>
      <c r="H231" t="s">
        <v>133</v>
      </c>
    </row>
    <row r="232" spans="1:8">
      <c r="A232" t="s">
        <v>1144</v>
      </c>
      <c r="B232" s="20">
        <v>223</v>
      </c>
      <c r="C232" t="s">
        <v>662</v>
      </c>
      <c r="D232">
        <f t="shared" si="3"/>
        <v>1</v>
      </c>
      <c r="F232" t="s">
        <v>1228</v>
      </c>
      <c r="G232">
        <v>307</v>
      </c>
      <c r="H232" t="s">
        <v>134</v>
      </c>
    </row>
    <row r="233" spans="1:8">
      <c r="A233" t="s">
        <v>1145</v>
      </c>
      <c r="B233" s="20">
        <v>224</v>
      </c>
      <c r="C233" t="s">
        <v>663</v>
      </c>
      <c r="D233">
        <f t="shared" si="3"/>
        <v>1</v>
      </c>
      <c r="F233" t="s">
        <v>1229</v>
      </c>
      <c r="G233">
        <v>308</v>
      </c>
      <c r="H233" t="s">
        <v>135</v>
      </c>
    </row>
    <row r="234" spans="1:8">
      <c r="A234" t="s">
        <v>1146</v>
      </c>
      <c r="B234" s="20">
        <v>225</v>
      </c>
      <c r="C234" t="s">
        <v>664</v>
      </c>
      <c r="D234">
        <f t="shared" si="3"/>
        <v>0</v>
      </c>
      <c r="F234" t="s">
        <v>1230</v>
      </c>
      <c r="G234">
        <v>309</v>
      </c>
      <c r="H234" t="s">
        <v>136</v>
      </c>
    </row>
    <row r="235" spans="1:8">
      <c r="A235" t="s">
        <v>1147</v>
      </c>
      <c r="B235" s="20">
        <v>226</v>
      </c>
      <c r="C235" t="s">
        <v>665</v>
      </c>
      <c r="D235">
        <f t="shared" si="3"/>
        <v>1</v>
      </c>
      <c r="F235" t="s">
        <v>1231</v>
      </c>
      <c r="G235">
        <v>310</v>
      </c>
      <c r="H235" t="s">
        <v>137</v>
      </c>
    </row>
    <row r="236" spans="1:8">
      <c r="A236" t="s">
        <v>1148</v>
      </c>
      <c r="B236" s="20">
        <v>227</v>
      </c>
      <c r="C236" t="s">
        <v>666</v>
      </c>
      <c r="D236">
        <f t="shared" si="3"/>
        <v>1</v>
      </c>
      <c r="F236" t="s">
        <v>1232</v>
      </c>
      <c r="G236">
        <v>311</v>
      </c>
      <c r="H236" t="s">
        <v>138</v>
      </c>
    </row>
    <row r="237" spans="1:8">
      <c r="A237" t="s">
        <v>1149</v>
      </c>
      <c r="B237" s="20">
        <v>228</v>
      </c>
      <c r="C237" t="s">
        <v>667</v>
      </c>
      <c r="D237">
        <f t="shared" si="3"/>
        <v>0</v>
      </c>
      <c r="F237" t="s">
        <v>1234</v>
      </c>
      <c r="G237">
        <v>313</v>
      </c>
      <c r="H237" t="s">
        <v>140</v>
      </c>
    </row>
    <row r="238" spans="1:8">
      <c r="A238" t="s">
        <v>1150</v>
      </c>
      <c r="B238" s="20">
        <v>229</v>
      </c>
      <c r="C238" t="s">
        <v>668</v>
      </c>
      <c r="D238">
        <f t="shared" si="3"/>
        <v>1</v>
      </c>
      <c r="F238" t="s">
        <v>1235</v>
      </c>
      <c r="G238">
        <v>314</v>
      </c>
      <c r="H238" t="s">
        <v>141</v>
      </c>
    </row>
    <row r="239" spans="1:8">
      <c r="A239" t="s">
        <v>1151</v>
      </c>
      <c r="B239" s="20">
        <v>230</v>
      </c>
      <c r="C239" t="s">
        <v>669</v>
      </c>
      <c r="D239">
        <f t="shared" si="3"/>
        <v>1</v>
      </c>
      <c r="F239" t="s">
        <v>1236</v>
      </c>
      <c r="G239">
        <v>315</v>
      </c>
      <c r="H239" t="s">
        <v>142</v>
      </c>
    </row>
    <row r="240" spans="1:8">
      <c r="A240" t="s">
        <v>1152</v>
      </c>
      <c r="B240" s="20">
        <v>231</v>
      </c>
      <c r="C240" t="s">
        <v>670</v>
      </c>
      <c r="D240">
        <f t="shared" si="3"/>
        <v>1</v>
      </c>
      <c r="F240" t="s">
        <v>1237</v>
      </c>
      <c r="G240">
        <v>316</v>
      </c>
      <c r="H240" t="s">
        <v>143</v>
      </c>
    </row>
    <row r="241" spans="1:8">
      <c r="A241" t="s">
        <v>1153</v>
      </c>
      <c r="B241" s="20">
        <v>232</v>
      </c>
      <c r="C241" t="s">
        <v>671</v>
      </c>
      <c r="D241">
        <f t="shared" si="3"/>
        <v>0</v>
      </c>
      <c r="F241" t="s">
        <v>1238</v>
      </c>
      <c r="G241">
        <v>317</v>
      </c>
      <c r="H241" t="s">
        <v>144</v>
      </c>
    </row>
    <row r="242" spans="1:8">
      <c r="A242" t="s">
        <v>1154</v>
      </c>
      <c r="B242" s="20">
        <v>233</v>
      </c>
      <c r="C242" t="s">
        <v>672</v>
      </c>
      <c r="D242">
        <f t="shared" si="3"/>
        <v>0</v>
      </c>
      <c r="F242" t="s">
        <v>1239</v>
      </c>
      <c r="G242">
        <v>318</v>
      </c>
      <c r="H242" t="s">
        <v>145</v>
      </c>
    </row>
    <row r="243" spans="1:8">
      <c r="A243" t="s">
        <v>1155</v>
      </c>
      <c r="B243" s="20">
        <v>234</v>
      </c>
      <c r="C243" t="s">
        <v>673</v>
      </c>
      <c r="D243">
        <f t="shared" si="3"/>
        <v>1</v>
      </c>
      <c r="F243" t="s">
        <v>1242</v>
      </c>
      <c r="G243">
        <v>321</v>
      </c>
      <c r="H243" t="s">
        <v>148</v>
      </c>
    </row>
    <row r="244" spans="1:8">
      <c r="A244" t="s">
        <v>1156</v>
      </c>
      <c r="B244" s="20">
        <v>235</v>
      </c>
      <c r="C244" t="s">
        <v>674</v>
      </c>
      <c r="D244">
        <f t="shared" si="3"/>
        <v>0</v>
      </c>
      <c r="F244" t="s">
        <v>1243</v>
      </c>
      <c r="G244">
        <v>322</v>
      </c>
      <c r="H244" t="s">
        <v>149</v>
      </c>
    </row>
    <row r="245" spans="1:8">
      <c r="A245" t="s">
        <v>1157</v>
      </c>
      <c r="B245" s="20">
        <v>236</v>
      </c>
      <c r="C245" t="s">
        <v>675</v>
      </c>
      <c r="D245">
        <f t="shared" si="3"/>
        <v>1</v>
      </c>
      <c r="F245" t="s">
        <v>1244</v>
      </c>
      <c r="G245">
        <v>323</v>
      </c>
      <c r="H245" t="s">
        <v>150</v>
      </c>
    </row>
    <row r="246" spans="1:8">
      <c r="A246" t="s">
        <v>1158</v>
      </c>
      <c r="B246" s="20">
        <v>237</v>
      </c>
      <c r="C246" t="s">
        <v>676</v>
      </c>
      <c r="D246">
        <f t="shared" si="3"/>
        <v>0</v>
      </c>
      <c r="F246" t="s">
        <v>1245</v>
      </c>
      <c r="G246">
        <v>324</v>
      </c>
      <c r="H246" t="s">
        <v>151</v>
      </c>
    </row>
    <row r="247" spans="1:8">
      <c r="A247" t="s">
        <v>1159</v>
      </c>
      <c r="B247" s="20">
        <v>238</v>
      </c>
      <c r="C247" t="s">
        <v>677</v>
      </c>
      <c r="D247">
        <f t="shared" si="3"/>
        <v>1</v>
      </c>
      <c r="F247" t="s">
        <v>1246</v>
      </c>
      <c r="G247">
        <v>325</v>
      </c>
      <c r="H247" t="s">
        <v>152</v>
      </c>
    </row>
    <row r="248" spans="1:8">
      <c r="A248" t="s">
        <v>1160</v>
      </c>
      <c r="B248" s="20">
        <v>239</v>
      </c>
      <c r="C248" t="s">
        <v>678</v>
      </c>
      <c r="D248">
        <f t="shared" si="3"/>
        <v>1</v>
      </c>
      <c r="F248" t="s">
        <v>1247</v>
      </c>
      <c r="G248">
        <v>326</v>
      </c>
      <c r="H248" t="s">
        <v>153</v>
      </c>
    </row>
    <row r="249" spans="1:8">
      <c r="A249" t="s">
        <v>1161</v>
      </c>
      <c r="B249" s="20">
        <v>240</v>
      </c>
      <c r="C249" t="s">
        <v>679</v>
      </c>
      <c r="D249">
        <f t="shared" si="3"/>
        <v>1</v>
      </c>
      <c r="F249" t="s">
        <v>1248</v>
      </c>
      <c r="G249">
        <v>327</v>
      </c>
      <c r="H249" t="s">
        <v>154</v>
      </c>
    </row>
    <row r="250" spans="1:8">
      <c r="A250" t="s">
        <v>1162</v>
      </c>
      <c r="B250" s="20">
        <v>241</v>
      </c>
      <c r="C250" t="s">
        <v>680</v>
      </c>
      <c r="D250">
        <f t="shared" si="3"/>
        <v>0</v>
      </c>
      <c r="F250" t="s">
        <v>1251</v>
      </c>
      <c r="G250">
        <v>330</v>
      </c>
      <c r="H250" t="s">
        <v>157</v>
      </c>
    </row>
    <row r="251" spans="1:8">
      <c r="A251" t="s">
        <v>1163</v>
      </c>
      <c r="B251" s="20">
        <v>242</v>
      </c>
      <c r="C251" t="s">
        <v>681</v>
      </c>
      <c r="D251">
        <f t="shared" si="3"/>
        <v>1</v>
      </c>
      <c r="F251" t="s">
        <v>1252</v>
      </c>
      <c r="G251">
        <v>331</v>
      </c>
      <c r="H251" t="s">
        <v>158</v>
      </c>
    </row>
    <row r="252" spans="1:8">
      <c r="A252" t="s">
        <v>1164</v>
      </c>
      <c r="B252" s="20">
        <v>243</v>
      </c>
      <c r="C252" t="s">
        <v>682</v>
      </c>
      <c r="D252">
        <f t="shared" si="3"/>
        <v>1</v>
      </c>
      <c r="F252" t="s">
        <v>1253</v>
      </c>
      <c r="G252">
        <v>332</v>
      </c>
      <c r="H252" t="s">
        <v>159</v>
      </c>
    </row>
    <row r="253" spans="1:8">
      <c r="A253" t="s">
        <v>1165</v>
      </c>
      <c r="B253" s="20">
        <v>244</v>
      </c>
      <c r="C253" t="s">
        <v>683</v>
      </c>
      <c r="D253">
        <f t="shared" si="3"/>
        <v>1</v>
      </c>
      <c r="F253" t="s">
        <v>1256</v>
      </c>
      <c r="G253">
        <v>335</v>
      </c>
      <c r="H253" t="s">
        <v>162</v>
      </c>
    </row>
    <row r="254" spans="1:8">
      <c r="A254" t="s">
        <v>1166</v>
      </c>
      <c r="B254" s="20">
        <v>245</v>
      </c>
      <c r="C254" t="s">
        <v>684</v>
      </c>
      <c r="D254">
        <f t="shared" si="3"/>
        <v>0</v>
      </c>
      <c r="F254" t="s">
        <v>1257</v>
      </c>
      <c r="G254">
        <v>336</v>
      </c>
      <c r="H254" t="s">
        <v>163</v>
      </c>
    </row>
    <row r="255" spans="1:8">
      <c r="A255" t="s">
        <v>1167</v>
      </c>
      <c r="B255" s="20">
        <v>246</v>
      </c>
      <c r="C255" t="s">
        <v>685</v>
      </c>
      <c r="D255">
        <f t="shared" si="3"/>
        <v>1</v>
      </c>
      <c r="F255" t="s">
        <v>1258</v>
      </c>
      <c r="G255">
        <v>337</v>
      </c>
      <c r="H255" t="s">
        <v>164</v>
      </c>
    </row>
    <row r="256" spans="1:8">
      <c r="A256" t="s">
        <v>1168</v>
      </c>
      <c r="B256" s="20">
        <v>247</v>
      </c>
      <c r="C256" t="s">
        <v>686</v>
      </c>
      <c r="D256">
        <f t="shared" si="3"/>
        <v>0</v>
      </c>
      <c r="F256" t="s">
        <v>1261</v>
      </c>
      <c r="G256">
        <v>340</v>
      </c>
      <c r="H256" t="s">
        <v>167</v>
      </c>
    </row>
    <row r="257" spans="1:8">
      <c r="A257" t="s">
        <v>1169</v>
      </c>
      <c r="B257" s="20">
        <v>248</v>
      </c>
      <c r="C257" t="s">
        <v>687</v>
      </c>
      <c r="D257">
        <f t="shared" si="3"/>
        <v>1</v>
      </c>
      <c r="F257" t="s">
        <v>1262</v>
      </c>
      <c r="G257">
        <v>341</v>
      </c>
      <c r="H257" t="s">
        <v>168</v>
      </c>
    </row>
    <row r="258" spans="1:8">
      <c r="A258" t="s">
        <v>1170</v>
      </c>
      <c r="B258" s="20">
        <v>249</v>
      </c>
      <c r="C258" t="s">
        <v>688</v>
      </c>
      <c r="D258">
        <f t="shared" si="3"/>
        <v>1</v>
      </c>
      <c r="F258" t="s">
        <v>1263</v>
      </c>
      <c r="G258">
        <v>342</v>
      </c>
      <c r="H258" t="s">
        <v>169</v>
      </c>
    </row>
    <row r="259" spans="1:8">
      <c r="A259" t="s">
        <v>1171</v>
      </c>
      <c r="B259" s="20">
        <v>250</v>
      </c>
      <c r="C259" t="s">
        <v>689</v>
      </c>
      <c r="D259">
        <f t="shared" si="3"/>
        <v>1</v>
      </c>
      <c r="F259" t="s">
        <v>1264</v>
      </c>
      <c r="G259">
        <v>343</v>
      </c>
      <c r="H259" t="s">
        <v>170</v>
      </c>
    </row>
    <row r="260" spans="1:8">
      <c r="A260" t="s">
        <v>1172</v>
      </c>
      <c r="B260" s="20">
        <v>251</v>
      </c>
      <c r="C260" t="s">
        <v>690</v>
      </c>
      <c r="D260">
        <f t="shared" si="3"/>
        <v>1</v>
      </c>
      <c r="F260" t="s">
        <v>1265</v>
      </c>
      <c r="G260">
        <v>344</v>
      </c>
      <c r="H260" t="s">
        <v>171</v>
      </c>
    </row>
    <row r="261" spans="1:8">
      <c r="A261" t="s">
        <v>1173</v>
      </c>
      <c r="B261" s="20">
        <v>252</v>
      </c>
      <c r="C261" t="s">
        <v>691</v>
      </c>
      <c r="D261">
        <f t="shared" si="3"/>
        <v>1</v>
      </c>
      <c r="F261" t="s">
        <v>1267</v>
      </c>
      <c r="G261">
        <v>346</v>
      </c>
      <c r="H261" t="s">
        <v>173</v>
      </c>
    </row>
    <row r="262" spans="1:8">
      <c r="A262" t="s">
        <v>1174</v>
      </c>
      <c r="B262" s="20">
        <v>253</v>
      </c>
      <c r="C262" t="s">
        <v>692</v>
      </c>
      <c r="D262">
        <f t="shared" si="3"/>
        <v>1</v>
      </c>
      <c r="F262" t="s">
        <v>898</v>
      </c>
      <c r="G262">
        <v>347</v>
      </c>
      <c r="H262" t="s">
        <v>749</v>
      </c>
    </row>
    <row r="263" spans="1:8">
      <c r="A263" t="s">
        <v>1175</v>
      </c>
      <c r="B263" s="20">
        <v>254</v>
      </c>
      <c r="C263" t="s">
        <v>693</v>
      </c>
      <c r="D263">
        <f t="shared" si="3"/>
        <v>0</v>
      </c>
      <c r="F263" t="s">
        <v>1268</v>
      </c>
      <c r="G263">
        <v>348</v>
      </c>
      <c r="H263" t="s">
        <v>174</v>
      </c>
    </row>
    <row r="264" spans="1:8">
      <c r="A264" t="s">
        <v>1176</v>
      </c>
      <c r="B264" s="20">
        <v>255</v>
      </c>
      <c r="C264" t="s">
        <v>694</v>
      </c>
      <c r="D264">
        <f t="shared" si="3"/>
        <v>0</v>
      </c>
      <c r="F264" t="s">
        <v>1269</v>
      </c>
      <c r="G264">
        <v>349</v>
      </c>
      <c r="H264" t="s">
        <v>175</v>
      </c>
    </row>
    <row r="265" spans="1:8">
      <c r="A265" t="s">
        <v>1177</v>
      </c>
      <c r="B265" s="20">
        <v>256</v>
      </c>
      <c r="C265" t="s">
        <v>695</v>
      </c>
      <c r="D265">
        <f t="shared" si="3"/>
        <v>0</v>
      </c>
      <c r="F265" t="s">
        <v>1270</v>
      </c>
      <c r="G265">
        <v>350</v>
      </c>
      <c r="H265" t="s">
        <v>176</v>
      </c>
    </row>
    <row r="266" spans="1:8">
      <c r="A266" t="s">
        <v>1178</v>
      </c>
      <c r="B266" s="20">
        <v>257</v>
      </c>
      <c r="C266" t="s">
        <v>696</v>
      </c>
      <c r="D266">
        <f t="shared" ref="D266:D329" si="4">VLOOKUP(B266,everchoice,32,FALSE)</f>
        <v>0</v>
      </c>
      <c r="F266" t="s">
        <v>899</v>
      </c>
      <c r="G266">
        <v>352</v>
      </c>
      <c r="H266" t="s">
        <v>58</v>
      </c>
    </row>
    <row r="267" spans="1:8">
      <c r="A267" t="s">
        <v>1179</v>
      </c>
      <c r="B267" s="20">
        <v>258</v>
      </c>
      <c r="C267" t="s">
        <v>85</v>
      </c>
      <c r="D267">
        <f t="shared" si="4"/>
        <v>1</v>
      </c>
      <c r="F267" t="s">
        <v>1273</v>
      </c>
      <c r="G267">
        <v>600</v>
      </c>
      <c r="H267" t="s">
        <v>179</v>
      </c>
    </row>
    <row r="268" spans="1:8">
      <c r="A268" t="s">
        <v>1180</v>
      </c>
      <c r="B268" s="20">
        <v>259</v>
      </c>
      <c r="C268" t="s">
        <v>86</v>
      </c>
      <c r="D268">
        <f t="shared" si="4"/>
        <v>0</v>
      </c>
      <c r="F268" t="s">
        <v>1274</v>
      </c>
      <c r="G268">
        <v>603</v>
      </c>
      <c r="H268" t="s">
        <v>180</v>
      </c>
    </row>
    <row r="269" spans="1:8">
      <c r="A269" t="s">
        <v>1181</v>
      </c>
      <c r="B269" s="20">
        <v>260</v>
      </c>
      <c r="C269" t="s">
        <v>87</v>
      </c>
      <c r="D269">
        <f t="shared" si="4"/>
        <v>0</v>
      </c>
      <c r="F269" t="s">
        <v>1275</v>
      </c>
      <c r="G269">
        <v>605</v>
      </c>
      <c r="H269" t="s">
        <v>181</v>
      </c>
    </row>
    <row r="270" spans="1:8">
      <c r="A270" t="s">
        <v>1182</v>
      </c>
      <c r="B270" s="20">
        <v>261</v>
      </c>
      <c r="C270" t="s">
        <v>88</v>
      </c>
      <c r="D270">
        <f t="shared" si="4"/>
        <v>1</v>
      </c>
      <c r="F270" t="s">
        <v>1276</v>
      </c>
      <c r="G270">
        <v>610</v>
      </c>
      <c r="H270" t="s">
        <v>182</v>
      </c>
    </row>
    <row r="271" spans="1:8">
      <c r="A271" t="s">
        <v>1183</v>
      </c>
      <c r="B271" s="20">
        <v>262</v>
      </c>
      <c r="C271" t="s">
        <v>89</v>
      </c>
      <c r="D271">
        <f t="shared" si="4"/>
        <v>1</v>
      </c>
      <c r="F271" t="s">
        <v>1277</v>
      </c>
      <c r="G271">
        <v>615</v>
      </c>
      <c r="H271" t="s">
        <v>183</v>
      </c>
    </row>
    <row r="272" spans="1:8">
      <c r="A272" t="s">
        <v>1184</v>
      </c>
      <c r="B272" s="20">
        <v>263</v>
      </c>
      <c r="C272" t="s">
        <v>90</v>
      </c>
      <c r="D272">
        <f t="shared" si="4"/>
        <v>1</v>
      </c>
      <c r="F272" t="s">
        <v>900</v>
      </c>
      <c r="G272">
        <v>616</v>
      </c>
      <c r="H272" t="s">
        <v>879</v>
      </c>
    </row>
    <row r="273" spans="1:8">
      <c r="A273" t="s">
        <v>1185</v>
      </c>
      <c r="B273" s="20">
        <v>264</v>
      </c>
      <c r="C273" t="s">
        <v>91</v>
      </c>
      <c r="D273">
        <f t="shared" si="4"/>
        <v>1</v>
      </c>
      <c r="F273" t="s">
        <v>1278</v>
      </c>
      <c r="G273">
        <v>618</v>
      </c>
      <c r="H273" t="s">
        <v>184</v>
      </c>
    </row>
    <row r="274" spans="1:8">
      <c r="A274" t="s">
        <v>1186</v>
      </c>
      <c r="B274" s="20">
        <v>265</v>
      </c>
      <c r="C274" t="s">
        <v>92</v>
      </c>
      <c r="D274">
        <f t="shared" si="4"/>
        <v>1</v>
      </c>
      <c r="F274" t="s">
        <v>1279</v>
      </c>
      <c r="G274">
        <v>620</v>
      </c>
      <c r="H274" t="s">
        <v>185</v>
      </c>
    </row>
    <row r="275" spans="1:8">
      <c r="A275" t="s">
        <v>1187</v>
      </c>
      <c r="B275" s="20">
        <v>266</v>
      </c>
      <c r="C275" t="s">
        <v>93</v>
      </c>
      <c r="D275">
        <f t="shared" si="4"/>
        <v>1</v>
      </c>
      <c r="F275" t="s">
        <v>1280</v>
      </c>
      <c r="G275">
        <v>622</v>
      </c>
      <c r="H275" t="s">
        <v>186</v>
      </c>
    </row>
    <row r="276" spans="1:8">
      <c r="A276" t="s">
        <v>1188</v>
      </c>
      <c r="B276" s="20">
        <v>267</v>
      </c>
      <c r="C276" t="s">
        <v>94</v>
      </c>
      <c r="D276">
        <f t="shared" si="4"/>
        <v>0</v>
      </c>
      <c r="F276" t="s">
        <v>1281</v>
      </c>
      <c r="G276">
        <v>625</v>
      </c>
      <c r="H276" t="s">
        <v>187</v>
      </c>
    </row>
    <row r="277" spans="1:8">
      <c r="A277" t="s">
        <v>1189</v>
      </c>
      <c r="B277" s="20">
        <v>268</v>
      </c>
      <c r="C277" t="s">
        <v>95</v>
      </c>
      <c r="D277">
        <f t="shared" si="4"/>
        <v>0</v>
      </c>
      <c r="F277" t="s">
        <v>901</v>
      </c>
      <c r="G277">
        <v>632</v>
      </c>
      <c r="H277" t="s">
        <v>305</v>
      </c>
    </row>
    <row r="278" spans="1:8">
      <c r="A278" t="s">
        <v>1190</v>
      </c>
      <c r="B278" s="20">
        <v>269</v>
      </c>
      <c r="C278" t="s">
        <v>96</v>
      </c>
      <c r="D278">
        <f t="shared" si="4"/>
        <v>1</v>
      </c>
      <c r="F278" t="s">
        <v>1282</v>
      </c>
      <c r="G278">
        <v>635</v>
      </c>
      <c r="H278" t="s">
        <v>188</v>
      </c>
    </row>
    <row r="279" spans="1:8">
      <c r="A279" t="s">
        <v>1191</v>
      </c>
      <c r="B279" s="20">
        <v>270</v>
      </c>
      <c r="C279" t="s">
        <v>97</v>
      </c>
      <c r="D279">
        <f t="shared" si="4"/>
        <v>1</v>
      </c>
      <c r="F279" t="s">
        <v>1283</v>
      </c>
      <c r="G279">
        <v>640</v>
      </c>
      <c r="H279" t="s">
        <v>189</v>
      </c>
    </row>
    <row r="280" spans="1:8">
      <c r="A280" t="s">
        <v>1192</v>
      </c>
      <c r="B280" s="20">
        <v>271</v>
      </c>
      <c r="C280" t="s">
        <v>98</v>
      </c>
      <c r="D280">
        <f t="shared" si="4"/>
        <v>1</v>
      </c>
      <c r="F280" t="s">
        <v>1284</v>
      </c>
      <c r="G280">
        <v>645</v>
      </c>
      <c r="H280" t="s">
        <v>190</v>
      </c>
    </row>
    <row r="281" spans="1:8">
      <c r="A281" t="s">
        <v>1193</v>
      </c>
      <c r="B281" s="20">
        <v>272</v>
      </c>
      <c r="C281" t="s">
        <v>99</v>
      </c>
      <c r="D281">
        <f t="shared" si="4"/>
        <v>1</v>
      </c>
      <c r="F281" t="s">
        <v>1285</v>
      </c>
      <c r="G281">
        <v>650</v>
      </c>
      <c r="H281" t="s">
        <v>191</v>
      </c>
    </row>
    <row r="282" spans="1:8">
      <c r="A282" t="s">
        <v>1194</v>
      </c>
      <c r="B282" s="20">
        <v>273</v>
      </c>
      <c r="C282" t="s">
        <v>100</v>
      </c>
      <c r="D282">
        <f t="shared" si="4"/>
        <v>1</v>
      </c>
      <c r="F282" t="s">
        <v>1286</v>
      </c>
      <c r="G282">
        <v>655</v>
      </c>
      <c r="H282" t="s">
        <v>192</v>
      </c>
    </row>
    <row r="283" spans="1:8">
      <c r="A283" t="s">
        <v>1195</v>
      </c>
      <c r="B283" s="20">
        <v>274</v>
      </c>
      <c r="C283" t="s">
        <v>101</v>
      </c>
      <c r="D283">
        <f t="shared" si="4"/>
        <v>1</v>
      </c>
      <c r="F283" t="s">
        <v>1287</v>
      </c>
      <c r="G283">
        <v>658</v>
      </c>
      <c r="H283" t="s">
        <v>193</v>
      </c>
    </row>
    <row r="284" spans="1:8">
      <c r="A284" t="s">
        <v>1196</v>
      </c>
      <c r="B284" s="20">
        <v>275</v>
      </c>
      <c r="C284" t="s">
        <v>102</v>
      </c>
      <c r="D284">
        <f t="shared" si="4"/>
        <v>1</v>
      </c>
      <c r="F284" t="s">
        <v>1288</v>
      </c>
      <c r="G284">
        <v>660</v>
      </c>
      <c r="H284" t="s">
        <v>194</v>
      </c>
    </row>
    <row r="285" spans="1:8">
      <c r="A285" t="s">
        <v>1197</v>
      </c>
      <c r="B285" s="20">
        <v>276</v>
      </c>
      <c r="C285" t="s">
        <v>103</v>
      </c>
      <c r="D285">
        <f t="shared" si="4"/>
        <v>1</v>
      </c>
      <c r="F285" t="s">
        <v>902</v>
      </c>
      <c r="G285">
        <v>662</v>
      </c>
      <c r="H285" t="s">
        <v>775</v>
      </c>
    </row>
    <row r="286" spans="1:8">
      <c r="A286" t="s">
        <v>1198</v>
      </c>
      <c r="B286" s="20">
        <v>277</v>
      </c>
      <c r="C286" t="s">
        <v>104</v>
      </c>
      <c r="D286">
        <f t="shared" si="4"/>
        <v>1</v>
      </c>
      <c r="F286" t="s">
        <v>1289</v>
      </c>
      <c r="G286">
        <v>665</v>
      </c>
      <c r="H286" t="s">
        <v>195</v>
      </c>
    </row>
    <row r="287" spans="1:8">
      <c r="A287" t="s">
        <v>1199</v>
      </c>
      <c r="B287" s="20">
        <v>278</v>
      </c>
      <c r="C287" t="s">
        <v>105</v>
      </c>
      <c r="D287">
        <f t="shared" si="4"/>
        <v>1</v>
      </c>
      <c r="F287" t="s">
        <v>1290</v>
      </c>
      <c r="G287">
        <v>670</v>
      </c>
      <c r="H287" t="s">
        <v>196</v>
      </c>
    </row>
    <row r="288" spans="1:8">
      <c r="A288" t="s">
        <v>1200</v>
      </c>
      <c r="B288" s="20">
        <v>279</v>
      </c>
      <c r="C288" t="s">
        <v>106</v>
      </c>
      <c r="D288">
        <f t="shared" si="4"/>
        <v>0</v>
      </c>
      <c r="F288" t="s">
        <v>1291</v>
      </c>
      <c r="G288">
        <v>672</v>
      </c>
      <c r="H288" t="s">
        <v>197</v>
      </c>
    </row>
    <row r="289" spans="1:8">
      <c r="A289" t="s">
        <v>1201</v>
      </c>
      <c r="B289" s="20">
        <v>280</v>
      </c>
      <c r="C289" t="s">
        <v>107</v>
      </c>
      <c r="D289">
        <f t="shared" si="4"/>
        <v>0</v>
      </c>
      <c r="F289" t="s">
        <v>1292</v>
      </c>
      <c r="G289">
        <v>673</v>
      </c>
      <c r="H289" t="s">
        <v>198</v>
      </c>
    </row>
    <row r="290" spans="1:8">
      <c r="A290" t="s">
        <v>1202</v>
      </c>
      <c r="B290" s="20">
        <v>281</v>
      </c>
      <c r="C290" t="s">
        <v>108</v>
      </c>
      <c r="D290">
        <f t="shared" si="4"/>
        <v>1</v>
      </c>
      <c r="F290" t="s">
        <v>1293</v>
      </c>
      <c r="G290">
        <v>674</v>
      </c>
      <c r="H290" t="s">
        <v>199</v>
      </c>
    </row>
    <row r="291" spans="1:8">
      <c r="A291" t="s">
        <v>1203</v>
      </c>
      <c r="B291" s="20">
        <v>282</v>
      </c>
      <c r="C291" t="s">
        <v>109</v>
      </c>
      <c r="D291">
        <f t="shared" si="4"/>
        <v>0</v>
      </c>
      <c r="F291" t="s">
        <v>1294</v>
      </c>
      <c r="G291">
        <v>675</v>
      </c>
      <c r="H291" t="s">
        <v>200</v>
      </c>
    </row>
    <row r="292" spans="1:8">
      <c r="A292" t="s">
        <v>1204</v>
      </c>
      <c r="B292" s="20">
        <v>283</v>
      </c>
      <c r="C292" t="s">
        <v>110</v>
      </c>
      <c r="D292">
        <f t="shared" si="4"/>
        <v>0</v>
      </c>
      <c r="F292" t="s">
        <v>1295</v>
      </c>
      <c r="G292">
        <v>680</v>
      </c>
      <c r="H292" t="s">
        <v>201</v>
      </c>
    </row>
    <row r="293" spans="1:8">
      <c r="A293" t="s">
        <v>1205</v>
      </c>
      <c r="B293" s="20">
        <v>284</v>
      </c>
      <c r="C293" t="s">
        <v>111</v>
      </c>
      <c r="D293">
        <f t="shared" si="4"/>
        <v>1</v>
      </c>
      <c r="F293" t="s">
        <v>1296</v>
      </c>
      <c r="G293">
        <v>683</v>
      </c>
      <c r="H293" t="s">
        <v>202</v>
      </c>
    </row>
    <row r="294" spans="1:8">
      <c r="A294" t="s">
        <v>1206</v>
      </c>
      <c r="B294" s="20">
        <v>285</v>
      </c>
      <c r="C294" t="s">
        <v>112</v>
      </c>
      <c r="D294">
        <f t="shared" si="4"/>
        <v>1</v>
      </c>
      <c r="F294" t="s">
        <v>1297</v>
      </c>
      <c r="G294">
        <v>685</v>
      </c>
      <c r="H294" t="s">
        <v>203</v>
      </c>
    </row>
    <row r="295" spans="1:8">
      <c r="A295" t="s">
        <v>1207</v>
      </c>
      <c r="B295" s="20">
        <v>286</v>
      </c>
      <c r="C295" t="s">
        <v>113</v>
      </c>
      <c r="D295">
        <f t="shared" si="4"/>
        <v>0</v>
      </c>
      <c r="F295" t="s">
        <v>1298</v>
      </c>
      <c r="G295">
        <v>690</v>
      </c>
      <c r="H295" t="s">
        <v>204</v>
      </c>
    </row>
    <row r="296" spans="1:8">
      <c r="A296" t="s">
        <v>1208</v>
      </c>
      <c r="B296" s="20">
        <v>287</v>
      </c>
      <c r="C296" t="s">
        <v>114</v>
      </c>
      <c r="D296">
        <f t="shared" si="4"/>
        <v>1</v>
      </c>
      <c r="F296" t="s">
        <v>1299</v>
      </c>
      <c r="G296">
        <v>695</v>
      </c>
      <c r="H296" t="s">
        <v>205</v>
      </c>
    </row>
    <row r="297" spans="1:8">
      <c r="A297" t="s">
        <v>1209</v>
      </c>
      <c r="B297" s="20">
        <v>288</v>
      </c>
      <c r="C297" t="s">
        <v>115</v>
      </c>
      <c r="D297">
        <f t="shared" si="4"/>
        <v>1</v>
      </c>
      <c r="F297" t="s">
        <v>903</v>
      </c>
      <c r="G297">
        <v>698</v>
      </c>
      <c r="H297" t="s">
        <v>55</v>
      </c>
    </row>
    <row r="298" spans="1:8">
      <c r="A298" t="s">
        <v>1210</v>
      </c>
      <c r="B298" s="20">
        <v>289</v>
      </c>
      <c r="C298" t="s">
        <v>116</v>
      </c>
      <c r="D298">
        <f t="shared" si="4"/>
        <v>1</v>
      </c>
      <c r="F298" t="s">
        <v>1300</v>
      </c>
      <c r="G298">
        <v>700</v>
      </c>
      <c r="H298" t="s">
        <v>206</v>
      </c>
    </row>
    <row r="299" spans="1:8">
      <c r="A299" t="s">
        <v>1211</v>
      </c>
      <c r="B299" s="20">
        <v>290</v>
      </c>
      <c r="C299" t="s">
        <v>117</v>
      </c>
      <c r="D299">
        <f t="shared" si="4"/>
        <v>1</v>
      </c>
      <c r="F299" t="s">
        <v>1301</v>
      </c>
      <c r="G299">
        <v>705</v>
      </c>
      <c r="H299" t="s">
        <v>207</v>
      </c>
    </row>
    <row r="300" spans="1:8">
      <c r="A300" t="s">
        <v>1212</v>
      </c>
      <c r="B300" s="20">
        <v>291</v>
      </c>
      <c r="C300" t="s">
        <v>118</v>
      </c>
      <c r="D300">
        <f t="shared" si="4"/>
        <v>1</v>
      </c>
      <c r="F300" t="s">
        <v>1302</v>
      </c>
      <c r="G300">
        <v>710</v>
      </c>
      <c r="H300" t="s">
        <v>208</v>
      </c>
    </row>
    <row r="301" spans="1:8">
      <c r="A301" t="s">
        <v>1213</v>
      </c>
      <c r="B301" s="20">
        <v>292</v>
      </c>
      <c r="C301" t="s">
        <v>119</v>
      </c>
      <c r="D301">
        <f t="shared" si="4"/>
        <v>1</v>
      </c>
      <c r="F301" t="s">
        <v>904</v>
      </c>
      <c r="G301">
        <v>712</v>
      </c>
      <c r="H301" t="s">
        <v>883</v>
      </c>
    </row>
    <row r="302" spans="1:8">
      <c r="A302" t="s">
        <v>1214</v>
      </c>
      <c r="B302" s="20">
        <v>293</v>
      </c>
      <c r="C302" t="s">
        <v>120</v>
      </c>
      <c r="D302">
        <f t="shared" si="4"/>
        <v>1</v>
      </c>
      <c r="F302" t="s">
        <v>1303</v>
      </c>
      <c r="G302">
        <v>715</v>
      </c>
      <c r="H302" t="s">
        <v>209</v>
      </c>
    </row>
    <row r="303" spans="1:8">
      <c r="A303" t="s">
        <v>1215</v>
      </c>
      <c r="B303" s="20">
        <v>294</v>
      </c>
      <c r="C303" t="s">
        <v>121</v>
      </c>
      <c r="D303">
        <f t="shared" si="4"/>
        <v>0</v>
      </c>
      <c r="F303" t="s">
        <v>1304</v>
      </c>
      <c r="G303">
        <v>717</v>
      </c>
      <c r="H303" t="s">
        <v>210</v>
      </c>
    </row>
    <row r="304" spans="1:8">
      <c r="A304" t="s">
        <v>1216</v>
      </c>
      <c r="B304" s="20">
        <v>295</v>
      </c>
      <c r="C304" t="s">
        <v>122</v>
      </c>
      <c r="D304">
        <f t="shared" si="4"/>
        <v>1</v>
      </c>
      <c r="F304" t="s">
        <v>1305</v>
      </c>
      <c r="G304">
        <v>720</v>
      </c>
      <c r="H304" t="s">
        <v>211</v>
      </c>
    </row>
    <row r="305" spans="1:8">
      <c r="A305" t="s">
        <v>1217</v>
      </c>
      <c r="B305" s="20">
        <v>296</v>
      </c>
      <c r="C305" t="s">
        <v>123</v>
      </c>
      <c r="D305">
        <f t="shared" si="4"/>
        <v>1</v>
      </c>
      <c r="F305" t="s">
        <v>1306</v>
      </c>
      <c r="G305">
        <v>725</v>
      </c>
      <c r="H305" t="s">
        <v>212</v>
      </c>
    </row>
    <row r="306" spans="1:8">
      <c r="A306" t="s">
        <v>1218</v>
      </c>
      <c r="B306" s="20">
        <v>297</v>
      </c>
      <c r="C306" t="s">
        <v>124</v>
      </c>
      <c r="D306">
        <f t="shared" si="4"/>
        <v>0</v>
      </c>
      <c r="F306" t="s">
        <v>1307</v>
      </c>
      <c r="G306">
        <v>728</v>
      </c>
      <c r="H306" t="s">
        <v>213</v>
      </c>
    </row>
    <row r="307" spans="1:8">
      <c r="A307" t="s">
        <v>1219</v>
      </c>
      <c r="B307" s="20">
        <v>298</v>
      </c>
      <c r="C307" t="s">
        <v>125</v>
      </c>
      <c r="D307">
        <f t="shared" si="4"/>
        <v>1</v>
      </c>
      <c r="F307" t="s">
        <v>1308</v>
      </c>
      <c r="G307">
        <v>730</v>
      </c>
      <c r="H307" t="s">
        <v>214</v>
      </c>
    </row>
    <row r="308" spans="1:8">
      <c r="A308" t="s">
        <v>1220</v>
      </c>
      <c r="B308" s="20">
        <v>299</v>
      </c>
      <c r="C308" t="s">
        <v>126</v>
      </c>
      <c r="D308">
        <f t="shared" si="4"/>
        <v>0</v>
      </c>
      <c r="F308" t="s">
        <v>1309</v>
      </c>
      <c r="G308">
        <v>735</v>
      </c>
      <c r="H308" t="s">
        <v>215</v>
      </c>
    </row>
    <row r="309" spans="1:8">
      <c r="A309" t="s">
        <v>1221</v>
      </c>
      <c r="B309" s="20">
        <v>300</v>
      </c>
      <c r="C309" t="s">
        <v>127</v>
      </c>
      <c r="D309">
        <f t="shared" si="4"/>
        <v>1</v>
      </c>
      <c r="F309" t="s">
        <v>1310</v>
      </c>
      <c r="G309">
        <v>740</v>
      </c>
      <c r="H309" t="s">
        <v>216</v>
      </c>
    </row>
    <row r="310" spans="1:8">
      <c r="A310" t="s">
        <v>1222</v>
      </c>
      <c r="B310" s="20">
        <v>301</v>
      </c>
      <c r="C310" t="s">
        <v>128</v>
      </c>
      <c r="D310">
        <f t="shared" si="4"/>
        <v>1</v>
      </c>
      <c r="F310" t="s">
        <v>1311</v>
      </c>
      <c r="G310">
        <v>745</v>
      </c>
      <c r="H310" t="s">
        <v>217</v>
      </c>
    </row>
    <row r="311" spans="1:8">
      <c r="A311" t="s">
        <v>1223</v>
      </c>
      <c r="B311" s="20">
        <v>302</v>
      </c>
      <c r="C311" t="s">
        <v>129</v>
      </c>
      <c r="D311">
        <f t="shared" si="4"/>
        <v>1</v>
      </c>
      <c r="F311" t="s">
        <v>1312</v>
      </c>
      <c r="G311">
        <v>750</v>
      </c>
      <c r="H311" t="s">
        <v>218</v>
      </c>
    </row>
    <row r="312" spans="1:8">
      <c r="A312" t="s">
        <v>1224</v>
      </c>
      <c r="B312" s="20">
        <v>303</v>
      </c>
      <c r="C312" t="s">
        <v>130</v>
      </c>
      <c r="D312">
        <f t="shared" si="4"/>
        <v>0</v>
      </c>
      <c r="F312" t="s">
        <v>1313</v>
      </c>
      <c r="G312">
        <v>753</v>
      </c>
      <c r="H312" t="s">
        <v>219</v>
      </c>
    </row>
    <row r="313" spans="1:8">
      <c r="A313" t="s">
        <v>1225</v>
      </c>
      <c r="B313" s="20">
        <v>304</v>
      </c>
      <c r="C313" t="s">
        <v>131</v>
      </c>
      <c r="D313">
        <f t="shared" si="4"/>
        <v>1</v>
      </c>
      <c r="F313" t="s">
        <v>1314</v>
      </c>
      <c r="G313">
        <v>755</v>
      </c>
      <c r="H313" t="s">
        <v>220</v>
      </c>
    </row>
    <row r="314" spans="1:8">
      <c r="A314" t="s">
        <v>1226</v>
      </c>
      <c r="B314" s="20">
        <v>305</v>
      </c>
      <c r="C314" t="s">
        <v>132</v>
      </c>
      <c r="D314">
        <f t="shared" si="4"/>
        <v>1</v>
      </c>
      <c r="F314" t="s">
        <v>1315</v>
      </c>
      <c r="G314">
        <v>760</v>
      </c>
      <c r="H314" t="s">
        <v>221</v>
      </c>
    </row>
    <row r="315" spans="1:8">
      <c r="A315" t="s">
        <v>1227</v>
      </c>
      <c r="B315" s="20">
        <v>306</v>
      </c>
      <c r="C315" t="s">
        <v>133</v>
      </c>
      <c r="D315">
        <f t="shared" si="4"/>
        <v>1</v>
      </c>
      <c r="F315" t="s">
        <v>905</v>
      </c>
      <c r="G315">
        <v>763</v>
      </c>
      <c r="H315" t="s">
        <v>880</v>
      </c>
    </row>
    <row r="316" spans="1:8">
      <c r="A316" t="s">
        <v>1228</v>
      </c>
      <c r="B316" s="20">
        <v>307</v>
      </c>
      <c r="C316" t="s">
        <v>134</v>
      </c>
      <c r="D316">
        <f t="shared" si="4"/>
        <v>1</v>
      </c>
      <c r="F316" t="s">
        <v>1316</v>
      </c>
      <c r="G316">
        <v>765</v>
      </c>
      <c r="H316" t="s">
        <v>222</v>
      </c>
    </row>
    <row r="317" spans="1:8">
      <c r="A317" t="s">
        <v>1229</v>
      </c>
      <c r="B317" s="20">
        <v>308</v>
      </c>
      <c r="C317" t="s">
        <v>135</v>
      </c>
      <c r="D317">
        <f t="shared" si="4"/>
        <v>1</v>
      </c>
      <c r="F317" t="s">
        <v>906</v>
      </c>
      <c r="G317">
        <v>766</v>
      </c>
      <c r="H317" t="s">
        <v>886</v>
      </c>
    </row>
    <row r="318" spans="1:8">
      <c r="A318" t="s">
        <v>1230</v>
      </c>
      <c r="B318" s="20">
        <v>309</v>
      </c>
      <c r="C318" t="s">
        <v>136</v>
      </c>
      <c r="D318">
        <f t="shared" si="4"/>
        <v>1</v>
      </c>
      <c r="F318" t="s">
        <v>1317</v>
      </c>
      <c r="G318">
        <v>767</v>
      </c>
      <c r="H318" t="s">
        <v>223</v>
      </c>
    </row>
    <row r="319" spans="1:8">
      <c r="A319" t="s">
        <v>1231</v>
      </c>
      <c r="B319" s="20">
        <v>310</v>
      </c>
      <c r="C319" t="s">
        <v>137</v>
      </c>
      <c r="D319">
        <f t="shared" si="4"/>
        <v>1</v>
      </c>
      <c r="F319" t="s">
        <v>1318</v>
      </c>
      <c r="G319">
        <v>770</v>
      </c>
      <c r="H319" t="s">
        <v>224</v>
      </c>
    </row>
    <row r="320" spans="1:8">
      <c r="A320" t="s">
        <v>1232</v>
      </c>
      <c r="B320" s="20">
        <v>311</v>
      </c>
      <c r="C320" t="s">
        <v>138</v>
      </c>
      <c r="D320">
        <f t="shared" si="4"/>
        <v>1</v>
      </c>
      <c r="F320" t="s">
        <v>1319</v>
      </c>
      <c r="G320">
        <v>773</v>
      </c>
      <c r="H320" t="s">
        <v>225</v>
      </c>
    </row>
    <row r="321" spans="1:8">
      <c r="A321" t="s">
        <v>1233</v>
      </c>
      <c r="B321" s="20">
        <v>312</v>
      </c>
      <c r="C321" t="s">
        <v>139</v>
      </c>
      <c r="D321">
        <f t="shared" si="4"/>
        <v>0</v>
      </c>
      <c r="F321" t="s">
        <v>907</v>
      </c>
      <c r="G321">
        <v>774</v>
      </c>
      <c r="H321" t="s">
        <v>48</v>
      </c>
    </row>
    <row r="322" spans="1:8">
      <c r="A322" t="s">
        <v>1234</v>
      </c>
      <c r="B322" s="20">
        <v>313</v>
      </c>
      <c r="C322" t="s">
        <v>140</v>
      </c>
      <c r="D322">
        <f t="shared" si="4"/>
        <v>1</v>
      </c>
      <c r="F322" t="s">
        <v>1320</v>
      </c>
      <c r="G322">
        <v>775</v>
      </c>
      <c r="H322" t="s">
        <v>226</v>
      </c>
    </row>
    <row r="323" spans="1:8">
      <c r="A323" t="s">
        <v>1235</v>
      </c>
      <c r="B323" s="20">
        <v>314</v>
      </c>
      <c r="C323" t="s">
        <v>141</v>
      </c>
      <c r="D323">
        <f t="shared" si="4"/>
        <v>1</v>
      </c>
      <c r="F323" t="s">
        <v>908</v>
      </c>
      <c r="G323">
        <v>778</v>
      </c>
      <c r="H323" t="s">
        <v>765</v>
      </c>
    </row>
    <row r="324" spans="1:8">
      <c r="A324" t="s">
        <v>1236</v>
      </c>
      <c r="B324" s="20">
        <v>315</v>
      </c>
      <c r="C324" t="s">
        <v>142</v>
      </c>
      <c r="D324">
        <f t="shared" si="4"/>
        <v>1</v>
      </c>
      <c r="F324" t="s">
        <v>1321</v>
      </c>
      <c r="G324">
        <v>780</v>
      </c>
      <c r="H324" t="s">
        <v>227</v>
      </c>
    </row>
    <row r="325" spans="1:8">
      <c r="A325" t="s">
        <v>1237</v>
      </c>
      <c r="B325" s="20">
        <v>316</v>
      </c>
      <c r="C325" t="s">
        <v>143</v>
      </c>
      <c r="D325">
        <f t="shared" si="4"/>
        <v>1</v>
      </c>
      <c r="F325" t="s">
        <v>1322</v>
      </c>
      <c r="G325">
        <v>801</v>
      </c>
      <c r="H325" t="s">
        <v>228</v>
      </c>
    </row>
    <row r="326" spans="1:8">
      <c r="A326" t="s">
        <v>1238</v>
      </c>
      <c r="B326" s="20">
        <v>317</v>
      </c>
      <c r="C326" t="s">
        <v>144</v>
      </c>
      <c r="D326">
        <f t="shared" si="4"/>
        <v>1</v>
      </c>
      <c r="F326" t="s">
        <v>1323</v>
      </c>
      <c r="G326">
        <v>805</v>
      </c>
      <c r="H326" t="s">
        <v>229</v>
      </c>
    </row>
    <row r="327" spans="1:8">
      <c r="A327" t="s">
        <v>1239</v>
      </c>
      <c r="B327" s="20">
        <v>318</v>
      </c>
      <c r="C327" t="s">
        <v>145</v>
      </c>
      <c r="D327">
        <f t="shared" si="4"/>
        <v>1</v>
      </c>
      <c r="F327" t="s">
        <v>1324</v>
      </c>
      <c r="G327">
        <v>806</v>
      </c>
      <c r="H327" t="s">
        <v>230</v>
      </c>
    </row>
    <row r="328" spans="1:8">
      <c r="A328" t="s">
        <v>1240</v>
      </c>
      <c r="B328" s="20">
        <v>319</v>
      </c>
      <c r="C328" t="s">
        <v>146</v>
      </c>
      <c r="D328">
        <f t="shared" si="4"/>
        <v>0</v>
      </c>
      <c r="F328" t="s">
        <v>1325</v>
      </c>
      <c r="G328">
        <v>810</v>
      </c>
      <c r="H328" t="s">
        <v>231</v>
      </c>
    </row>
    <row r="329" spans="1:8">
      <c r="A329" t="s">
        <v>1241</v>
      </c>
      <c r="B329" s="20">
        <v>320</v>
      </c>
      <c r="C329" t="s">
        <v>147</v>
      </c>
      <c r="D329">
        <f t="shared" si="4"/>
        <v>0</v>
      </c>
      <c r="F329" t="s">
        <v>1326</v>
      </c>
      <c r="G329">
        <v>815</v>
      </c>
      <c r="H329" t="s">
        <v>232</v>
      </c>
    </row>
    <row r="330" spans="1:8">
      <c r="A330" t="s">
        <v>1242</v>
      </c>
      <c r="B330" s="20">
        <v>321</v>
      </c>
      <c r="C330" t="s">
        <v>148</v>
      </c>
      <c r="D330">
        <f t="shared" ref="D330:D393" si="5">VLOOKUP(B330,everchoice,32,FALSE)</f>
        <v>1</v>
      </c>
      <c r="F330" t="s">
        <v>909</v>
      </c>
      <c r="G330">
        <v>817</v>
      </c>
      <c r="H330" t="s">
        <v>890</v>
      </c>
    </row>
    <row r="331" spans="1:8">
      <c r="A331" t="s">
        <v>1243</v>
      </c>
      <c r="B331" s="20">
        <v>322</v>
      </c>
      <c r="C331" t="s">
        <v>149</v>
      </c>
      <c r="D331">
        <f t="shared" si="5"/>
        <v>1</v>
      </c>
      <c r="F331" t="s">
        <v>910</v>
      </c>
      <c r="G331">
        <v>818</v>
      </c>
      <c r="H331" t="s">
        <v>233</v>
      </c>
    </row>
    <row r="332" spans="1:8">
      <c r="A332" t="s">
        <v>1244</v>
      </c>
      <c r="B332" s="20">
        <v>323</v>
      </c>
      <c r="C332" t="s">
        <v>150</v>
      </c>
      <c r="D332">
        <f t="shared" si="5"/>
        <v>1</v>
      </c>
      <c r="F332" t="s">
        <v>1327</v>
      </c>
      <c r="G332">
        <v>821</v>
      </c>
      <c r="H332" t="s">
        <v>234</v>
      </c>
    </row>
    <row r="333" spans="1:8">
      <c r="A333" t="s">
        <v>1245</v>
      </c>
      <c r="B333" s="20">
        <v>324</v>
      </c>
      <c r="C333" t="s">
        <v>151</v>
      </c>
      <c r="D333">
        <f t="shared" si="5"/>
        <v>1</v>
      </c>
      <c r="F333" t="s">
        <v>1328</v>
      </c>
      <c r="G333">
        <v>823</v>
      </c>
      <c r="H333" t="s">
        <v>235</v>
      </c>
    </row>
    <row r="334" spans="1:8">
      <c r="A334" t="s">
        <v>1246</v>
      </c>
      <c r="B334" s="20">
        <v>325</v>
      </c>
      <c r="C334" t="s">
        <v>152</v>
      </c>
      <c r="D334">
        <f t="shared" si="5"/>
        <v>1</v>
      </c>
      <c r="F334" t="s">
        <v>1329</v>
      </c>
      <c r="G334">
        <v>825</v>
      </c>
      <c r="H334" t="s">
        <v>236</v>
      </c>
    </row>
    <row r="335" spans="1:8">
      <c r="A335" t="s">
        <v>1247</v>
      </c>
      <c r="B335" s="20">
        <v>326</v>
      </c>
      <c r="C335" t="s">
        <v>153</v>
      </c>
      <c r="D335">
        <f t="shared" si="5"/>
        <v>1</v>
      </c>
      <c r="F335" t="s">
        <v>1330</v>
      </c>
      <c r="G335">
        <v>828</v>
      </c>
      <c r="H335" t="s">
        <v>237</v>
      </c>
    </row>
    <row r="336" spans="1:8">
      <c r="A336" t="s">
        <v>1248</v>
      </c>
      <c r="B336" s="20">
        <v>327</v>
      </c>
      <c r="C336" t="s">
        <v>154</v>
      </c>
      <c r="D336">
        <f t="shared" si="5"/>
        <v>1</v>
      </c>
      <c r="F336" t="s">
        <v>1331</v>
      </c>
      <c r="G336">
        <v>829</v>
      </c>
      <c r="H336" t="s">
        <v>238</v>
      </c>
    </row>
    <row r="337" spans="1:8">
      <c r="A337" t="s">
        <v>1249</v>
      </c>
      <c r="B337" s="20">
        <v>328</v>
      </c>
      <c r="C337" t="s">
        <v>155</v>
      </c>
      <c r="D337">
        <f t="shared" si="5"/>
        <v>0</v>
      </c>
      <c r="F337" t="s">
        <v>1332</v>
      </c>
      <c r="G337">
        <v>830</v>
      </c>
      <c r="H337" t="s">
        <v>239</v>
      </c>
    </row>
    <row r="338" spans="1:8">
      <c r="A338" t="s">
        <v>1250</v>
      </c>
      <c r="B338" s="20">
        <v>329</v>
      </c>
      <c r="C338" t="s">
        <v>156</v>
      </c>
      <c r="D338">
        <f t="shared" si="5"/>
        <v>0</v>
      </c>
      <c r="F338" t="s">
        <v>1333</v>
      </c>
      <c r="G338">
        <v>832</v>
      </c>
      <c r="H338" t="s">
        <v>240</v>
      </c>
    </row>
    <row r="339" spans="1:8">
      <c r="A339" t="s">
        <v>1251</v>
      </c>
      <c r="B339" s="20">
        <v>330</v>
      </c>
      <c r="C339" t="s">
        <v>157</v>
      </c>
      <c r="D339">
        <f t="shared" si="5"/>
        <v>1</v>
      </c>
      <c r="F339" t="s">
        <v>1334</v>
      </c>
      <c r="G339">
        <v>851</v>
      </c>
      <c r="H339" t="s">
        <v>242</v>
      </c>
    </row>
    <row r="340" spans="1:8">
      <c r="A340" t="s">
        <v>1252</v>
      </c>
      <c r="B340" s="20">
        <v>331</v>
      </c>
      <c r="C340" t="s">
        <v>158</v>
      </c>
      <c r="D340">
        <f t="shared" si="5"/>
        <v>1</v>
      </c>
      <c r="F340" t="s">
        <v>1335</v>
      </c>
      <c r="G340">
        <v>852</v>
      </c>
      <c r="H340" t="s">
        <v>243</v>
      </c>
    </row>
    <row r="341" spans="1:8">
      <c r="A341" t="s">
        <v>1253</v>
      </c>
      <c r="B341" s="20">
        <v>332</v>
      </c>
      <c r="C341" t="s">
        <v>159</v>
      </c>
      <c r="D341">
        <f t="shared" si="5"/>
        <v>1</v>
      </c>
      <c r="F341" t="s">
        <v>1336</v>
      </c>
      <c r="G341">
        <v>853</v>
      </c>
      <c r="H341" t="s">
        <v>244</v>
      </c>
    </row>
    <row r="342" spans="1:8">
      <c r="A342" t="s">
        <v>1254</v>
      </c>
      <c r="B342" s="20">
        <v>333</v>
      </c>
      <c r="C342" t="s">
        <v>160</v>
      </c>
      <c r="D342">
        <f t="shared" si="5"/>
        <v>0</v>
      </c>
      <c r="F342" t="s">
        <v>911</v>
      </c>
      <c r="G342">
        <v>855</v>
      </c>
      <c r="H342" t="s">
        <v>245</v>
      </c>
    </row>
    <row r="343" spans="1:8">
      <c r="A343" t="s">
        <v>1255</v>
      </c>
      <c r="B343" s="20">
        <v>334</v>
      </c>
      <c r="C343" t="s">
        <v>161</v>
      </c>
      <c r="D343">
        <f t="shared" si="5"/>
        <v>0</v>
      </c>
      <c r="F343" t="s">
        <v>912</v>
      </c>
      <c r="G343">
        <v>860</v>
      </c>
      <c r="H343" t="s">
        <v>246</v>
      </c>
    </row>
    <row r="344" spans="1:8">
      <c r="A344" t="s">
        <v>1256</v>
      </c>
      <c r="B344" s="20">
        <v>335</v>
      </c>
      <c r="C344" t="s">
        <v>162</v>
      </c>
      <c r="D344">
        <f t="shared" si="5"/>
        <v>1</v>
      </c>
      <c r="F344" t="s">
        <v>913</v>
      </c>
      <c r="G344">
        <v>871</v>
      </c>
      <c r="H344" t="s">
        <v>247</v>
      </c>
    </row>
    <row r="345" spans="1:8">
      <c r="A345" t="s">
        <v>1257</v>
      </c>
      <c r="B345" s="20">
        <v>336</v>
      </c>
      <c r="C345" t="s">
        <v>163</v>
      </c>
      <c r="D345">
        <f t="shared" si="5"/>
        <v>1</v>
      </c>
      <c r="F345" t="s">
        <v>914</v>
      </c>
      <c r="G345">
        <v>872</v>
      </c>
      <c r="H345" t="s">
        <v>248</v>
      </c>
    </row>
    <row r="346" spans="1:8">
      <c r="A346" t="s">
        <v>1258</v>
      </c>
      <c r="B346" s="20">
        <v>337</v>
      </c>
      <c r="C346" t="s">
        <v>164</v>
      </c>
      <c r="D346">
        <f t="shared" si="5"/>
        <v>1</v>
      </c>
      <c r="F346" t="s">
        <v>915</v>
      </c>
      <c r="G346">
        <v>873</v>
      </c>
      <c r="H346" t="s">
        <v>249</v>
      </c>
    </row>
    <row r="347" spans="1:8">
      <c r="A347" t="s">
        <v>1259</v>
      </c>
      <c r="B347" s="20">
        <v>338</v>
      </c>
      <c r="C347" t="s">
        <v>165</v>
      </c>
      <c r="D347">
        <f t="shared" si="5"/>
        <v>0</v>
      </c>
      <c r="F347" t="s">
        <v>916</v>
      </c>
      <c r="G347">
        <v>876</v>
      </c>
      <c r="H347" t="s">
        <v>250</v>
      </c>
    </row>
    <row r="348" spans="1:8">
      <c r="A348" t="s">
        <v>1260</v>
      </c>
      <c r="B348" s="20">
        <v>339</v>
      </c>
      <c r="C348" t="s">
        <v>166</v>
      </c>
      <c r="D348">
        <f t="shared" si="5"/>
        <v>0</v>
      </c>
      <c r="F348" t="s">
        <v>917</v>
      </c>
      <c r="G348">
        <v>878</v>
      </c>
      <c r="H348" t="s">
        <v>251</v>
      </c>
    </row>
    <row r="349" spans="1:8">
      <c r="A349" t="s">
        <v>1261</v>
      </c>
      <c r="B349" s="20">
        <v>340</v>
      </c>
      <c r="C349" t="s">
        <v>167</v>
      </c>
      <c r="D349">
        <f t="shared" si="5"/>
        <v>1</v>
      </c>
      <c r="F349" t="s">
        <v>918</v>
      </c>
      <c r="G349">
        <v>879</v>
      </c>
      <c r="H349" t="s">
        <v>252</v>
      </c>
    </row>
    <row r="350" spans="1:8">
      <c r="A350" t="s">
        <v>1262</v>
      </c>
      <c r="B350" s="20">
        <v>341</v>
      </c>
      <c r="C350" t="s">
        <v>168</v>
      </c>
      <c r="D350">
        <f t="shared" si="5"/>
        <v>1</v>
      </c>
      <c r="F350" t="s">
        <v>919</v>
      </c>
      <c r="G350">
        <v>885</v>
      </c>
      <c r="H350" t="s">
        <v>253</v>
      </c>
    </row>
    <row r="351" spans="1:8">
      <c r="A351" t="s">
        <v>1263</v>
      </c>
      <c r="B351" s="20">
        <v>342</v>
      </c>
      <c r="C351" t="s">
        <v>169</v>
      </c>
      <c r="D351">
        <f t="shared" si="5"/>
        <v>1</v>
      </c>
    </row>
    <row r="352" spans="1:8">
      <c r="A352" t="s">
        <v>1264</v>
      </c>
      <c r="B352" s="20">
        <v>343</v>
      </c>
      <c r="C352" t="s">
        <v>170</v>
      </c>
      <c r="D352">
        <f t="shared" si="5"/>
        <v>1</v>
      </c>
    </row>
    <row r="353" spans="1:4">
      <c r="A353" t="s">
        <v>1265</v>
      </c>
      <c r="B353" s="20">
        <v>344</v>
      </c>
      <c r="C353" t="s">
        <v>171</v>
      </c>
      <c r="D353">
        <f t="shared" si="5"/>
        <v>1</v>
      </c>
    </row>
    <row r="354" spans="1:4">
      <c r="A354" t="s">
        <v>1266</v>
      </c>
      <c r="B354" s="20">
        <v>345</v>
      </c>
      <c r="C354" t="s">
        <v>172</v>
      </c>
      <c r="D354">
        <f t="shared" si="5"/>
        <v>0</v>
      </c>
    </row>
    <row r="355" spans="1:4">
      <c r="A355" t="s">
        <v>1267</v>
      </c>
      <c r="B355" s="20">
        <v>346</v>
      </c>
      <c r="C355" t="s">
        <v>173</v>
      </c>
      <c r="D355">
        <f t="shared" si="5"/>
        <v>1</v>
      </c>
    </row>
    <row r="356" spans="1:4">
      <c r="A356" t="s">
        <v>898</v>
      </c>
      <c r="B356" s="20">
        <v>347</v>
      </c>
      <c r="C356" t="s">
        <v>749</v>
      </c>
      <c r="D356">
        <f t="shared" si="5"/>
        <v>1</v>
      </c>
    </row>
    <row r="357" spans="1:4">
      <c r="A357" t="s">
        <v>1268</v>
      </c>
      <c r="B357" s="20">
        <v>348</v>
      </c>
      <c r="C357" t="s">
        <v>174</v>
      </c>
      <c r="D357">
        <f t="shared" si="5"/>
        <v>1</v>
      </c>
    </row>
    <row r="358" spans="1:4">
      <c r="A358" t="s">
        <v>1269</v>
      </c>
      <c r="B358" s="20">
        <v>349</v>
      </c>
      <c r="C358" t="s">
        <v>175</v>
      </c>
      <c r="D358">
        <f t="shared" si="5"/>
        <v>1</v>
      </c>
    </row>
    <row r="359" spans="1:4">
      <c r="A359" t="s">
        <v>1270</v>
      </c>
      <c r="B359" s="20">
        <v>350</v>
      </c>
      <c r="C359" t="s">
        <v>176</v>
      </c>
      <c r="D359">
        <f t="shared" si="5"/>
        <v>1</v>
      </c>
    </row>
    <row r="360" spans="1:4">
      <c r="A360" t="s">
        <v>1271</v>
      </c>
      <c r="B360" s="20">
        <v>351</v>
      </c>
      <c r="C360" t="s">
        <v>177</v>
      </c>
      <c r="D360">
        <f t="shared" si="5"/>
        <v>0</v>
      </c>
    </row>
    <row r="361" spans="1:4">
      <c r="A361" t="s">
        <v>899</v>
      </c>
      <c r="B361" s="20">
        <v>352</v>
      </c>
      <c r="C361" t="s">
        <v>58</v>
      </c>
      <c r="D361">
        <f t="shared" si="5"/>
        <v>1</v>
      </c>
    </row>
    <row r="362" spans="1:4">
      <c r="A362" t="s">
        <v>1272</v>
      </c>
      <c r="B362" s="20">
        <v>406</v>
      </c>
      <c r="C362" t="s">
        <v>178</v>
      </c>
      <c r="D362">
        <f t="shared" si="5"/>
        <v>0</v>
      </c>
    </row>
    <row r="363" spans="1:4">
      <c r="A363" t="s">
        <v>1273</v>
      </c>
      <c r="B363" s="20">
        <v>600</v>
      </c>
      <c r="C363" t="s">
        <v>179</v>
      </c>
      <c r="D363">
        <f t="shared" si="5"/>
        <v>1</v>
      </c>
    </row>
    <row r="364" spans="1:4">
      <c r="A364" t="s">
        <v>1274</v>
      </c>
      <c r="B364" s="20">
        <v>603</v>
      </c>
      <c r="C364" t="s">
        <v>180</v>
      </c>
      <c r="D364">
        <f t="shared" si="5"/>
        <v>1</v>
      </c>
    </row>
    <row r="365" spans="1:4">
      <c r="A365" t="s">
        <v>1275</v>
      </c>
      <c r="B365" s="20">
        <v>605</v>
      </c>
      <c r="C365" t="s">
        <v>181</v>
      </c>
      <c r="D365">
        <f t="shared" si="5"/>
        <v>1</v>
      </c>
    </row>
    <row r="366" spans="1:4">
      <c r="A366" t="s">
        <v>1276</v>
      </c>
      <c r="B366" s="20">
        <v>610</v>
      </c>
      <c r="C366" t="s">
        <v>182</v>
      </c>
      <c r="D366">
        <f t="shared" si="5"/>
        <v>1</v>
      </c>
    </row>
    <row r="367" spans="1:4">
      <c r="A367" t="s">
        <v>1277</v>
      </c>
      <c r="B367" s="20">
        <v>615</v>
      </c>
      <c r="C367" t="s">
        <v>183</v>
      </c>
      <c r="D367">
        <f t="shared" si="5"/>
        <v>1</v>
      </c>
    </row>
    <row r="368" spans="1:4">
      <c r="A368" t="s">
        <v>900</v>
      </c>
      <c r="B368" s="20">
        <v>616</v>
      </c>
      <c r="C368" t="s">
        <v>879</v>
      </c>
      <c r="D368">
        <f t="shared" si="5"/>
        <v>1</v>
      </c>
    </row>
    <row r="369" spans="1:4">
      <c r="A369" t="s">
        <v>1278</v>
      </c>
      <c r="B369" s="20">
        <v>618</v>
      </c>
      <c r="C369" t="s">
        <v>184</v>
      </c>
      <c r="D369">
        <f t="shared" si="5"/>
        <v>1</v>
      </c>
    </row>
    <row r="370" spans="1:4">
      <c r="A370" t="s">
        <v>1279</v>
      </c>
      <c r="B370" s="20">
        <v>620</v>
      </c>
      <c r="C370" t="s">
        <v>185</v>
      </c>
      <c r="D370">
        <f t="shared" si="5"/>
        <v>1</v>
      </c>
    </row>
    <row r="371" spans="1:4">
      <c r="A371" t="s">
        <v>1280</v>
      </c>
      <c r="B371" s="20">
        <v>622</v>
      </c>
      <c r="C371" t="s">
        <v>186</v>
      </c>
      <c r="D371">
        <f t="shared" si="5"/>
        <v>1</v>
      </c>
    </row>
    <row r="372" spans="1:4">
      <c r="A372" t="s">
        <v>1281</v>
      </c>
      <c r="B372" s="20">
        <v>625</v>
      </c>
      <c r="C372" t="s">
        <v>187</v>
      </c>
      <c r="D372">
        <f t="shared" si="5"/>
        <v>1</v>
      </c>
    </row>
    <row r="373" spans="1:4">
      <c r="A373" t="s">
        <v>901</v>
      </c>
      <c r="B373" s="20">
        <v>632</v>
      </c>
      <c r="C373" t="s">
        <v>305</v>
      </c>
      <c r="D373">
        <f t="shared" si="5"/>
        <v>1</v>
      </c>
    </row>
    <row r="374" spans="1:4">
      <c r="A374" t="s">
        <v>1282</v>
      </c>
      <c r="B374" s="20">
        <v>635</v>
      </c>
      <c r="C374" t="s">
        <v>188</v>
      </c>
      <c r="D374">
        <f t="shared" si="5"/>
        <v>1</v>
      </c>
    </row>
    <row r="375" spans="1:4">
      <c r="A375" t="s">
        <v>1283</v>
      </c>
      <c r="B375" s="20">
        <v>640</v>
      </c>
      <c r="C375" t="s">
        <v>189</v>
      </c>
      <c r="D375">
        <f t="shared" si="5"/>
        <v>1</v>
      </c>
    </row>
    <row r="376" spans="1:4">
      <c r="A376" t="s">
        <v>1284</v>
      </c>
      <c r="B376" s="20">
        <v>645</v>
      </c>
      <c r="C376" t="s">
        <v>190</v>
      </c>
      <c r="D376">
        <f t="shared" si="5"/>
        <v>1</v>
      </c>
    </row>
    <row r="377" spans="1:4">
      <c r="A377" t="s">
        <v>1285</v>
      </c>
      <c r="B377" s="20">
        <v>650</v>
      </c>
      <c r="C377" t="s">
        <v>191</v>
      </c>
      <c r="D377">
        <f t="shared" si="5"/>
        <v>1</v>
      </c>
    </row>
    <row r="378" spans="1:4">
      <c r="A378" t="s">
        <v>1286</v>
      </c>
      <c r="B378" s="20">
        <v>655</v>
      </c>
      <c r="C378" t="s">
        <v>192</v>
      </c>
      <c r="D378">
        <f t="shared" si="5"/>
        <v>1</v>
      </c>
    </row>
    <row r="379" spans="1:4">
      <c r="A379" t="s">
        <v>1287</v>
      </c>
      <c r="B379" s="20">
        <v>658</v>
      </c>
      <c r="C379" t="s">
        <v>193</v>
      </c>
      <c r="D379">
        <f t="shared" si="5"/>
        <v>1</v>
      </c>
    </row>
    <row r="380" spans="1:4">
      <c r="A380" t="s">
        <v>1288</v>
      </c>
      <c r="B380" s="20">
        <v>660</v>
      </c>
      <c r="C380" t="s">
        <v>194</v>
      </c>
      <c r="D380">
        <f t="shared" si="5"/>
        <v>1</v>
      </c>
    </row>
    <row r="381" spans="1:4">
      <c r="A381" t="s">
        <v>902</v>
      </c>
      <c r="B381" s="20">
        <v>662</v>
      </c>
      <c r="C381" t="s">
        <v>775</v>
      </c>
      <c r="D381">
        <f t="shared" si="5"/>
        <v>1</v>
      </c>
    </row>
    <row r="382" spans="1:4">
      <c r="A382" t="s">
        <v>1289</v>
      </c>
      <c r="B382" s="20">
        <v>665</v>
      </c>
      <c r="C382" t="s">
        <v>195</v>
      </c>
      <c r="D382">
        <f t="shared" si="5"/>
        <v>1</v>
      </c>
    </row>
    <row r="383" spans="1:4">
      <c r="A383" t="s">
        <v>1290</v>
      </c>
      <c r="B383" s="20">
        <v>670</v>
      </c>
      <c r="C383" t="s">
        <v>196</v>
      </c>
      <c r="D383">
        <f t="shared" si="5"/>
        <v>1</v>
      </c>
    </row>
    <row r="384" spans="1:4">
      <c r="A384" t="s">
        <v>1291</v>
      </c>
      <c r="B384" s="20">
        <v>672</v>
      </c>
      <c r="C384" t="s">
        <v>197</v>
      </c>
      <c r="D384">
        <f t="shared" si="5"/>
        <v>1</v>
      </c>
    </row>
    <row r="385" spans="1:4">
      <c r="A385" t="s">
        <v>1292</v>
      </c>
      <c r="B385" s="20">
        <v>673</v>
      </c>
      <c r="C385" t="s">
        <v>198</v>
      </c>
      <c r="D385">
        <f t="shared" si="5"/>
        <v>1</v>
      </c>
    </row>
    <row r="386" spans="1:4">
      <c r="A386" t="s">
        <v>1293</v>
      </c>
      <c r="B386" s="20">
        <v>674</v>
      </c>
      <c r="C386" t="s">
        <v>199</v>
      </c>
      <c r="D386">
        <f t="shared" si="5"/>
        <v>1</v>
      </c>
    </row>
    <row r="387" spans="1:4">
      <c r="A387" t="s">
        <v>1294</v>
      </c>
      <c r="B387" s="20">
        <v>675</v>
      </c>
      <c r="C387" t="s">
        <v>200</v>
      </c>
      <c r="D387">
        <f t="shared" si="5"/>
        <v>1</v>
      </c>
    </row>
    <row r="388" spans="1:4">
      <c r="A388" t="s">
        <v>1295</v>
      </c>
      <c r="B388" s="20">
        <v>680</v>
      </c>
      <c r="C388" t="s">
        <v>201</v>
      </c>
      <c r="D388">
        <f t="shared" si="5"/>
        <v>1</v>
      </c>
    </row>
    <row r="389" spans="1:4">
      <c r="A389" t="s">
        <v>1296</v>
      </c>
      <c r="B389" s="20">
        <v>683</v>
      </c>
      <c r="C389" t="s">
        <v>202</v>
      </c>
      <c r="D389">
        <f t="shared" si="5"/>
        <v>1</v>
      </c>
    </row>
    <row r="390" spans="1:4">
      <c r="A390" t="s">
        <v>1297</v>
      </c>
      <c r="B390" s="20">
        <v>685</v>
      </c>
      <c r="C390" t="s">
        <v>203</v>
      </c>
      <c r="D390">
        <f t="shared" si="5"/>
        <v>1</v>
      </c>
    </row>
    <row r="391" spans="1:4">
      <c r="A391" t="s">
        <v>1298</v>
      </c>
      <c r="B391" s="20">
        <v>690</v>
      </c>
      <c r="C391" t="s">
        <v>204</v>
      </c>
      <c r="D391">
        <f t="shared" si="5"/>
        <v>1</v>
      </c>
    </row>
    <row r="392" spans="1:4">
      <c r="A392" t="s">
        <v>1299</v>
      </c>
      <c r="B392" s="20">
        <v>695</v>
      </c>
      <c r="C392" t="s">
        <v>205</v>
      </c>
      <c r="D392">
        <f t="shared" si="5"/>
        <v>1</v>
      </c>
    </row>
    <row r="393" spans="1:4">
      <c r="A393" t="s">
        <v>903</v>
      </c>
      <c r="B393" s="20">
        <v>698</v>
      </c>
      <c r="C393" t="s">
        <v>55</v>
      </c>
      <c r="D393">
        <f t="shared" si="5"/>
        <v>1</v>
      </c>
    </row>
    <row r="394" spans="1:4">
      <c r="A394" t="s">
        <v>1300</v>
      </c>
      <c r="B394" s="20">
        <v>700</v>
      </c>
      <c r="C394" t="s">
        <v>206</v>
      </c>
      <c r="D394">
        <f t="shared" ref="D394:D448" si="6">VLOOKUP(B394,everchoice,32,FALSE)</f>
        <v>1</v>
      </c>
    </row>
    <row r="395" spans="1:4">
      <c r="A395" t="s">
        <v>1301</v>
      </c>
      <c r="B395" s="20">
        <v>705</v>
      </c>
      <c r="C395" t="s">
        <v>207</v>
      </c>
      <c r="D395">
        <f t="shared" si="6"/>
        <v>1</v>
      </c>
    </row>
    <row r="396" spans="1:4">
      <c r="A396" t="s">
        <v>1302</v>
      </c>
      <c r="B396" s="20">
        <v>710</v>
      </c>
      <c r="C396" t="s">
        <v>208</v>
      </c>
      <c r="D396">
        <f t="shared" si="6"/>
        <v>1</v>
      </c>
    </row>
    <row r="397" spans="1:4">
      <c r="A397" t="s">
        <v>904</v>
      </c>
      <c r="B397" s="20">
        <v>712</v>
      </c>
      <c r="C397" t="s">
        <v>883</v>
      </c>
      <c r="D397">
        <f t="shared" si="6"/>
        <v>1</v>
      </c>
    </row>
    <row r="398" spans="1:4">
      <c r="A398" t="s">
        <v>1303</v>
      </c>
      <c r="B398" s="20">
        <v>715</v>
      </c>
      <c r="C398" t="s">
        <v>209</v>
      </c>
      <c r="D398">
        <f t="shared" si="6"/>
        <v>1</v>
      </c>
    </row>
    <row r="399" spans="1:4">
      <c r="A399" t="s">
        <v>1304</v>
      </c>
      <c r="B399" s="20">
        <v>717</v>
      </c>
      <c r="C399" t="s">
        <v>210</v>
      </c>
      <c r="D399">
        <f t="shared" si="6"/>
        <v>1</v>
      </c>
    </row>
    <row r="400" spans="1:4">
      <c r="A400" t="s">
        <v>1305</v>
      </c>
      <c r="B400" s="20">
        <v>720</v>
      </c>
      <c r="C400" t="s">
        <v>211</v>
      </c>
      <c r="D400">
        <f t="shared" si="6"/>
        <v>1</v>
      </c>
    </row>
    <row r="401" spans="1:4">
      <c r="A401" t="s">
        <v>1306</v>
      </c>
      <c r="B401" s="20">
        <v>725</v>
      </c>
      <c r="C401" t="s">
        <v>212</v>
      </c>
      <c r="D401">
        <f t="shared" si="6"/>
        <v>1</v>
      </c>
    </row>
    <row r="402" spans="1:4">
      <c r="A402" t="s">
        <v>1307</v>
      </c>
      <c r="B402" s="20">
        <v>728</v>
      </c>
      <c r="C402" t="s">
        <v>213</v>
      </c>
      <c r="D402">
        <f t="shared" si="6"/>
        <v>1</v>
      </c>
    </row>
    <row r="403" spans="1:4">
      <c r="A403" t="s">
        <v>1308</v>
      </c>
      <c r="B403" s="20">
        <v>730</v>
      </c>
      <c r="C403" t="s">
        <v>214</v>
      </c>
      <c r="D403">
        <f t="shared" si="6"/>
        <v>1</v>
      </c>
    </row>
    <row r="404" spans="1:4">
      <c r="A404" t="s">
        <v>1309</v>
      </c>
      <c r="B404" s="20">
        <v>735</v>
      </c>
      <c r="C404" t="s">
        <v>215</v>
      </c>
      <c r="D404">
        <f t="shared" si="6"/>
        <v>1</v>
      </c>
    </row>
    <row r="405" spans="1:4">
      <c r="A405" t="s">
        <v>1310</v>
      </c>
      <c r="B405" s="20">
        <v>740</v>
      </c>
      <c r="C405" t="s">
        <v>216</v>
      </c>
      <c r="D405">
        <f t="shared" si="6"/>
        <v>1</v>
      </c>
    </row>
    <row r="406" spans="1:4">
      <c r="A406" t="s">
        <v>1311</v>
      </c>
      <c r="B406" s="20">
        <v>745</v>
      </c>
      <c r="C406" t="s">
        <v>217</v>
      </c>
      <c r="D406">
        <f t="shared" si="6"/>
        <v>1</v>
      </c>
    </row>
    <row r="407" spans="1:4">
      <c r="A407" t="s">
        <v>1312</v>
      </c>
      <c r="B407" s="20">
        <v>750</v>
      </c>
      <c r="C407" t="s">
        <v>218</v>
      </c>
      <c r="D407">
        <f t="shared" si="6"/>
        <v>1</v>
      </c>
    </row>
    <row r="408" spans="1:4">
      <c r="A408" t="s">
        <v>1313</v>
      </c>
      <c r="B408" s="20">
        <v>753</v>
      </c>
      <c r="C408" t="s">
        <v>219</v>
      </c>
      <c r="D408">
        <f t="shared" si="6"/>
        <v>1</v>
      </c>
    </row>
    <row r="409" spans="1:4">
      <c r="A409" t="s">
        <v>1314</v>
      </c>
      <c r="B409" s="20">
        <v>755</v>
      </c>
      <c r="C409" t="s">
        <v>220</v>
      </c>
      <c r="D409">
        <f t="shared" si="6"/>
        <v>1</v>
      </c>
    </row>
    <row r="410" spans="1:4">
      <c r="A410" t="s">
        <v>1315</v>
      </c>
      <c r="B410" s="20">
        <v>760</v>
      </c>
      <c r="C410" t="s">
        <v>221</v>
      </c>
      <c r="D410">
        <f t="shared" si="6"/>
        <v>1</v>
      </c>
    </row>
    <row r="411" spans="1:4">
      <c r="A411" t="s">
        <v>905</v>
      </c>
      <c r="B411" s="20">
        <v>763</v>
      </c>
      <c r="C411" t="s">
        <v>880</v>
      </c>
      <c r="D411">
        <f t="shared" si="6"/>
        <v>1</v>
      </c>
    </row>
    <row r="412" spans="1:4">
      <c r="A412" t="s">
        <v>1316</v>
      </c>
      <c r="B412" s="20">
        <v>765</v>
      </c>
      <c r="C412" t="s">
        <v>222</v>
      </c>
      <c r="D412">
        <f t="shared" si="6"/>
        <v>1</v>
      </c>
    </row>
    <row r="413" spans="1:4">
      <c r="A413" t="s">
        <v>906</v>
      </c>
      <c r="B413" s="20">
        <v>766</v>
      </c>
      <c r="C413" t="s">
        <v>886</v>
      </c>
      <c r="D413">
        <f t="shared" si="6"/>
        <v>1</v>
      </c>
    </row>
    <row r="414" spans="1:4">
      <c r="A414" t="s">
        <v>1317</v>
      </c>
      <c r="B414" s="20">
        <v>767</v>
      </c>
      <c r="C414" t="s">
        <v>223</v>
      </c>
      <c r="D414">
        <f t="shared" si="6"/>
        <v>1</v>
      </c>
    </row>
    <row r="415" spans="1:4">
      <c r="A415" t="s">
        <v>1318</v>
      </c>
      <c r="B415" s="20">
        <v>770</v>
      </c>
      <c r="C415" t="s">
        <v>224</v>
      </c>
      <c r="D415">
        <f t="shared" si="6"/>
        <v>1</v>
      </c>
    </row>
    <row r="416" spans="1:4">
      <c r="A416" t="s">
        <v>1319</v>
      </c>
      <c r="B416" s="20">
        <v>773</v>
      </c>
      <c r="C416" t="s">
        <v>225</v>
      </c>
      <c r="D416">
        <f t="shared" si="6"/>
        <v>1</v>
      </c>
    </row>
    <row r="417" spans="1:4">
      <c r="A417" t="s">
        <v>907</v>
      </c>
      <c r="B417" s="20">
        <v>774</v>
      </c>
      <c r="C417" t="s">
        <v>48</v>
      </c>
      <c r="D417">
        <f t="shared" si="6"/>
        <v>1</v>
      </c>
    </row>
    <row r="418" spans="1:4">
      <c r="A418" t="s">
        <v>1320</v>
      </c>
      <c r="B418" s="20">
        <v>775</v>
      </c>
      <c r="C418" t="s">
        <v>226</v>
      </c>
      <c r="D418">
        <f t="shared" si="6"/>
        <v>1</v>
      </c>
    </row>
    <row r="419" spans="1:4">
      <c r="A419" t="s">
        <v>908</v>
      </c>
      <c r="B419" s="20">
        <v>778</v>
      </c>
      <c r="C419" t="s">
        <v>765</v>
      </c>
      <c r="D419">
        <f t="shared" si="6"/>
        <v>1</v>
      </c>
    </row>
    <row r="420" spans="1:4">
      <c r="A420" t="s">
        <v>1321</v>
      </c>
      <c r="B420" s="20">
        <v>780</v>
      </c>
      <c r="C420" t="s">
        <v>227</v>
      </c>
      <c r="D420">
        <f t="shared" si="6"/>
        <v>1</v>
      </c>
    </row>
    <row r="421" spans="1:4">
      <c r="A421" t="s">
        <v>1322</v>
      </c>
      <c r="B421" s="20">
        <v>801</v>
      </c>
      <c r="C421" t="s">
        <v>228</v>
      </c>
      <c r="D421">
        <f t="shared" si="6"/>
        <v>1</v>
      </c>
    </row>
    <row r="422" spans="1:4">
      <c r="A422" t="s">
        <v>1323</v>
      </c>
      <c r="B422" s="20">
        <v>805</v>
      </c>
      <c r="C422" t="s">
        <v>229</v>
      </c>
      <c r="D422">
        <f t="shared" si="6"/>
        <v>1</v>
      </c>
    </row>
    <row r="423" spans="1:4">
      <c r="A423" t="s">
        <v>1324</v>
      </c>
      <c r="B423" s="20">
        <v>806</v>
      </c>
      <c r="C423" t="s">
        <v>230</v>
      </c>
      <c r="D423">
        <f t="shared" si="6"/>
        <v>1</v>
      </c>
    </row>
    <row r="424" spans="1:4">
      <c r="A424" t="s">
        <v>1325</v>
      </c>
      <c r="B424" s="20">
        <v>810</v>
      </c>
      <c r="C424" t="s">
        <v>231</v>
      </c>
      <c r="D424">
        <f t="shared" si="6"/>
        <v>1</v>
      </c>
    </row>
    <row r="425" spans="1:4">
      <c r="A425" t="s">
        <v>1326</v>
      </c>
      <c r="B425" s="20">
        <v>815</v>
      </c>
      <c r="C425" t="s">
        <v>232</v>
      </c>
      <c r="D425">
        <f t="shared" si="6"/>
        <v>1</v>
      </c>
    </row>
    <row r="426" spans="1:4">
      <c r="A426" t="s">
        <v>909</v>
      </c>
      <c r="B426" s="19">
        <v>817</v>
      </c>
      <c r="C426" t="s">
        <v>890</v>
      </c>
      <c r="D426">
        <f t="shared" si="6"/>
        <v>1</v>
      </c>
    </row>
    <row r="427" spans="1:4">
      <c r="A427" t="s">
        <v>910</v>
      </c>
      <c r="B427" s="19">
        <v>818</v>
      </c>
      <c r="C427" t="s">
        <v>233</v>
      </c>
      <c r="D427">
        <f t="shared" si="6"/>
        <v>1</v>
      </c>
    </row>
    <row r="428" spans="1:4">
      <c r="A428" t="s">
        <v>1327</v>
      </c>
      <c r="B428" s="20">
        <v>821</v>
      </c>
      <c r="C428" t="s">
        <v>234</v>
      </c>
      <c r="D428">
        <f t="shared" si="6"/>
        <v>1</v>
      </c>
    </row>
    <row r="429" spans="1:4">
      <c r="A429" t="s">
        <v>1328</v>
      </c>
      <c r="B429" s="20">
        <v>823</v>
      </c>
      <c r="C429" t="s">
        <v>235</v>
      </c>
      <c r="D429">
        <f t="shared" si="6"/>
        <v>1</v>
      </c>
    </row>
    <row r="430" spans="1:4">
      <c r="A430" t="s">
        <v>1329</v>
      </c>
      <c r="B430" s="20">
        <v>825</v>
      </c>
      <c r="C430" t="s">
        <v>236</v>
      </c>
      <c r="D430">
        <f t="shared" si="6"/>
        <v>1</v>
      </c>
    </row>
    <row r="431" spans="1:4">
      <c r="A431" t="s">
        <v>1330</v>
      </c>
      <c r="B431" s="20">
        <v>828</v>
      </c>
      <c r="C431" t="s">
        <v>237</v>
      </c>
      <c r="D431">
        <f t="shared" si="6"/>
        <v>1</v>
      </c>
    </row>
    <row r="432" spans="1:4">
      <c r="A432" t="s">
        <v>1331</v>
      </c>
      <c r="B432" s="20">
        <v>829</v>
      </c>
      <c r="C432" t="s">
        <v>238</v>
      </c>
      <c r="D432">
        <f t="shared" si="6"/>
        <v>1</v>
      </c>
    </row>
    <row r="433" spans="1:4">
      <c r="A433" t="s">
        <v>1332</v>
      </c>
      <c r="B433" s="20">
        <v>830</v>
      </c>
      <c r="C433" t="s">
        <v>239</v>
      </c>
      <c r="D433">
        <f t="shared" si="6"/>
        <v>1</v>
      </c>
    </row>
    <row r="434" spans="1:4">
      <c r="A434" t="s">
        <v>1333</v>
      </c>
      <c r="B434" s="20">
        <v>832</v>
      </c>
      <c r="C434" t="s">
        <v>240</v>
      </c>
      <c r="D434">
        <f t="shared" si="6"/>
        <v>1</v>
      </c>
    </row>
    <row r="435" spans="1:4">
      <c r="A435" t="s">
        <v>1334</v>
      </c>
      <c r="B435" s="20">
        <v>851</v>
      </c>
      <c r="C435" t="s">
        <v>242</v>
      </c>
      <c r="D435">
        <f t="shared" si="6"/>
        <v>1</v>
      </c>
    </row>
    <row r="436" spans="1:4">
      <c r="A436" t="s">
        <v>1335</v>
      </c>
      <c r="B436" s="20">
        <v>852</v>
      </c>
      <c r="C436" t="s">
        <v>243</v>
      </c>
      <c r="D436">
        <f t="shared" si="6"/>
        <v>1</v>
      </c>
    </row>
    <row r="437" spans="1:4">
      <c r="A437" t="s">
        <v>1336</v>
      </c>
      <c r="B437" s="20">
        <v>853</v>
      </c>
      <c r="C437" t="s">
        <v>244</v>
      </c>
      <c r="D437">
        <f t="shared" si="6"/>
        <v>1</v>
      </c>
    </row>
    <row r="438" spans="1:4">
      <c r="A438" t="s">
        <v>911</v>
      </c>
      <c r="B438" s="19">
        <v>855</v>
      </c>
      <c r="C438" t="s">
        <v>245</v>
      </c>
      <c r="D438">
        <f t="shared" si="6"/>
        <v>1</v>
      </c>
    </row>
    <row r="439" spans="1:4">
      <c r="A439" t="s">
        <v>912</v>
      </c>
      <c r="B439" s="19">
        <v>860</v>
      </c>
      <c r="C439" t="s">
        <v>246</v>
      </c>
      <c r="D439">
        <f t="shared" si="6"/>
        <v>1</v>
      </c>
    </row>
    <row r="440" spans="1:4">
      <c r="A440" t="s">
        <v>913</v>
      </c>
      <c r="B440" s="19">
        <v>871</v>
      </c>
      <c r="C440" t="s">
        <v>247</v>
      </c>
      <c r="D440">
        <f t="shared" si="6"/>
        <v>1</v>
      </c>
    </row>
    <row r="441" spans="1:4">
      <c r="A441" t="s">
        <v>914</v>
      </c>
      <c r="B441" s="19">
        <v>872</v>
      </c>
      <c r="C441" t="s">
        <v>248</v>
      </c>
      <c r="D441">
        <f t="shared" si="6"/>
        <v>1</v>
      </c>
    </row>
    <row r="442" spans="1:4">
      <c r="A442" t="s">
        <v>915</v>
      </c>
      <c r="B442" s="19">
        <v>873</v>
      </c>
      <c r="C442" t="s">
        <v>249</v>
      </c>
      <c r="D442">
        <f t="shared" si="6"/>
        <v>1</v>
      </c>
    </row>
    <row r="443" spans="1:4">
      <c r="A443" t="s">
        <v>916</v>
      </c>
      <c r="B443" s="19">
        <v>876</v>
      </c>
      <c r="C443" t="s">
        <v>250</v>
      </c>
      <c r="D443">
        <f t="shared" si="6"/>
        <v>1</v>
      </c>
    </row>
    <row r="444" spans="1:4">
      <c r="A444" t="s">
        <v>917</v>
      </c>
      <c r="B444" s="19">
        <v>878</v>
      </c>
      <c r="C444" t="s">
        <v>251</v>
      </c>
      <c r="D444">
        <f t="shared" si="6"/>
        <v>1</v>
      </c>
    </row>
    <row r="445" spans="1:4">
      <c r="A445" t="s">
        <v>918</v>
      </c>
      <c r="B445" s="19">
        <v>879</v>
      </c>
      <c r="C445" t="s">
        <v>252</v>
      </c>
      <c r="D445">
        <f t="shared" si="6"/>
        <v>1</v>
      </c>
    </row>
    <row r="446" spans="1:4">
      <c r="A446" t="s">
        <v>919</v>
      </c>
      <c r="B446" s="19">
        <v>885</v>
      </c>
      <c r="C446" t="s">
        <v>253</v>
      </c>
      <c r="D446">
        <f t="shared" si="6"/>
        <v>1</v>
      </c>
    </row>
    <row r="447" spans="1:4">
      <c r="A447" t="s">
        <v>920</v>
      </c>
      <c r="B447" s="19">
        <v>910</v>
      </c>
      <c r="C447" t="s">
        <v>254</v>
      </c>
      <c r="D447">
        <f t="shared" si="6"/>
        <v>0</v>
      </c>
    </row>
    <row r="448" spans="1:4">
      <c r="A448" t="s">
        <v>921</v>
      </c>
      <c r="B448" s="19">
        <v>915</v>
      </c>
      <c r="C448" t="s">
        <v>255</v>
      </c>
      <c r="D448">
        <f t="shared" si="6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4261BFE874874F899C38CF9C771BFF" ma:contentTypeVersion="7" ma:contentTypeDescription="Create a new document." ma:contentTypeScope="" ma:versionID="3a5a55f13e9bb649c79d8b6e4cc9fe8c">
  <xsd:schema xmlns:xsd="http://www.w3.org/2001/XMLSchema" xmlns:xs="http://www.w3.org/2001/XMLSchema" xmlns:p="http://schemas.microsoft.com/office/2006/metadata/properties" xmlns:ns2="0a4e05da-b9bc-4326-ad73-01ef31b95567" xmlns:ns3="733efe1c-5bbe-4968-87dc-d400e65c879f" targetNamespace="http://schemas.microsoft.com/office/2006/metadata/properties" ma:root="true" ma:fieldsID="9f746412060615af2bac066d19f8186c" ns2:_="" ns3:_="">
    <xsd:import namespace="0a4e05da-b9bc-4326-ad73-01ef31b95567"/>
    <xsd:import namespace="733efe1c-5bbe-4968-87dc-d400e65c879f"/>
    <xsd:element name="properties">
      <xsd:complexType>
        <xsd:sequence>
          <xsd:element name="documentManagement">
            <xsd:complexType>
              <xsd:all>
                <xsd:element ref="ns2:_vti_RoutingExistingProperties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4e05da-b9bc-4326-ad73-01ef31b95567" elementFormDefault="qualified">
    <xsd:import namespace="http://schemas.microsoft.com/office/2006/documentManagement/types"/>
    <xsd:import namespace="http://schemas.microsoft.com/office/infopath/2007/PartnerControls"/>
    <xsd:element name="_vti_RoutingExistingProperties" ma:index="8" nillable="true" ma:displayName="Original Properties" ma:hidden="true" ma:internalName="_vti_RoutingExistingPropertie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3efe1c-5bbe-4968-87dc-d400e65c879f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DropOffZoneRoutingForm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ti_RoutingExistingProperties xmlns="0a4e05da-b9bc-4326-ad73-01ef31b95567" xsi:nil="true"/>
    <_dlc_DocIdPersistId xmlns="733efe1c-5bbe-4968-87dc-d400e65c879f">true</_dlc_DocIdPersistId>
    <_dlc_DocId xmlns="733efe1c-5bbe-4968-87dc-d400e65c879f">DESE-231-42697</_dlc_DocId>
    <_dlc_DocIdUrl xmlns="733efe1c-5bbe-4968-87dc-d400e65c879f">
      <Url>https://sharepoint.doemass.org/ese/webteam/cps/_layouts/DocIdRedir.aspx?ID=DESE-231-42697</Url>
      <Description>DESE-231-42697</Description>
    </_dlc_DocIdUrl>
  </documentManagement>
</p:properties>
</file>

<file path=customXml/itemProps1.xml><?xml version="1.0" encoding="utf-8"?>
<ds:datastoreItem xmlns:ds="http://schemas.openxmlformats.org/officeDocument/2006/customXml" ds:itemID="{358AB5B8-4139-425E-954A-D3F074B65B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4e05da-b9bc-4326-ad73-01ef31b95567"/>
    <ds:schemaRef ds:uri="733efe1c-5bbe-4968-87dc-d400e65c87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1CB22F-2C3D-4814-A6B9-E26237D561A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AAADC1D-D785-4979-A748-EFE96365B7B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64B0E3C-D714-470E-B8DA-BD29203DC776}">
  <ds:schemaRefs>
    <ds:schemaRef ds:uri="http://schemas.microsoft.com/office/2006/metadata/properties"/>
    <ds:schemaRef ds:uri="http://schemas.microsoft.com/office/infopath/2007/PartnerControls"/>
    <ds:schemaRef ds:uri="0a4e05da-b9bc-4326-ad73-01ef31b95567"/>
    <ds:schemaRef ds:uri="733efe1c-5bbe-4968-87dc-d400e65c87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11</vt:i4>
      </vt:variant>
    </vt:vector>
  </HeadingPairs>
  <TitlesOfParts>
    <vt:vector size="16" baseType="lpstr">
      <vt:lpstr>fte10</vt:lpstr>
      <vt:lpstr>statewide</vt:lpstr>
      <vt:lpstr>detail1718</vt:lpstr>
      <vt:lpstr>district pupil trends</vt:lpstr>
      <vt:lpstr>distlist</vt:lpstr>
      <vt:lpstr>alpha</vt:lpstr>
      <vt:lpstr>dec</vt:lpstr>
      <vt:lpstr>distlist</vt:lpstr>
      <vt:lpstr>everchoice</vt:lpstr>
      <vt:lpstr>fte10yr</vt:lpstr>
      <vt:lpstr>ftes</vt:lpstr>
      <vt:lpstr>detail1718!Print_Area</vt:lpstr>
      <vt:lpstr>'district pupil trends'!Print_Area</vt:lpstr>
      <vt:lpstr>statewide!Print_Area</vt:lpstr>
      <vt:lpstr>detail1718!Print_Titles</vt:lpstr>
      <vt:lpstr>statewide!Print_Titles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School Choice Tuition Summary, FY18 Final</dc:title>
  <dc:creator>DESE</dc:creator>
  <cp:lastModifiedBy>dzou</cp:lastModifiedBy>
  <cp:lastPrinted>2018-06-15T22:11:25Z</cp:lastPrinted>
  <dcterms:created xsi:type="dcterms:W3CDTF">1997-12-18T02:08:54Z</dcterms:created>
  <dcterms:modified xsi:type="dcterms:W3CDTF">2018-06-20T16:04:11Z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tadate">
    <vt:lpwstr>Jun 20 2018</vt:lpwstr>
  </property>
</Properties>
</file>