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dzou\Desktop\10708\"/>
    </mc:Choice>
  </mc:AlternateContent>
  <bookViews>
    <workbookView xWindow="915" yWindow="-15" windowWidth="23250" windowHeight="6375" tabRatio="813" activeTab="1"/>
  </bookViews>
  <sheets>
    <sheet name="Read First" sheetId="4" r:id="rId1"/>
    <sheet name="CoverPage" sheetId="6" r:id="rId2"/>
    <sheet name="Narrative" sheetId="13" r:id="rId3"/>
    <sheet name="Private Schools " sheetId="14" r:id="rId4"/>
    <sheet name="Reporting Elements" sheetId="11" r:id="rId5"/>
    <sheet name="Budget &amp; Indirect Cal" sheetId="8" r:id="rId6"/>
    <sheet name="dataDistrictList" sheetId="7" state="hidden" r:id="rId7"/>
    <sheet name="dataLookupValues" sheetId="5" state="hidden" r:id="rId8"/>
  </sheets>
  <definedNames>
    <definedName name="_xlnm._FilterDatabase" localSheetId="6" hidden="1">dataDistrictList!$A$1:$P$15</definedName>
    <definedName name="dataDistr">dataDistrictList!$A$1:$O$15</definedName>
    <definedName name="lstDistr">dataDistrictList!$C$1:$C$15</definedName>
    <definedName name="lstLine1">dataLookupValues!$B$17:$B$19</definedName>
    <definedName name="lstLine2">dataLookupValues!$B$22:$B$33</definedName>
    <definedName name="lstLine3">dataLookupValues!$B$36:$B$40</definedName>
    <definedName name="lstLine4">dataLookupValues!$B$43:$B$47</definedName>
    <definedName name="lstLine6">dataLookupValues!$B$50:$B$58</definedName>
    <definedName name="lstLine7">dataLookupValues!$B$61:$B$68</definedName>
    <definedName name="lstLine8">dataLookupValues!$B$71:$B$76</definedName>
    <definedName name="lstLine9">dataLookupValues!$B$79:$B$91</definedName>
    <definedName name="lstPrimaryfunction">dataLookupValues!$B$94:$B$104</definedName>
    <definedName name="_xlnm.Print_Area" localSheetId="5">'Budget &amp; Indirect Cal'!$B$1:$U$91</definedName>
    <definedName name="_xlnm.Print_Area" localSheetId="1">CoverPage!$B$2:$T$33</definedName>
    <definedName name="_xlnm.Print_Area" localSheetId="2">Narrative!$B$1:$D$20</definedName>
    <definedName name="_xlnm.Print_Area" localSheetId="3">'Private Schools '!$B$3:$H$31</definedName>
    <definedName name="_xlnm.Print_Area" localSheetId="0">'Read First'!$B$2:$L$33</definedName>
    <definedName name="_xlnm.Print_Area" localSheetId="4">'Reporting Elements'!$B$1:$I$8</definedName>
    <definedName name="_xlnm.Print_Titles" localSheetId="5">'Budget &amp; Indirect Cal'!$1:$6</definedName>
    <definedName name="valAddr1">dataLookupValues!$B$8</definedName>
    <definedName name="valaddr2">dataLookupValues!$B$9</definedName>
    <definedName name="valAllocation">dataLookupValues!$F$10</definedName>
    <definedName name="valamtrequested">CoverPage!$Q$22</definedName>
    <definedName name="valCtyStZip">dataLookupValues!$B$10</definedName>
    <definedName name="valDistr" localSheetId="7">dataLookupValues!$B$6</definedName>
    <definedName name="valDistrLevel">dataLookupValues!$D$8</definedName>
    <definedName name="valDistrName">dataLookupValues!$B$7</definedName>
    <definedName name="valemail">dataLookupValues!$F$9</definedName>
    <definedName name="valfullTitle">dataLookupValues!$B$3</definedName>
    <definedName name="valfundcode">dataLookupValues!$D$2</definedName>
    <definedName name="valFY">dataLookupValues!$B$2</definedName>
    <definedName name="valName">dataLookupValues!$F$7</definedName>
    <definedName name="valorg4code">dataLookupValues!$D$7</definedName>
    <definedName name="valphonenum">dataLookupValues!$F$8</definedName>
    <definedName name="valTitleabbr">dataLookupValues!$B$4</definedName>
  </definedNames>
  <calcPr calcId="162913"/>
</workbook>
</file>

<file path=xl/calcChain.xml><?xml version="1.0" encoding="utf-8"?>
<calcChain xmlns="http://schemas.openxmlformats.org/spreadsheetml/2006/main">
  <c r="D9" i="4" l="1"/>
  <c r="B29" i="4" l="1"/>
  <c r="B27" i="4"/>
  <c r="B26" i="4"/>
  <c r="B23" i="4"/>
  <c r="B22" i="4"/>
  <c r="B19" i="4"/>
  <c r="B7" i="4"/>
  <c r="B5" i="4"/>
  <c r="B3" i="4"/>
  <c r="H30" i="14" l="1"/>
  <c r="H29" i="14"/>
  <c r="H28" i="14"/>
  <c r="F10" i="5" l="1"/>
  <c r="Q19" i="6" s="1"/>
  <c r="F9" i="5"/>
  <c r="O11" i="6" s="1"/>
  <c r="O87" i="8"/>
  <c r="O77" i="8"/>
  <c r="O68" i="8"/>
  <c r="O61" i="8"/>
  <c r="O54" i="8"/>
  <c r="O40" i="8"/>
  <c r="O37" i="8"/>
  <c r="M35" i="8"/>
  <c r="M34" i="8"/>
  <c r="M33" i="8"/>
  <c r="M32" i="8"/>
  <c r="M37" i="8"/>
  <c r="O30" i="8"/>
  <c r="M28" i="8"/>
  <c r="M27" i="8"/>
  <c r="M26" i="8"/>
  <c r="O24" i="8"/>
  <c r="M22" i="8"/>
  <c r="M21" i="8"/>
  <c r="M20" i="8"/>
  <c r="M19" i="8"/>
  <c r="M18" i="8"/>
  <c r="M17" i="8"/>
  <c r="O15" i="8"/>
  <c r="M13" i="8"/>
  <c r="M12" i="8"/>
  <c r="M11" i="8"/>
  <c r="M15" i="8" s="1"/>
  <c r="B3" i="8"/>
  <c r="S1" i="8"/>
  <c r="E19" i="6"/>
  <c r="B7" i="6"/>
  <c r="M9" i="6"/>
  <c r="G9" i="6"/>
  <c r="F8" i="5"/>
  <c r="F7" i="5"/>
  <c r="O9" i="6" s="1"/>
  <c r="B8" i="5"/>
  <c r="F11" i="6" s="1"/>
  <c r="D7" i="5"/>
  <c r="B10" i="5"/>
  <c r="F12" i="6" s="1"/>
  <c r="B9" i="5"/>
  <c r="B7" i="5"/>
  <c r="M24" i="8" l="1"/>
  <c r="B1" i="14"/>
  <c r="B1" i="13"/>
  <c r="M30" i="8"/>
  <c r="H31" i="14"/>
  <c r="F5" i="8"/>
  <c r="B1" i="11"/>
  <c r="O6" i="6"/>
  <c r="B1" i="8"/>
  <c r="F7" i="11"/>
  <c r="B21" i="14"/>
  <c r="H10" i="14"/>
  <c r="I79" i="8"/>
  <c r="I80" i="8" s="1"/>
  <c r="J5" i="8"/>
  <c r="O39" i="8" l="1"/>
  <c r="O45" i="8" s="1"/>
  <c r="O89" i="8" s="1"/>
</calcChain>
</file>

<file path=xl/sharedStrings.xml><?xml version="1.0" encoding="utf-8"?>
<sst xmlns="http://schemas.openxmlformats.org/spreadsheetml/2006/main" count="452" uniqueCount="311">
  <si>
    <t>Consolidated Plan Overlay</t>
  </si>
  <si>
    <t>Cover Page</t>
  </si>
  <si>
    <t>Starting the Process</t>
  </si>
  <si>
    <t>Saving the File</t>
  </si>
  <si>
    <t xml:space="preserve">Overview  </t>
  </si>
  <si>
    <t>Massachusetts Department of Elementary &amp; Secondary Education</t>
  </si>
  <si>
    <t>UPLOAD A SCANNED, SIGNED COPY OF THIS PAGE TO EDGRANTS</t>
  </si>
  <si>
    <t>SUBMISSION DATE:</t>
  </si>
  <si>
    <t>PRINTED NAME:</t>
  </si>
  <si>
    <t>TITLE:</t>
  </si>
  <si>
    <t>AUTHORIZED SIGNATURE:</t>
  </si>
  <si>
    <t>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APPLICABLE STATE AND FEDERAL GRANT REQUIREMENTS COVERING BOTH THE PROGRAMMATIC AND FISCAL ADMINISTRATION OF GRANT FUNDS.</t>
  </si>
  <si>
    <t>6/30/2018</t>
  </si>
  <si>
    <t>UPON APPROVAL</t>
  </si>
  <si>
    <t>TO</t>
  </si>
  <si>
    <t>FROM</t>
  </si>
  <si>
    <t>TOTAL ALLOCATION</t>
  </si>
  <si>
    <t>PROJECT DURATION</t>
  </si>
  <si>
    <t>FEDERAL ALLOCATION GRANT</t>
  </si>
  <si>
    <t>FY2018 
Allocation</t>
  </si>
  <si>
    <t>`</t>
  </si>
  <si>
    <t>Summer #:</t>
  </si>
  <si>
    <t xml:space="preserve">Ext: </t>
  </si>
  <si>
    <t>Email:</t>
  </si>
  <si>
    <t xml:space="preserve">Address: </t>
  </si>
  <si>
    <t>Phone number:</t>
  </si>
  <si>
    <t>Code:</t>
  </si>
  <si>
    <t>Select from drop down</t>
  </si>
  <si>
    <t>District Name:</t>
  </si>
  <si>
    <r>
      <t xml:space="preserve">Massachusetts Department of Elementary and Secondary Education
</t>
    </r>
    <r>
      <rPr>
        <b/>
        <sz val="12"/>
        <rFont val="Arial"/>
        <family val="2"/>
      </rPr>
      <t>STANDARD CONTRACT FORM AND APPLICATION FOR PROGRAM GRANTS</t>
    </r>
  </si>
  <si>
    <t>Address1</t>
  </si>
  <si>
    <t>Address2</t>
  </si>
  <si>
    <t>City, State, ZIP</t>
  </si>
  <si>
    <t>MA</t>
  </si>
  <si>
    <t>Superintendent</t>
  </si>
  <si>
    <t>Public School District</t>
  </si>
  <si>
    <t>01609</t>
  </si>
  <si>
    <t>Worcester</t>
  </si>
  <si>
    <t>20 Irving Street</t>
  </si>
  <si>
    <t>Maureen Binienda</t>
  </si>
  <si>
    <t>03480000</t>
  </si>
  <si>
    <t>01801</t>
  </si>
  <si>
    <t>Woburn</t>
  </si>
  <si>
    <t>55 Locust Street</t>
  </si>
  <si>
    <t>Mark Donovan</t>
  </si>
  <si>
    <t>03470000</t>
  </si>
  <si>
    <t>01581</t>
  </si>
  <si>
    <t>Westborough</t>
  </si>
  <si>
    <t>45 West Main Street</t>
  </si>
  <si>
    <t>Amber Bock</t>
  </si>
  <si>
    <t>03210000</t>
  </si>
  <si>
    <t>02452</t>
  </si>
  <si>
    <t>Waltham</t>
  </si>
  <si>
    <t>617 Lexington Street</t>
  </si>
  <si>
    <t>Drew Echelson</t>
  </si>
  <si>
    <t>03080000</t>
  </si>
  <si>
    <t>Boston</t>
  </si>
  <si>
    <t>01702</t>
  </si>
  <si>
    <t>Framingham</t>
  </si>
  <si>
    <t>Roxbury</t>
  </si>
  <si>
    <t>02169</t>
  </si>
  <si>
    <t>Quincy</t>
  </si>
  <si>
    <t>34 Coddington Street</t>
  </si>
  <si>
    <t>Richard Decristofaro</t>
  </si>
  <si>
    <t>02430000</t>
  </si>
  <si>
    <t>02149</t>
  </si>
  <si>
    <t>Everett</t>
  </si>
  <si>
    <t>Office of the Superintendent</t>
  </si>
  <si>
    <t>02460</t>
  </si>
  <si>
    <t>Newtonville</t>
  </si>
  <si>
    <t>100 Walnut Street</t>
  </si>
  <si>
    <t>David Fleishman</t>
  </si>
  <si>
    <t>Newton</t>
  </si>
  <si>
    <t>02070000</t>
  </si>
  <si>
    <t>02740</t>
  </si>
  <si>
    <t>New Bedford</t>
  </si>
  <si>
    <t>C/O Paul Rodrigues Administration Bldg.</t>
  </si>
  <si>
    <t>455 County Street</t>
  </si>
  <si>
    <t>Pia Durkin</t>
  </si>
  <si>
    <t>02010000</t>
  </si>
  <si>
    <t>02155</t>
  </si>
  <si>
    <t>Medford</t>
  </si>
  <si>
    <t>489 Winthrop Street</t>
  </si>
  <si>
    <t>Roy Belson</t>
  </si>
  <si>
    <t>01760000</t>
  </si>
  <si>
    <t>01752</t>
  </si>
  <si>
    <t>Marlborough</t>
  </si>
  <si>
    <t>17 Washington Street</t>
  </si>
  <si>
    <t>Maureen Greulich</t>
  </si>
  <si>
    <t>01700000</t>
  </si>
  <si>
    <t>01852</t>
  </si>
  <si>
    <t>Lowell</t>
  </si>
  <si>
    <t>155 Merrimack Street</t>
  </si>
  <si>
    <t>Salah Khelfaoui</t>
  </si>
  <si>
    <t>01600000</t>
  </si>
  <si>
    <t>Fall River</t>
  </si>
  <si>
    <t>73 Mt. Wayte Avenue, Suite #5</t>
  </si>
  <si>
    <t>Robert Tremblay</t>
  </si>
  <si>
    <t>01000000</t>
  </si>
  <si>
    <t>02720</t>
  </si>
  <si>
    <t>417 Rock Street</t>
  </si>
  <si>
    <t>Matthew Malone</t>
  </si>
  <si>
    <t>00950000</t>
  </si>
  <si>
    <t>121 Vine Street</t>
  </si>
  <si>
    <t>Frederick Foresteire</t>
  </si>
  <si>
    <t>00930000</t>
  </si>
  <si>
    <t>02119</t>
  </si>
  <si>
    <t>2300 Washington Street</t>
  </si>
  <si>
    <t>Tommy Chang</t>
  </si>
  <si>
    <t>00350000</t>
  </si>
  <si>
    <t>Zip</t>
  </si>
  <si>
    <t>State</t>
  </si>
  <si>
    <t>Town</t>
  </si>
  <si>
    <t>Address 2</t>
  </si>
  <si>
    <t>Address 1</t>
  </si>
  <si>
    <t>Contact Name</t>
  </si>
  <si>
    <t>Function</t>
  </si>
  <si>
    <t>Org Type</t>
  </si>
  <si>
    <t>Org Name</t>
  </si>
  <si>
    <t>Org Code</t>
  </si>
  <si>
    <t>Phone #:</t>
  </si>
  <si>
    <t>District Information</t>
  </si>
  <si>
    <t>District value</t>
  </si>
  <si>
    <t>district code</t>
  </si>
  <si>
    <t>Liasons</t>
  </si>
  <si>
    <t>Name</t>
  </si>
  <si>
    <t>Phone</t>
  </si>
  <si>
    <t>Common Values</t>
  </si>
  <si>
    <t>Budget Workbook</t>
  </si>
  <si>
    <t>LINE VALUES</t>
  </si>
  <si>
    <t>Line 1: Administrator Salaries</t>
  </si>
  <si>
    <t xml:space="preserve">Other </t>
  </si>
  <si>
    <t xml:space="preserve">Grant Program Manager/Coordinator </t>
  </si>
  <si>
    <r>
      <t>Line 2: Instructional</t>
    </r>
    <r>
      <rPr>
        <b/>
        <sz val="11"/>
        <color indexed="60"/>
        <rFont val="Calibri"/>
        <family val="2"/>
      </rPr>
      <t xml:space="preserve"> / </t>
    </r>
    <r>
      <rPr>
        <b/>
        <sz val="11"/>
        <color indexed="8"/>
        <rFont val="Calibri"/>
        <family val="2"/>
      </rPr>
      <t>Professional Staff Salaries</t>
    </r>
  </si>
  <si>
    <t xml:space="preserve">Classroom Teachers  </t>
  </si>
  <si>
    <t xml:space="preserve">Instructional Coaches </t>
  </si>
  <si>
    <t xml:space="preserve">Certified Specialist Teachers (providing individualized instruction)  </t>
  </si>
  <si>
    <t xml:space="preserve">Instructional Coordinators and Team Leaders  </t>
  </si>
  <si>
    <t xml:space="preserve">Medical / Therapeutic Services </t>
  </si>
  <si>
    <t xml:space="preserve">Librarians and Media Center Directors </t>
  </si>
  <si>
    <t xml:space="preserve">Professional Development Directors/Coordinators  </t>
  </si>
  <si>
    <t xml:space="preserve">Guidance or School Adjustment Counselors, Social Workers  </t>
  </si>
  <si>
    <t xml:space="preserve">Psychological Service Providers </t>
  </si>
  <si>
    <t xml:space="preserve">Other  </t>
  </si>
  <si>
    <t>Line 3: Support Staff Salaries</t>
  </si>
  <si>
    <t xml:space="preserve">Non-Clerical Paraprofessionals/Instructional Assistants </t>
  </si>
  <si>
    <t xml:space="preserve">Secretary/Bookkeeper/Clerical Support  </t>
  </si>
  <si>
    <t>Parent Liaisons</t>
  </si>
  <si>
    <t>Line 4: Stipends</t>
  </si>
  <si>
    <t>Teacher/ Instructional Staff Professional Days</t>
  </si>
  <si>
    <t xml:space="preserve">Administrators </t>
  </si>
  <si>
    <t xml:space="preserve">Support Staff  </t>
  </si>
  <si>
    <t>Line 6: Contractual Services</t>
  </si>
  <si>
    <t xml:space="preserve">Instructional Services </t>
  </si>
  <si>
    <t xml:space="preserve">Consultants/Professional  Development for Teachers &amp; Support Staff </t>
  </si>
  <si>
    <t>Non-Clerical Paraprofessionals/Instructional Assistants</t>
  </si>
  <si>
    <t xml:space="preserve">Secretary/Bookkeeper/Clerical Support </t>
  </si>
  <si>
    <t xml:space="preserve">Contracted Service Providers -- Private School Services </t>
  </si>
  <si>
    <t xml:space="preserve">Contracted Services Providers -- Other Student Services </t>
  </si>
  <si>
    <t>Line 7: Supplies &amp; Materials</t>
  </si>
  <si>
    <t>Instructional Technology</t>
  </si>
  <si>
    <t>Testing and Assessment Materials</t>
  </si>
  <si>
    <t>Other Instructional Materials (non-testing/assessment)</t>
  </si>
  <si>
    <t xml:space="preserve">General Classroom Supplies </t>
  </si>
  <si>
    <t xml:space="preserve">Office Supplies  </t>
  </si>
  <si>
    <t xml:space="preserve">Textbooks and Related Software/Media/Materials </t>
  </si>
  <si>
    <t>Line 8: Travel</t>
  </si>
  <si>
    <t>Grant Program Manager/Coordinator (supervisory)</t>
  </si>
  <si>
    <t xml:space="preserve">Certified Classroom Teachers (providing group instruction) </t>
  </si>
  <si>
    <t>Certified Specialist Teachers (providing individualized instruction)</t>
  </si>
  <si>
    <t>Line 9: Other Costs</t>
  </si>
  <si>
    <t>Memberships/Subscriptions</t>
  </si>
  <si>
    <t xml:space="preserve">Advertising  </t>
  </si>
  <si>
    <t xml:space="preserve">Student Transportation Services </t>
  </si>
  <si>
    <t>Rental/Lease of Equipment</t>
  </si>
  <si>
    <t>Maintenance of Equipment</t>
  </si>
  <si>
    <t xml:space="preserve">Maintenance of Technology </t>
  </si>
  <si>
    <t xml:space="preserve">Tuition to Non-Public Schools </t>
  </si>
  <si>
    <t xml:space="preserve">Tuition to Out-of-State Schools </t>
  </si>
  <si>
    <t>Tuition to Collaboratives</t>
  </si>
  <si>
    <t xml:space="preserve">Rental Lease of Buildings  </t>
  </si>
  <si>
    <t xml:space="preserve">Utility Services/ Telephone </t>
  </si>
  <si>
    <t>PRIMARY FUNCTIONS</t>
  </si>
  <si>
    <t>Customized values</t>
  </si>
  <si>
    <t>Workbook Information</t>
  </si>
  <si>
    <t>Title full name</t>
  </si>
  <si>
    <t>Title abbreviated</t>
  </si>
  <si>
    <t>Fiscal Year</t>
  </si>
  <si>
    <t>FY18</t>
  </si>
  <si>
    <t>Budget and Indirect Cost Calculator</t>
  </si>
  <si>
    <t xml:space="preserve">TOTAL FUNDS REQUESTED </t>
  </si>
  <si>
    <t>SUB-TOTAL</t>
  </si>
  <si>
    <t>Select from Drop Down List</t>
  </si>
  <si>
    <r>
      <t xml:space="preserve">Amount
</t>
    </r>
    <r>
      <rPr>
        <sz val="10"/>
        <color indexed="10"/>
        <rFont val="Arial"/>
        <family val="2"/>
      </rPr>
      <t>Do not use cents</t>
    </r>
  </si>
  <si>
    <r>
      <rPr>
        <b/>
        <sz val="10"/>
        <rFont val="Arial"/>
        <family val="2"/>
      </rPr>
      <t>EQUIPMENT:</t>
    </r>
    <r>
      <rPr>
        <b/>
        <sz val="9"/>
        <rFont val="Arial"/>
        <family val="2"/>
      </rPr>
      <t xml:space="preserve">
</t>
    </r>
    <r>
      <rPr>
        <sz val="9"/>
        <rFont val="Arial"/>
        <family val="2"/>
      </rPr>
      <t>Only list items costing $5,000+ per unit and having a useful life more than 1 year</t>
    </r>
  </si>
  <si>
    <t>OTHER COSTS:</t>
  </si>
  <si>
    <t>TRAVEL:  (mileage, conference registration, courses, hotels, etc)</t>
  </si>
  <si>
    <t>SUPPLIES AND MATERIALS:</t>
  </si>
  <si>
    <t>Rate Type</t>
  </si>
  <si>
    <t>Rate</t>
  </si>
  <si>
    <t>CONTRACTUAL SERVICES:</t>
  </si>
  <si>
    <t>Federal Insurance Contributions Act (FICA)</t>
  </si>
  <si>
    <t>Other Retirement Systems</t>
  </si>
  <si>
    <t>Health Insurance</t>
  </si>
  <si>
    <t>5b  Other</t>
  </si>
  <si>
    <t xml:space="preserve">5a  MTRS (automatically calculated if MTRS box is checked)  </t>
  </si>
  <si>
    <t>Brief Description</t>
  </si>
  <si>
    <t>FRINGE BENEFITS:</t>
  </si>
  <si>
    <t>MTRS</t>
  </si>
  <si>
    <t># of Staff</t>
  </si>
  <si>
    <t>STIPENDS:</t>
  </si>
  <si>
    <t>FTE</t>
  </si>
  <si>
    <t># of staff</t>
  </si>
  <si>
    <t>SUPPORT STAFF SALARIES:</t>
  </si>
  <si>
    <t>INSTRUCTIONAL/PROF STAFF:</t>
  </si>
  <si>
    <t>ADMINISTRATOR SALARIES:</t>
  </si>
  <si>
    <t>Notes</t>
  </si>
  <si>
    <t>Primary Function</t>
  </si>
  <si>
    <t>Expenditures</t>
  </si>
  <si>
    <t>Amount</t>
  </si>
  <si>
    <r>
      <t xml:space="preserve">Line Item Category: </t>
    </r>
    <r>
      <rPr>
        <sz val="10"/>
        <rFont val="Arial"/>
        <family val="2"/>
      </rPr>
      <t>Except for Stipends, select an option from the drop down menu.</t>
    </r>
  </si>
  <si>
    <t>Total requested</t>
  </si>
  <si>
    <t>Allocation</t>
  </si>
  <si>
    <t>Important:</t>
  </si>
  <si>
    <t>Fundcode:</t>
  </si>
  <si>
    <t>(b) allocation less indirect</t>
  </si>
  <si>
    <t>INDIRECT COSTS *</t>
  </si>
  <si>
    <t xml:space="preserve">   maximum allowed</t>
  </si>
  <si>
    <t xml:space="preserve"> (a x b)</t>
  </si>
  <si>
    <t>Liaison's name</t>
  </si>
  <si>
    <t>Liaison's number</t>
  </si>
  <si>
    <t>For your district's 2016 AMAO report, please click the link here:</t>
  </si>
  <si>
    <t>Reporting Elements</t>
  </si>
  <si>
    <t>III Language Acquisition</t>
  </si>
  <si>
    <t>III</t>
  </si>
  <si>
    <t>Private Schools Participation</t>
  </si>
  <si>
    <t xml:space="preserve">FY18 Title III Narrative </t>
  </si>
  <si>
    <t>Narrative</t>
  </si>
  <si>
    <r>
      <t xml:space="preserve">NOTE ON SUBMISSION TIMELINE:  </t>
    </r>
    <r>
      <rPr>
        <sz val="10"/>
        <rFont val="Arial"/>
        <family val="2"/>
      </rPr>
      <t>Districts that submit near the deadline should expect to wait a few weeks. Districts that submit early may see a shorter turnaround.   The start date for the grant will be the date on which the district submits an approvable budget. Responding quickly to requests for information can help the approval process and secure an earlier start date.</t>
    </r>
  </si>
  <si>
    <t>Liaison's email</t>
  </si>
  <si>
    <t>Flexing Funds</t>
  </si>
  <si>
    <t xml:space="preserve">Have funds been flexed from other ESSA programs into this program?  </t>
  </si>
  <si>
    <t>Yes or No</t>
  </si>
  <si>
    <t>$</t>
  </si>
  <si>
    <r>
      <t xml:space="preserve">Flex </t>
    </r>
    <r>
      <rPr>
        <b/>
        <sz val="10"/>
        <color indexed="8"/>
        <rFont val="Arial"/>
        <family val="2"/>
      </rPr>
      <t xml:space="preserve">from </t>
    </r>
    <r>
      <rPr>
        <sz val="10"/>
        <color indexed="8"/>
        <rFont val="Arial"/>
        <family val="2"/>
      </rPr>
      <t>Title IIA</t>
    </r>
  </si>
  <si>
    <t>Select one</t>
  </si>
  <si>
    <t>Note:  Flexed funds should only be reported as part of EdGrants budgets in their original ESSA program.</t>
  </si>
  <si>
    <t>Are there private schools within your district boundaries?  If yes, please complete this page.  If no, leave the remainder of this page blank.</t>
  </si>
  <si>
    <t>USED Guidance for Equitable Services for Private Schools under ESSA</t>
  </si>
  <si>
    <t>3. What is the district's total public school enrollment?</t>
  </si>
  <si>
    <t>CALCULATIONS:</t>
  </si>
  <si>
    <t xml:space="preserve">Only one Narrative is required per subgrantee application. </t>
  </si>
  <si>
    <t>http://www.mass.gov/edu/docs/ese/accountability/title-i/private-schools-affirmation-consultation-form.docx</t>
  </si>
  <si>
    <t>AMOUNT REQUESTED</t>
  </si>
  <si>
    <t>Respond to the questions below:</t>
  </si>
  <si>
    <t>How will the district assess the impact of Title III services on participating private school students?</t>
  </si>
  <si>
    <r>
      <t>5. What is the total private school student enrollment</t>
    </r>
    <r>
      <rPr>
        <b/>
        <sz val="10"/>
        <rFont val="Arial"/>
        <family val="2"/>
      </rPr>
      <t xml:space="preserve"> </t>
    </r>
    <r>
      <rPr>
        <sz val="10"/>
        <rFont val="Arial"/>
        <family val="2"/>
      </rPr>
      <t>within the district boundaries?</t>
    </r>
  </si>
  <si>
    <t xml:space="preserve">6. How many private schools are located within the district boundaries? </t>
  </si>
  <si>
    <t>7. How many private schools within district boundaries have chosen to participate in Title III services?</t>
  </si>
  <si>
    <r>
      <t>8. What is the total student enrollment for those private schools within</t>
    </r>
    <r>
      <rPr>
        <b/>
        <sz val="10"/>
        <rFont val="Arial"/>
        <family val="2"/>
      </rPr>
      <t xml:space="preserve"> </t>
    </r>
    <r>
      <rPr>
        <sz val="10"/>
        <rFont val="Arial"/>
        <family val="2"/>
      </rPr>
      <t>district boundaries that have chosen to participate in Title III services?</t>
    </r>
  </si>
  <si>
    <t>What Title III services will be provided in participating private schools?</t>
  </si>
  <si>
    <t>The federal Elementary and Secondary Education Act (ESEA) as reauthorized by the Every Student Succeeds Act (2015) (ESSA) requires the equitable participation of students and educators in private schools for federally funded programs and services. This form requires a brief description of the private schools in the district and a narrative of services to be provided for participating private schools. Upload to EdGrants is required.</t>
  </si>
  <si>
    <t>The budget worksheet is provided for reference only. LEAs are not required to submit the budget worksheet with their EdGrants application. The indirect cost calculator tool is also available on this tab.  Maximum allowable indirect cost is generated by entering your indirect rate.  Your total funding request will automatically be entered from the Cover Page.</t>
  </si>
  <si>
    <t xml:space="preserve">Please note: It is up to the district to designate one or more EdGrants Front Office "control users" in order to submit its grant application as well as payment request information. Please review the EdGrants Security Controls documents (http://www.doe.mass.edu/news/news.aspx?id=21776), also listed in Additional Information on the RFP, to make informed decisions regarding assigning your district-level control users.  </t>
  </si>
  <si>
    <t>The designated district control users will enter contact information, the budget, and required attachments in EdGrants. All districts' business offices have been contacted with information regarding training. Those who registered for the training were sent the user names and passwords for their district to access EdGrants. If you are unsure of who in your office is a control user, please contact your business office.</t>
  </si>
  <si>
    <t>9. How many Title III eligible students are enrolled in those private schools that have chosen to participate in Title III services?</t>
  </si>
  <si>
    <t xml:space="preserve">ESSA requires that each eligible entity provide, at the conclusion of every second fiscal year during which the subgrant is received, a report on the activities conducted and children served as described in Section 3121(a)(1-7).  The report is to be used by the entity and by the State for improvement of programs and activities funded under Title III.   </t>
  </si>
  <si>
    <t>2.        The control user will enter grant budget information into the appropriate EdGrants form.</t>
  </si>
  <si>
    <t>3.        The control user will attach, in EdGrants, the following items:</t>
  </si>
  <si>
    <t>The federal Elementary and Secondary Education Act (ESEA) as reauthorized by the Every Student Succeeds Act (ESSA) (2015) requires the opportunity for equitable participation of students and educators in private, non-profit elementary and secondary schools (private schools) in its federally funded programs and services. The public school district is required to have "timely and meaningful consultation" with private school officials regarding the participation of private school students and educators in ESSA funded programs and services. ESSA mandates that the amount available for private school participation for services be based on an LEA's FY18 Title III funding, minus program administration costs.</t>
  </si>
  <si>
    <t>2. What is the total Title III allocation minus the amount proposed to be spent on program administration?</t>
  </si>
  <si>
    <t>Respond to the questions below.  Do not type in the gray shaded area.  The final shaded area provides districts with the amount that should be included in their Title III application for equitable private school participation.</t>
  </si>
  <si>
    <t>1. What is the total amount of Title III funds requested by the district?</t>
  </si>
  <si>
    <r>
      <t>Flex</t>
    </r>
    <r>
      <rPr>
        <b/>
        <sz val="10"/>
        <color indexed="8"/>
        <rFont val="Arial"/>
        <family val="2"/>
      </rPr>
      <t xml:space="preserve"> from</t>
    </r>
    <r>
      <rPr>
        <sz val="10"/>
        <color indexed="8"/>
        <rFont val="Arial"/>
        <family val="2"/>
      </rPr>
      <t xml:space="preserve"> Title IVA</t>
    </r>
  </si>
  <si>
    <t>(a) rate (%)</t>
  </si>
  <si>
    <t>781-338-3573</t>
  </si>
  <si>
    <t>Beth O'Connell</t>
  </si>
  <si>
    <t>TitleIIIO’ConnellReview@doe.mass.edu</t>
  </si>
  <si>
    <t>781-338-3571</t>
  </si>
  <si>
    <t>email</t>
  </si>
  <si>
    <t xml:space="preserve">School Physicians and School Nurses  </t>
  </si>
  <si>
    <t>Substitutes (long and/or short term)</t>
  </si>
  <si>
    <t>Parent, Family and Community Engagement</t>
  </si>
  <si>
    <t>Professional Development</t>
  </si>
  <si>
    <t>Instruction Extended Day/Year (K-12) Private</t>
  </si>
  <si>
    <t>Instruction Extended Day/Year (K-12) Public</t>
  </si>
  <si>
    <t>Instruction-School Day (K-12) Private</t>
  </si>
  <si>
    <t>Instruction-School Day (K-12) Public</t>
  </si>
  <si>
    <t>Planning and Evaluation</t>
  </si>
  <si>
    <t>Pre-School Activities</t>
  </si>
  <si>
    <t>This page contains a link to the 2016 AMAO report for your district or consortium. Next year ESSA reporting elements, as described in Section 3121(a), will be added.  The purpose of the reporting elements is for districts and consortia to gauge effectiveness of their English learner programs and to use the data to improve programs and activities funded under Title III.</t>
  </si>
  <si>
    <r>
      <t>10. List all private schools located within district boundaries.  Note which have already been consulted by the district and which have not. See a list here (once on this web page, click "More</t>
    </r>
    <r>
      <rPr>
        <sz val="10"/>
        <rFont val="Wingdings"/>
        <charset val="2"/>
      </rPr>
      <t>â</t>
    </r>
    <r>
      <rPr>
        <sz val="10"/>
        <rFont val="Arial"/>
        <family val="2"/>
      </rPr>
      <t xml:space="preserve">"  to be able to search by city or town): </t>
    </r>
  </si>
  <si>
    <r>
      <t xml:space="preserve">11. </t>
    </r>
    <r>
      <rPr>
        <sz val="10"/>
        <color indexed="8"/>
        <rFont val="Arial"/>
        <family val="2"/>
      </rPr>
      <t>Have you completed the required affirmation of private school consultation form for all participating private schools located within the district boundaries? The form may be obtained at :</t>
    </r>
  </si>
  <si>
    <t>12. Total Title III allocation minus the amount proposed to be spent on program administration (line 2).</t>
  </si>
  <si>
    <t>13. Per pupil amount (line 2 divided by the sum of line 4 and line 9)</t>
  </si>
  <si>
    <t>14. Number of eligible students enrolled in participating private schools in district boundaries (line 9)</t>
  </si>
  <si>
    <t>15. Total amount that must be reserved for equitable Title III approved services for eligible students in participating private schools (line 13 x line 14)</t>
  </si>
  <si>
    <t>Under ESSA, districts must set aside Title III funds for approved services for private school participants within the district's geographic boundaries. Funds reserved for equitable services for participating private school students must be equal to the amount spent for public school students, on a per-pupil basis.  The public school district is responsible for providing equitable services and must retain control of the federal funds used to provide such services.  Therefore, equitable services are provided by either an employee of the district or through a contract by the district with an individual, association, agency, or organization.  Reimbursement to participating private schools is not allowable.</t>
  </si>
  <si>
    <t>The Department of Elementary and Secondary Education provides reporting element information to districts from which to gauge program effectiveness for English learners.  We are providing such information for your English learners here with your application to facilitate your reflection on your programs and activities for the upcoming school year, allowing you to make improvements where indicated.</t>
  </si>
  <si>
    <t>Other</t>
  </si>
  <si>
    <t>Please provide a brief description of the intended uses of Title III funds for the Fund Code 186 application as indicated on the form. Upload to EdGrants is required.</t>
  </si>
  <si>
    <t xml:space="preserve">4. Describe how the eligible entity will use the funds to pay for activities that provide enhanced instructional opportunities for immigrant children and youth. </t>
  </si>
  <si>
    <t>Title III 186 Private School Participation Worksheet</t>
  </si>
  <si>
    <t>4.  How many of the district's total enrollment are eligible to receive Title III services?</t>
  </si>
  <si>
    <t xml:space="preserve">For the FY18 grant application, please note that the Annual Measureable Achievement Objectives (AMAOs) required under No Child Left Behind will be used as a reference point for districts to consider when making decisions regarding budgets and effective program activities funded with Title III. Additional reporting elements required by ESSA will be provided to districts as they become available and will be included in future grant applications. </t>
  </si>
  <si>
    <t xml:space="preserve">1. Briefly describe the effective programs and activities, including language instruction educational programs, proposed to be developed, implemented, and administered using Title III funds that will help English learners and immigrant children and youth increase their English language proficiency and meet challenging state academic standards. </t>
  </si>
  <si>
    <t>2. Briefly describe how the eligible entity will ensure that elementary schools and secondary schools will assist English learners and immigrant children and youth in achieving English proficiency based on ACCESS, consistent with Massachusetts' long-term goals; and meeting its challenging academic standards.</t>
  </si>
  <si>
    <r>
      <t>3. Describe how the eligible entity will promote parent, family, and community engagement in the education of English learners and immigrant children and youth.</t>
    </r>
    <r>
      <rPr>
        <i/>
        <sz val="10"/>
        <color indexed="8"/>
        <rFont val="Arial"/>
        <family val="2"/>
      </rPr>
      <t xml:space="preserve"> </t>
    </r>
  </si>
  <si>
    <r>
      <t xml:space="preserve">Applications are due by </t>
    </r>
    <r>
      <rPr>
        <b/>
        <sz val="10"/>
        <rFont val="Arial"/>
        <family val="2"/>
      </rPr>
      <t>January 1, 2018</t>
    </r>
    <r>
      <rPr>
        <b/>
        <sz val="10"/>
        <color theme="1"/>
        <rFont val="Arial"/>
        <family val="2"/>
      </rPr>
      <t xml:space="preserve">. </t>
    </r>
  </si>
  <si>
    <r>
      <rPr>
        <sz val="10"/>
        <rFont val="Arial"/>
        <family val="2"/>
      </rPr>
      <t>District staff with the role of “control user” have been provided a user log-in name and password to access EdGrants and have been trained on how to submit a grant application via EdGrants. Provide all required application materials to the district control user who has access to EdGrants and will be submitting grants on behalf of the district.</t>
    </r>
    <r>
      <rPr>
        <b/>
        <sz val="10"/>
        <color indexed="10"/>
        <rFont val="Arial"/>
        <family val="2"/>
      </rPr>
      <t xml:space="preserve">                                                             </t>
    </r>
    <r>
      <rPr>
        <b/>
        <sz val="10"/>
        <rFont val="Arial"/>
        <family val="2"/>
      </rPr>
      <t xml:space="preserve"> Applications are due by January 1, 2018</t>
    </r>
  </si>
  <si>
    <r>
      <t>Each district receiving an ESSA grant (Titles I, IIA, III and/or IVA) was required to submit one Consolidated Plan Overlay for the district (available in Excel as Part of the Title I request for proposals, http://www.doe.mass.edu/Grants/current.html, see Fund Code 305).  All eligible FY18 186 grantees submitted the completed overlay along with their district’s Title I application. Detailed instructions were included within the Title I RFP.</t>
    </r>
    <r>
      <rPr>
        <sz val="14"/>
        <rFont val="Calibri"/>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</si>
</sst>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_);\(&quot;$&quot;#,##0\)"/>
    <numFmt numFmtId="42" formatCode="_(&quot;$&quot;* #,##0_);_(&quot;$&quot;* \(#,##0\);_(&quot;$&quot;* &quot;-&quot;_);_(@_)"/>
    <numFmt numFmtId="44" formatCode="_(&quot;$&quot;* #,##0.00_);_(&quot;$&quot;* \(#,##0.00\);_(&quot;$&quot;* &quot;-&quot;??_);_(@_)"/>
    <numFmt numFmtId="164" formatCode="m/d/yy"/>
    <numFmt numFmtId="165" formatCode="&quot;$&quot;#,##0"/>
    <numFmt numFmtId="166" formatCode="[&lt;=9999999]###\-####;\(###\)\ ###\-####"/>
    <numFmt numFmtId="167" formatCode="#,##0.0"/>
    <numFmt numFmtId="168" formatCode="00000"/>
  </numFmts>
  <fonts count="68" x14ac:knownFonts="1">
    <font>
      <sz val="11"/>
      <color theme="1"/>
      <name val="Calibri"/>
      <family val="2"/>
      <scheme val="minor"/>
    </font>
    <font>
      <b/>
      <sz val="10"/>
      <name val="Arial"/>
      <family val="2"/>
    </font>
    <font>
      <sz val="10"/>
      <color indexed="8"/>
      <name val="Arial"/>
      <family val="2"/>
    </font>
    <font>
      <b/>
      <sz val="14"/>
      <name val="Arial"/>
      <family val="2"/>
    </font>
    <font>
      <sz val="10"/>
      <name val="Arial"/>
      <family val="2"/>
    </font>
    <font>
      <sz val="10"/>
      <color indexed="10"/>
      <name val="Arial"/>
      <family val="2"/>
    </font>
    <font>
      <sz val="10"/>
      <color indexed="8"/>
      <name val="Calibri"/>
      <family val="2"/>
    </font>
    <font>
      <b/>
      <sz val="10"/>
      <color indexed="10"/>
      <name val="Arial"/>
      <family val="2"/>
    </font>
    <font>
      <b/>
      <sz val="8"/>
      <name val="Arial"/>
      <family val="2"/>
    </font>
    <font>
      <sz val="11"/>
      <name val="Arial"/>
      <family val="2"/>
    </font>
    <font>
      <sz val="18"/>
      <color indexed="8"/>
      <name val="Calibri"/>
      <family val="2"/>
    </font>
    <font>
      <b/>
      <sz val="18"/>
      <name val="Arial"/>
      <family val="2"/>
    </font>
    <font>
      <b/>
      <sz val="18"/>
      <color indexed="8"/>
      <name val="Arial"/>
      <family val="2"/>
    </font>
    <font>
      <sz val="12"/>
      <color indexed="8"/>
      <name val="Calibri"/>
      <family val="2"/>
    </font>
    <font>
      <sz val="11"/>
      <color indexed="8"/>
      <name val="Calibri"/>
      <family val="2"/>
    </font>
    <font>
      <u/>
      <sz val="12"/>
      <color indexed="12"/>
      <name val="Calibri"/>
      <family val="2"/>
    </font>
    <font>
      <sz val="10"/>
      <color indexed="8"/>
      <name val="Arial"/>
      <family val="2"/>
    </font>
    <font>
      <b/>
      <sz val="10"/>
      <color indexed="10"/>
      <name val="Arial"/>
      <family val="2"/>
    </font>
    <font>
      <sz val="9"/>
      <name val="Arial"/>
      <family val="2"/>
    </font>
    <font>
      <b/>
      <sz val="9"/>
      <name val="Arial"/>
      <family val="2"/>
    </font>
    <font>
      <b/>
      <sz val="12"/>
      <name val="Arial"/>
      <family val="2"/>
    </font>
    <font>
      <b/>
      <sz val="14"/>
      <color indexed="18"/>
      <name val="Arial"/>
      <family val="2"/>
    </font>
    <font>
      <sz val="14"/>
      <color indexed="18"/>
      <name val="Arial"/>
      <family val="2"/>
    </font>
    <font>
      <b/>
      <sz val="10"/>
      <color indexed="18"/>
      <name val="Arial"/>
      <family val="2"/>
    </font>
    <font>
      <sz val="10"/>
      <color indexed="18"/>
      <name val="Arial"/>
      <family val="2"/>
    </font>
    <font>
      <i/>
      <sz val="10"/>
      <name val="Arial"/>
      <family val="2"/>
    </font>
    <font>
      <u/>
      <sz val="10"/>
      <name val="Arial"/>
      <family val="2"/>
    </font>
    <font>
      <u/>
      <sz val="10"/>
      <color indexed="12"/>
      <name val="Arial"/>
      <family val="2"/>
    </font>
    <font>
      <b/>
      <sz val="10"/>
      <color indexed="8"/>
      <name val="Arial"/>
      <family val="2"/>
    </font>
    <font>
      <b/>
      <u/>
      <sz val="10"/>
      <name val="Arial"/>
      <family val="2"/>
    </font>
    <font>
      <b/>
      <sz val="18"/>
      <color indexed="10"/>
      <name val="Arial"/>
      <family val="2"/>
    </font>
    <font>
      <b/>
      <sz val="11"/>
      <color indexed="8"/>
      <name val="Calibri"/>
      <family val="2"/>
    </font>
    <font>
      <b/>
      <sz val="11"/>
      <color indexed="60"/>
      <name val="Calibri"/>
      <family val="2"/>
    </font>
    <font>
      <sz val="10"/>
      <name val="Times New Roman"/>
      <family val="1"/>
    </font>
    <font>
      <b/>
      <i/>
      <sz val="10"/>
      <name val="Arial"/>
      <family val="2"/>
    </font>
    <font>
      <b/>
      <sz val="10"/>
      <name val="Times New Roman"/>
      <family val="1"/>
    </font>
    <font>
      <sz val="9"/>
      <color indexed="16"/>
      <name val="Arial"/>
      <family val="2"/>
    </font>
    <font>
      <sz val="9"/>
      <name val="Times New Roman"/>
      <family val="1"/>
    </font>
    <font>
      <b/>
      <sz val="9"/>
      <color indexed="10"/>
      <name val="Arial"/>
      <family val="2"/>
    </font>
    <font>
      <sz val="8"/>
      <name val="Times New Roman"/>
      <family val="1"/>
    </font>
    <font>
      <b/>
      <sz val="12"/>
      <name val="Times New Roman"/>
      <family val="1"/>
    </font>
    <font>
      <b/>
      <sz val="12"/>
      <color indexed="10"/>
      <name val="Arial"/>
      <family val="2"/>
    </font>
    <font>
      <sz val="10"/>
      <name val="Arial"/>
      <family val="2"/>
    </font>
    <font>
      <b/>
      <sz val="11"/>
      <name val="Arial"/>
      <family val="2"/>
    </font>
    <font>
      <b/>
      <sz val="16"/>
      <name val="Arial"/>
      <family val="2"/>
    </font>
    <font>
      <u/>
      <sz val="14"/>
      <color indexed="12"/>
      <name val="Arial"/>
      <family val="2"/>
    </font>
    <font>
      <i/>
      <sz val="10"/>
      <color indexed="8"/>
      <name val="Arial"/>
      <family val="2"/>
    </font>
    <font>
      <sz val="10"/>
      <name val="Wingdings"/>
      <charset val="2"/>
    </font>
    <font>
      <sz val="11"/>
      <color theme="1"/>
      <name val="Calibri"/>
      <family val="2"/>
      <scheme val="minor"/>
    </font>
    <font>
      <b/>
      <sz val="11"/>
      <color theme="3"/>
      <name val="Calibri"/>
      <family val="2"/>
      <scheme val="minor"/>
    </font>
    <font>
      <b/>
      <sz val="11"/>
      <color theme="1"/>
      <name val="Calibri"/>
      <family val="2"/>
      <scheme val="minor"/>
    </font>
    <font>
      <sz val="11"/>
      <color rgb="FFFF0000"/>
      <name val="Calibri"/>
      <family val="2"/>
      <scheme val="minor"/>
    </font>
    <font>
      <sz val="10"/>
      <color theme="1"/>
      <name val="Arial"/>
      <family val="2"/>
    </font>
    <font>
      <b/>
      <sz val="12"/>
      <color rgb="FFFF0000"/>
      <name val="Arial"/>
      <family val="2"/>
    </font>
    <font>
      <b/>
      <sz val="11"/>
      <color theme="5" tint="-0.249977111117893"/>
      <name val="Calibri"/>
      <family val="2"/>
      <scheme val="minor"/>
    </font>
    <font>
      <sz val="9"/>
      <color theme="1"/>
      <name val="Calibri"/>
      <family val="2"/>
      <scheme val="minor"/>
    </font>
    <font>
      <sz val="11"/>
      <color theme="3"/>
      <name val="Calibri"/>
      <family val="2"/>
      <scheme val="minor"/>
    </font>
    <font>
      <sz val="10"/>
      <color theme="0"/>
      <name val="Arial"/>
      <family val="2"/>
    </font>
    <font>
      <b/>
      <sz val="10"/>
      <color theme="1"/>
      <name val="Arial"/>
      <family val="2"/>
    </font>
    <font>
      <b/>
      <sz val="11"/>
      <color rgb="FFFF0000"/>
      <name val="Calibri"/>
      <family val="2"/>
      <scheme val="minor"/>
    </font>
    <font>
      <sz val="11"/>
      <color rgb="FF0070C0"/>
      <name val="Calibri"/>
      <family val="2"/>
      <scheme val="minor"/>
    </font>
    <font>
      <sz val="10"/>
      <color theme="1"/>
      <name val="Calibri"/>
      <family val="2"/>
      <scheme val="minor"/>
    </font>
    <font>
      <i/>
      <sz val="10"/>
      <color theme="1"/>
      <name val="Arial"/>
      <family val="2"/>
    </font>
    <font>
      <sz val="11"/>
      <color theme="1"/>
      <name val="Arial"/>
      <family val="2"/>
    </font>
    <font>
      <sz val="11"/>
      <name val="Calibri"/>
      <family val="2"/>
      <scheme val="minor"/>
    </font>
    <font>
      <b/>
      <i/>
      <sz val="10"/>
      <color theme="1"/>
      <name val="Arial"/>
      <family val="2"/>
    </font>
    <font>
      <b/>
      <sz val="10"/>
      <color theme="1"/>
      <name val="Calibri"/>
      <family val="2"/>
      <scheme val="minor"/>
    </font>
    <font>
      <sz val="14"/>
      <name val="Calibri"/>
      <family val="2"/>
    </font>
  </fonts>
  <fills count="17">
    <fill>
      <patternFill patternType="none"/>
    </fill>
    <fill>
      <patternFill patternType="gray125"/>
    </fill>
    <fill>
      <patternFill patternType="solid">
        <fgColor indexed="31"/>
      </patternFill>
    </fill>
    <fill>
      <patternFill patternType="solid">
        <fgColor indexed="44"/>
      </patternFill>
    </fill>
    <fill>
      <patternFill patternType="solid">
        <fgColor indexed="26"/>
      </patternFill>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0" tint="-4.9989318521683403E-2"/>
        <bgColor indexed="64"/>
      </patternFill>
    </fill>
    <fill>
      <patternFill patternType="solid">
        <fgColor theme="6" tint="-0.249977111117893"/>
        <bgColor indexed="64"/>
      </patternFill>
    </fill>
    <fill>
      <patternFill patternType="solid">
        <fgColor rgb="FFFFFFCC"/>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s>
  <borders count="6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0" tint="-0.14996795556505021"/>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bottom/>
      <diagonal/>
    </border>
    <border>
      <left style="thin">
        <color theme="0" tint="-0.24994659260841701"/>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1"/>
      </left>
      <right style="medium">
        <color indexed="64"/>
      </right>
      <top style="medium">
        <color indexed="64"/>
      </top>
      <bottom style="medium">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s>
  <cellStyleXfs count="25">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44" fontId="48" fillId="0" borderId="0" applyFont="0" applyFill="0" applyBorder="0" applyAlignment="0" applyProtection="0"/>
    <xf numFmtId="44" fontId="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27" fillId="0" borderId="0" applyNumberFormat="0" applyFill="0" applyBorder="0" applyAlignment="0" applyProtection="0">
      <alignment vertical="top"/>
      <protection locked="0"/>
    </xf>
    <xf numFmtId="0" fontId="15" fillId="0" borderId="0" applyNumberFormat="0" applyFill="0" applyBorder="0" applyAlignment="0" applyProtection="0"/>
    <xf numFmtId="0" fontId="4" fillId="0" borderId="0"/>
    <xf numFmtId="0" fontId="4" fillId="0" borderId="0" applyNumberFormat="0" applyFill="0" applyBorder="0" applyAlignment="0" applyProtection="0"/>
    <xf numFmtId="0" fontId="4" fillId="0" borderId="0"/>
    <xf numFmtId="0" fontId="48" fillId="0" borderId="0"/>
    <xf numFmtId="0" fontId="16" fillId="0" borderId="0"/>
    <xf numFmtId="0" fontId="48" fillId="0" borderId="0"/>
    <xf numFmtId="0" fontId="48" fillId="0" borderId="0"/>
    <xf numFmtId="0" fontId="42" fillId="0" borderId="0"/>
    <xf numFmtId="9" fontId="48"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cellStyleXfs>
  <cellXfs count="747">
    <xf numFmtId="0" fontId="0" fillId="0" borderId="0" xfId="0"/>
    <xf numFmtId="0" fontId="0" fillId="0" borderId="0" xfId="0" applyAlignment="1">
      <alignment vertical="center"/>
    </xf>
    <xf numFmtId="0" fontId="3" fillId="0" borderId="4" xfId="0" applyFont="1" applyFill="1" applyBorder="1" applyAlignment="1" applyProtection="1">
      <alignment horizontal="left" vertical="center" wrapText="1"/>
      <protection hidden="1"/>
    </xf>
    <xf numFmtId="0" fontId="3" fillId="0" borderId="0" xfId="0" applyFont="1" applyFill="1" applyBorder="1" applyAlignment="1" applyProtection="1">
      <alignment horizontal="left" vertical="center" wrapText="1"/>
      <protection hidden="1"/>
    </xf>
    <xf numFmtId="0" fontId="52" fillId="0" borderId="5" xfId="0" applyFont="1" applyBorder="1" applyAlignment="1">
      <alignment horizontal="left" vertical="center" indent="2"/>
    </xf>
    <xf numFmtId="0" fontId="52" fillId="0" borderId="5" xfId="0" applyFont="1" applyBorder="1" applyAlignment="1">
      <alignment horizontal="left" vertical="center"/>
    </xf>
    <xf numFmtId="0" fontId="3" fillId="0" borderId="6" xfId="0" applyFont="1" applyFill="1" applyBorder="1" applyAlignment="1" applyProtection="1">
      <alignment horizontal="left" vertical="center" wrapText="1"/>
      <protection hidden="1"/>
    </xf>
    <xf numFmtId="0" fontId="3" fillId="0" borderId="7" xfId="0" applyFont="1" applyFill="1" applyBorder="1" applyAlignment="1" applyProtection="1">
      <alignment horizontal="left" vertical="center" wrapText="1"/>
      <protection hidden="1"/>
    </xf>
    <xf numFmtId="0" fontId="52" fillId="0" borderId="8" xfId="0" applyFont="1" applyBorder="1" applyAlignment="1">
      <alignment horizontal="left" vertical="center"/>
    </xf>
    <xf numFmtId="0" fontId="1" fillId="9" borderId="0" xfId="0" applyFont="1" applyFill="1" applyBorder="1" applyAlignment="1" applyProtection="1">
      <alignment horizontal="left" vertical="center" wrapText="1"/>
      <protection hidden="1"/>
    </xf>
    <xf numFmtId="0" fontId="1" fillId="9" borderId="0" xfId="0" applyFont="1" applyFill="1" applyBorder="1" applyAlignment="1" applyProtection="1">
      <alignment horizontal="center" vertical="center" wrapText="1"/>
      <protection hidden="1"/>
    </xf>
    <xf numFmtId="0" fontId="4" fillId="9" borderId="4" xfId="0" applyFont="1" applyFill="1" applyBorder="1" applyAlignment="1" applyProtection="1">
      <alignment horizontal="left" vertical="center" wrapText="1"/>
      <protection hidden="1"/>
    </xf>
    <xf numFmtId="0" fontId="4" fillId="9" borderId="0" xfId="0" applyFont="1" applyFill="1" applyBorder="1" applyAlignment="1" applyProtection="1">
      <alignment horizontal="left" vertical="center" wrapText="1"/>
      <protection hidden="1"/>
    </xf>
    <xf numFmtId="0" fontId="1" fillId="9" borderId="5" xfId="0" applyFont="1" applyFill="1" applyBorder="1" applyAlignment="1" applyProtection="1">
      <alignment horizontal="left" vertical="center" wrapText="1"/>
      <protection hidden="1"/>
    </xf>
    <xf numFmtId="0" fontId="8" fillId="9" borderId="0" xfId="0" applyFont="1" applyFill="1" applyBorder="1" applyAlignment="1" applyProtection="1">
      <alignment horizontal="center" vertical="center" wrapText="1"/>
      <protection hidden="1"/>
    </xf>
    <xf numFmtId="0" fontId="1" fillId="9" borderId="4" xfId="0" applyFont="1" applyFill="1" applyBorder="1" applyAlignment="1" applyProtection="1">
      <alignment horizontal="left" vertical="center" wrapText="1"/>
      <protection hidden="1"/>
    </xf>
    <xf numFmtId="0" fontId="9" fillId="0" borderId="0" xfId="0" applyFont="1" applyAlignment="1">
      <alignment vertical="center"/>
    </xf>
    <xf numFmtId="0" fontId="4" fillId="0" borderId="0" xfId="11" applyProtection="1">
      <protection hidden="1"/>
    </xf>
    <xf numFmtId="0" fontId="4" fillId="0" borderId="9" xfId="11" applyFill="1" applyBorder="1" applyAlignment="1" applyProtection="1">
      <protection hidden="1"/>
    </xf>
    <xf numFmtId="164" fontId="4" fillId="0" borderId="10" xfId="11" applyNumberFormat="1" applyFill="1" applyBorder="1" applyAlignment="1" applyProtection="1">
      <alignment horizontal="center" vertical="center"/>
      <protection hidden="1"/>
    </xf>
    <xf numFmtId="0" fontId="4" fillId="0" borderId="10" xfId="11" applyFill="1" applyBorder="1" applyAlignment="1" applyProtection="1">
      <alignment vertical="center"/>
      <protection hidden="1"/>
    </xf>
    <xf numFmtId="0" fontId="1" fillId="0" borderId="10" xfId="11" applyFont="1" applyFill="1" applyBorder="1" applyAlignment="1" applyProtection="1">
      <alignment horizontal="right" vertical="center"/>
      <protection hidden="1"/>
    </xf>
    <xf numFmtId="0" fontId="4" fillId="0" borderId="10" xfId="11" applyFill="1" applyBorder="1" applyProtection="1">
      <protection hidden="1"/>
    </xf>
    <xf numFmtId="0" fontId="4" fillId="0" borderId="10" xfId="11" applyFill="1" applyBorder="1" applyAlignment="1" applyProtection="1">
      <alignment horizontal="center" vertical="center"/>
      <protection hidden="1"/>
    </xf>
    <xf numFmtId="0" fontId="1" fillId="0" borderId="10" xfId="11" applyFont="1" applyBorder="1" applyAlignment="1" applyProtection="1">
      <alignment horizontal="right" vertical="center"/>
      <protection hidden="1"/>
    </xf>
    <xf numFmtId="0" fontId="1" fillId="0" borderId="11" xfId="11" applyFont="1" applyBorder="1" applyAlignment="1" applyProtection="1">
      <alignment horizontal="right" vertical="center"/>
      <protection hidden="1"/>
    </xf>
    <xf numFmtId="0" fontId="4" fillId="0" borderId="12" xfId="11" applyBorder="1" applyAlignment="1" applyProtection="1">
      <protection hidden="1"/>
    </xf>
    <xf numFmtId="0" fontId="4" fillId="0" borderId="0" xfId="11" applyBorder="1" applyProtection="1">
      <protection hidden="1"/>
    </xf>
    <xf numFmtId="0" fontId="4" fillId="0" borderId="12" xfId="11" applyFill="1" applyBorder="1" applyAlignment="1" applyProtection="1">
      <protection hidden="1"/>
    </xf>
    <xf numFmtId="0" fontId="18" fillId="0" borderId="13" xfId="11" applyFont="1" applyBorder="1" applyAlignment="1" applyProtection="1">
      <alignment horizontal="center" wrapText="1"/>
      <protection hidden="1"/>
    </xf>
    <xf numFmtId="0" fontId="19" fillId="0" borderId="0" xfId="11" applyFont="1" applyBorder="1" applyAlignment="1" applyProtection="1">
      <alignment horizontal="center" wrapText="1"/>
      <protection hidden="1"/>
    </xf>
    <xf numFmtId="0" fontId="18" fillId="0" borderId="14" xfId="11" applyFont="1" applyBorder="1" applyAlignment="1" applyProtection="1">
      <alignment horizontal="center" wrapText="1"/>
      <protection hidden="1"/>
    </xf>
    <xf numFmtId="0" fontId="4" fillId="0" borderId="0" xfId="11" applyFont="1" applyProtection="1">
      <protection hidden="1"/>
    </xf>
    <xf numFmtId="0" fontId="21" fillId="0" borderId="0" xfId="11" applyFont="1" applyProtection="1">
      <protection hidden="1"/>
    </xf>
    <xf numFmtId="0" fontId="22" fillId="0" borderId="0" xfId="11" applyFont="1" applyProtection="1">
      <protection hidden="1"/>
    </xf>
    <xf numFmtId="0" fontId="4" fillId="0" borderId="9" xfId="11" applyFont="1" applyBorder="1" applyProtection="1">
      <protection hidden="1"/>
    </xf>
    <xf numFmtId="0" fontId="4" fillId="0" borderId="10" xfId="11" applyFont="1" applyBorder="1" applyProtection="1">
      <protection hidden="1"/>
    </xf>
    <xf numFmtId="0" fontId="23" fillId="0" borderId="10" xfId="11" applyFont="1" applyBorder="1" applyProtection="1">
      <protection hidden="1"/>
    </xf>
    <xf numFmtId="0" fontId="24" fillId="0" borderId="10" xfId="11" applyFont="1" applyBorder="1" applyProtection="1">
      <protection hidden="1"/>
    </xf>
    <xf numFmtId="166" fontId="4" fillId="0" borderId="10" xfId="11" applyNumberFormat="1" applyFont="1" applyBorder="1" applyProtection="1">
      <protection hidden="1"/>
    </xf>
    <xf numFmtId="0" fontId="23" fillId="0" borderId="11" xfId="11" applyFont="1" applyBorder="1" applyProtection="1">
      <protection hidden="1"/>
    </xf>
    <xf numFmtId="0" fontId="4" fillId="0" borderId="13" xfId="11" applyFont="1" applyBorder="1" applyProtection="1">
      <protection hidden="1"/>
    </xf>
    <xf numFmtId="0" fontId="24" fillId="0" borderId="0" xfId="11" applyFont="1" applyBorder="1" applyAlignment="1" applyProtection="1">
      <alignment horizontal="left"/>
      <protection hidden="1"/>
    </xf>
    <xf numFmtId="166" fontId="23" fillId="0" borderId="0" xfId="11" applyNumberFormat="1" applyFont="1" applyBorder="1" applyAlignment="1" applyProtection="1">
      <protection hidden="1"/>
    </xf>
    <xf numFmtId="0" fontId="23" fillId="0" borderId="0" xfId="11" applyFont="1" applyBorder="1" applyAlignment="1" applyProtection="1">
      <alignment horizontal="right"/>
      <protection hidden="1"/>
    </xf>
    <xf numFmtId="0" fontId="23" fillId="0" borderId="0" xfId="11" applyFont="1" applyBorder="1" applyAlignment="1" applyProtection="1">
      <alignment horizontal="left"/>
      <protection hidden="1"/>
    </xf>
    <xf numFmtId="166" fontId="24" fillId="0" borderId="0" xfId="11" applyNumberFormat="1" applyFont="1" applyFill="1" applyBorder="1" applyAlignment="1" applyProtection="1">
      <alignment horizontal="left"/>
      <protection hidden="1"/>
    </xf>
    <xf numFmtId="0" fontId="23" fillId="0" borderId="0" xfId="11" applyFont="1" applyFill="1" applyBorder="1" applyAlignment="1" applyProtection="1">
      <alignment horizontal="right" indent="1"/>
      <protection hidden="1"/>
    </xf>
    <xf numFmtId="166" fontId="23" fillId="0" borderId="0" xfId="11" applyNumberFormat="1" applyFont="1" applyFill="1" applyBorder="1" applyAlignment="1" applyProtection="1">
      <alignment horizontal="right" indent="1"/>
      <protection hidden="1"/>
    </xf>
    <xf numFmtId="0" fontId="4" fillId="0" borderId="0" xfId="11" applyFont="1" applyFill="1" applyBorder="1" applyProtection="1">
      <protection hidden="1"/>
    </xf>
    <xf numFmtId="0" fontId="1" fillId="0" borderId="14" xfId="11" applyFont="1" applyFill="1" applyBorder="1" applyProtection="1">
      <protection hidden="1"/>
    </xf>
    <xf numFmtId="0" fontId="25" fillId="0" borderId="0" xfId="11" applyFont="1" applyFill="1" applyBorder="1" applyAlignment="1" applyProtection="1">
      <alignment horizontal="left" vertical="center"/>
      <protection hidden="1"/>
    </xf>
    <xf numFmtId="0" fontId="23" fillId="0" borderId="4" xfId="11" applyFont="1" applyBorder="1" applyAlignment="1" applyProtection="1">
      <alignment horizontal="right" indent="1"/>
      <protection hidden="1"/>
    </xf>
    <xf numFmtId="49" fontId="24" fillId="6" borderId="15" xfId="11" applyNumberFormat="1" applyFont="1" applyFill="1" applyBorder="1" applyAlignment="1" applyProtection="1">
      <alignment horizontal="center" vertical="center"/>
      <protection locked="0"/>
    </xf>
    <xf numFmtId="166" fontId="23" fillId="0" borderId="0" xfId="11" applyNumberFormat="1" applyFont="1" applyBorder="1" applyAlignment="1" applyProtection="1">
      <alignment horizontal="right" indent="1"/>
      <protection hidden="1"/>
    </xf>
    <xf numFmtId="0" fontId="4" fillId="0" borderId="0" xfId="11" applyFont="1" applyBorder="1" applyProtection="1">
      <protection hidden="1"/>
    </xf>
    <xf numFmtId="166" fontId="4" fillId="6" borderId="15" xfId="11" applyNumberFormat="1" applyFont="1" applyFill="1" applyBorder="1" applyAlignment="1" applyProtection="1">
      <alignment horizontal="left" vertical="center"/>
      <protection locked="0"/>
    </xf>
    <xf numFmtId="0" fontId="1" fillId="0" borderId="14" xfId="11" applyFont="1" applyBorder="1" applyProtection="1">
      <protection hidden="1"/>
    </xf>
    <xf numFmtId="0" fontId="53" fillId="0" borderId="0" xfId="11" applyFont="1" applyProtection="1">
      <protection hidden="1"/>
    </xf>
    <xf numFmtId="0" fontId="26" fillId="0" borderId="0" xfId="11" applyFont="1" applyBorder="1" applyProtection="1">
      <protection hidden="1"/>
    </xf>
    <xf numFmtId="0" fontId="24" fillId="0" borderId="0" xfId="11" applyFont="1" applyBorder="1" applyProtection="1">
      <protection hidden="1"/>
    </xf>
    <xf numFmtId="0" fontId="1" fillId="0" borderId="0" xfId="11" applyFont="1" applyBorder="1" applyAlignment="1" applyProtection="1">
      <alignment horizontal="right"/>
      <protection hidden="1"/>
    </xf>
    <xf numFmtId="0" fontId="28" fillId="0" borderId="13" xfId="11" applyFont="1" applyBorder="1" applyAlignment="1" applyProtection="1">
      <alignment horizontal="left"/>
      <protection hidden="1"/>
    </xf>
    <xf numFmtId="0" fontId="1" fillId="0" borderId="14" xfId="11" applyFont="1" applyFill="1" applyBorder="1" applyAlignment="1" applyProtection="1">
      <alignment horizontal="left"/>
      <protection hidden="1"/>
    </xf>
    <xf numFmtId="0" fontId="4" fillId="0" borderId="0" xfId="11" applyFont="1" applyFill="1" applyProtection="1">
      <protection hidden="1"/>
    </xf>
    <xf numFmtId="0" fontId="26" fillId="0" borderId="0" xfId="11" applyFont="1" applyFill="1" applyBorder="1" applyAlignment="1" applyProtection="1">
      <alignment horizontal="left"/>
      <protection hidden="1"/>
    </xf>
    <xf numFmtId="0" fontId="1" fillId="0" borderId="0" xfId="11" applyFont="1" applyFill="1" applyBorder="1" applyAlignment="1" applyProtection="1">
      <alignment horizontal="right"/>
      <protection hidden="1"/>
    </xf>
    <xf numFmtId="0" fontId="23" fillId="0" borderId="0" xfId="11" applyFont="1" applyFill="1" applyBorder="1" applyAlignment="1" applyProtection="1">
      <alignment horizontal="left"/>
      <protection hidden="1"/>
    </xf>
    <xf numFmtId="0" fontId="26" fillId="0" borderId="0" xfId="11" applyFont="1" applyBorder="1" applyAlignment="1" applyProtection="1">
      <alignment horizontal="left"/>
      <protection hidden="1"/>
    </xf>
    <xf numFmtId="0" fontId="29" fillId="0" borderId="0" xfId="11" applyFont="1" applyBorder="1" applyProtection="1">
      <protection hidden="1"/>
    </xf>
    <xf numFmtId="0" fontId="29" fillId="0" borderId="0" xfId="11" applyFont="1" applyBorder="1" applyAlignment="1" applyProtection="1">
      <alignment horizontal="right"/>
      <protection hidden="1"/>
    </xf>
    <xf numFmtId="0" fontId="25" fillId="9" borderId="15" xfId="11" applyFont="1" applyFill="1" applyBorder="1" applyAlignment="1" applyProtection="1">
      <alignment horizontal="center" vertical="center"/>
      <protection hidden="1"/>
    </xf>
    <xf numFmtId="0" fontId="1" fillId="0" borderId="0" xfId="11" applyFont="1" applyBorder="1" applyAlignment="1" applyProtection="1">
      <protection hidden="1"/>
    </xf>
    <xf numFmtId="0" fontId="23" fillId="0" borderId="0" xfId="11" applyFont="1" applyBorder="1" applyProtection="1">
      <protection hidden="1"/>
    </xf>
    <xf numFmtId="0" fontId="4" fillId="0" borderId="16" xfId="11" applyFont="1" applyBorder="1" applyProtection="1">
      <protection hidden="1"/>
    </xf>
    <xf numFmtId="0" fontId="4" fillId="0" borderId="17" xfId="11" applyFont="1" applyBorder="1" applyProtection="1">
      <protection hidden="1"/>
    </xf>
    <xf numFmtId="0" fontId="1" fillId="0" borderId="18" xfId="11" applyFont="1" applyBorder="1" applyProtection="1">
      <protection hidden="1"/>
    </xf>
    <xf numFmtId="0" fontId="1" fillId="0" borderId="0" xfId="11" applyFont="1" applyProtection="1">
      <protection hidden="1"/>
    </xf>
    <xf numFmtId="0" fontId="4" fillId="0" borderId="0" xfId="11" applyAlignment="1" applyProtection="1">
      <alignment horizontal="center"/>
      <protection hidden="1"/>
    </xf>
    <xf numFmtId="0" fontId="0" fillId="0" borderId="0" xfId="0" applyProtection="1">
      <protection locked="0"/>
    </xf>
    <xf numFmtId="0" fontId="0" fillId="0" borderId="0" xfId="0" applyBorder="1" applyProtection="1">
      <protection locked="0"/>
    </xf>
    <xf numFmtId="0" fontId="0" fillId="0" borderId="2" xfId="0" applyBorder="1" applyProtection="1">
      <protection locked="0"/>
    </xf>
    <xf numFmtId="49" fontId="0" fillId="0" borderId="0" xfId="0" applyNumberFormat="1" applyAlignment="1">
      <alignment wrapText="1"/>
    </xf>
    <xf numFmtId="0" fontId="0" fillId="0" borderId="0" xfId="0" applyAlignment="1">
      <alignment wrapText="1"/>
    </xf>
    <xf numFmtId="0" fontId="50" fillId="0" borderId="2" xfId="0" applyFont="1" applyBorder="1" applyAlignment="1">
      <alignment wrapText="1"/>
    </xf>
    <xf numFmtId="0" fontId="54" fillId="0" borderId="0" xfId="0" applyFont="1"/>
    <xf numFmtId="0" fontId="50" fillId="0" borderId="0" xfId="0" applyFont="1" applyFill="1" applyBorder="1" applyProtection="1">
      <protection locked="0"/>
    </xf>
    <xf numFmtId="0" fontId="49" fillId="0" borderId="0" xfId="0" applyFont="1"/>
    <xf numFmtId="0" fontId="55" fillId="0" borderId="0" xfId="0" applyFont="1" applyAlignment="1">
      <alignment horizontal="left" vertical="top" wrapText="1" indent="1"/>
    </xf>
    <xf numFmtId="0" fontId="31" fillId="0" borderId="0" xfId="0" applyFont="1" applyFill="1" applyBorder="1" applyAlignment="1" applyProtection="1">
      <alignment horizontal="left"/>
      <protection locked="0"/>
    </xf>
    <xf numFmtId="0" fontId="0" fillId="0" borderId="0" xfId="0" applyFill="1"/>
    <xf numFmtId="0" fontId="55" fillId="0" borderId="0" xfId="0" applyFont="1"/>
    <xf numFmtId="0" fontId="50" fillId="10" borderId="0" xfId="0" applyFont="1" applyFill="1"/>
    <xf numFmtId="0" fontId="0" fillId="10" borderId="0" xfId="0" applyFill="1"/>
    <xf numFmtId="0" fontId="56" fillId="0" borderId="0" xfId="0" applyFont="1" applyAlignment="1">
      <alignment vertical="center"/>
    </xf>
    <xf numFmtId="0" fontId="33" fillId="0" borderId="0" xfId="0" applyFont="1" applyProtection="1">
      <protection hidden="1"/>
    </xf>
    <xf numFmtId="0" fontId="4" fillId="0" borderId="0" xfId="0" applyFont="1" applyFill="1" applyBorder="1" applyProtection="1">
      <protection hidden="1"/>
    </xf>
    <xf numFmtId="0" fontId="4" fillId="0" borderId="0" xfId="0" applyFont="1" applyProtection="1">
      <protection hidden="1"/>
    </xf>
    <xf numFmtId="49" fontId="33" fillId="0" borderId="0" xfId="0" applyNumberFormat="1" applyFont="1" applyProtection="1">
      <protection hidden="1"/>
    </xf>
    <xf numFmtId="0" fontId="4" fillId="0" borderId="0" xfId="0" applyFont="1" applyFill="1" applyBorder="1" applyAlignment="1" applyProtection="1">
      <alignment horizontal="left"/>
      <protection hidden="1"/>
    </xf>
    <xf numFmtId="0" fontId="33" fillId="9" borderId="9" xfId="0" applyFont="1" applyFill="1" applyBorder="1" applyProtection="1">
      <protection hidden="1"/>
    </xf>
    <xf numFmtId="0" fontId="33" fillId="9" borderId="10" xfId="0" applyFont="1" applyFill="1" applyBorder="1" applyProtection="1">
      <protection hidden="1"/>
    </xf>
    <xf numFmtId="0" fontId="4" fillId="9" borderId="10" xfId="0" applyFont="1" applyFill="1" applyBorder="1" applyProtection="1">
      <protection hidden="1"/>
    </xf>
    <xf numFmtId="49" fontId="33" fillId="9" borderId="11" xfId="0" applyNumberFormat="1" applyFont="1" applyFill="1" applyBorder="1" applyProtection="1">
      <protection hidden="1"/>
    </xf>
    <xf numFmtId="0" fontId="4" fillId="0" borderId="19" xfId="0" applyFont="1" applyFill="1" applyBorder="1" applyAlignment="1" applyProtection="1">
      <protection hidden="1"/>
    </xf>
    <xf numFmtId="0" fontId="4" fillId="0" borderId="2" xfId="0" applyFont="1" applyFill="1" applyBorder="1" applyAlignment="1" applyProtection="1">
      <protection hidden="1"/>
    </xf>
    <xf numFmtId="0" fontId="4" fillId="0" borderId="3" xfId="0" applyFont="1" applyFill="1" applyBorder="1" applyAlignment="1" applyProtection="1">
      <protection hidden="1"/>
    </xf>
    <xf numFmtId="49" fontId="33" fillId="9" borderId="14" xfId="0" applyNumberFormat="1" applyFont="1" applyFill="1" applyBorder="1" applyProtection="1">
      <protection hidden="1"/>
    </xf>
    <xf numFmtId="0" fontId="33" fillId="0" borderId="0" xfId="0" applyFont="1" applyAlignment="1" applyProtection="1">
      <alignment vertical="center"/>
      <protection hidden="1"/>
    </xf>
    <xf numFmtId="0" fontId="33" fillId="0" borderId="13" xfId="0" applyFont="1" applyFill="1" applyBorder="1" applyProtection="1">
      <protection hidden="1"/>
    </xf>
    <xf numFmtId="0" fontId="1" fillId="0" borderId="0" xfId="0" applyFont="1" applyFill="1" applyBorder="1" applyAlignment="1" applyProtection="1">
      <alignment horizontal="center" vertical="center"/>
      <protection hidden="1"/>
    </xf>
    <xf numFmtId="42" fontId="34" fillId="0" borderId="14" xfId="0" applyNumberFormat="1" applyFont="1" applyFill="1" applyBorder="1" applyAlignment="1" applyProtection="1">
      <alignment horizontal="right" vertical="center"/>
      <protection hidden="1"/>
    </xf>
    <xf numFmtId="42" fontId="1" fillId="9" borderId="20" xfId="0" applyNumberFormat="1" applyFont="1" applyFill="1" applyBorder="1" applyAlignment="1" applyProtection="1">
      <alignment horizontal="right" vertical="center"/>
      <protection hidden="1"/>
    </xf>
    <xf numFmtId="0" fontId="34" fillId="0" borderId="13" xfId="0" applyFont="1" applyFill="1" applyBorder="1" applyAlignment="1" applyProtection="1">
      <alignment horizontal="left" vertical="center"/>
      <protection hidden="1"/>
    </xf>
    <xf numFmtId="0" fontId="34" fillId="0" borderId="0" xfId="0" applyFont="1" applyBorder="1" applyAlignment="1" applyProtection="1">
      <alignment horizontal="left" vertical="center"/>
      <protection hidden="1"/>
    </xf>
    <xf numFmtId="0" fontId="34" fillId="0" borderId="5" xfId="0" applyFont="1" applyBorder="1" applyAlignment="1" applyProtection="1">
      <alignment horizontal="left" vertical="center"/>
      <protection hidden="1"/>
    </xf>
    <xf numFmtId="49" fontId="33" fillId="9" borderId="21" xfId="0" applyNumberFormat="1" applyFont="1" applyFill="1" applyBorder="1" applyAlignment="1" applyProtection="1">
      <alignment horizontal="center" vertical="center"/>
      <protection hidden="1"/>
    </xf>
    <xf numFmtId="49" fontId="33" fillId="0" borderId="0" xfId="0" applyNumberFormat="1" applyFont="1" applyBorder="1" applyAlignment="1" applyProtection="1">
      <alignment horizontal="center" vertical="center"/>
      <protection hidden="1"/>
    </xf>
    <xf numFmtId="0" fontId="33" fillId="0" borderId="22" xfId="0" applyFont="1" applyFill="1" applyBorder="1" applyProtection="1">
      <protection hidden="1"/>
    </xf>
    <xf numFmtId="0" fontId="4" fillId="0" borderId="7" xfId="0" applyFont="1" applyFill="1" applyBorder="1" applyProtection="1">
      <protection hidden="1"/>
    </xf>
    <xf numFmtId="0" fontId="4" fillId="0" borderId="23" xfId="0" applyFont="1" applyFill="1" applyBorder="1" applyProtection="1">
      <protection hidden="1"/>
    </xf>
    <xf numFmtId="0" fontId="4" fillId="0" borderId="7" xfId="0" applyFont="1" applyBorder="1" applyProtection="1">
      <protection hidden="1"/>
    </xf>
    <xf numFmtId="0" fontId="1" fillId="0" borderId="7" xfId="0" applyFont="1" applyBorder="1" applyAlignment="1" applyProtection="1">
      <alignment horizontal="center"/>
      <protection hidden="1"/>
    </xf>
    <xf numFmtId="0" fontId="4" fillId="0" borderId="8" xfId="0" applyFont="1" applyBorder="1" applyProtection="1">
      <protection hidden="1"/>
    </xf>
    <xf numFmtId="0" fontId="35" fillId="0" borderId="0" xfId="0" applyFont="1" applyAlignment="1" applyProtection="1">
      <alignment vertical="center"/>
      <protection hidden="1"/>
    </xf>
    <xf numFmtId="0" fontId="35" fillId="9" borderId="19" xfId="0" applyFont="1" applyFill="1" applyBorder="1" applyAlignment="1" applyProtection="1">
      <alignment vertical="center"/>
      <protection hidden="1"/>
    </xf>
    <xf numFmtId="0" fontId="1" fillId="9" borderId="2" xfId="0" applyFont="1" applyFill="1" applyBorder="1" applyAlignment="1" applyProtection="1">
      <alignment vertical="center"/>
      <protection hidden="1"/>
    </xf>
    <xf numFmtId="0" fontId="1" fillId="9" borderId="24" xfId="0" applyFont="1" applyFill="1" applyBorder="1" applyAlignment="1" applyProtection="1">
      <alignment vertical="center"/>
      <protection hidden="1"/>
    </xf>
    <xf numFmtId="42" fontId="1" fillId="9" borderId="2" xfId="5" applyNumberFormat="1" applyFont="1" applyFill="1" applyBorder="1" applyAlignment="1" applyProtection="1">
      <alignment vertical="center"/>
      <protection hidden="1"/>
    </xf>
    <xf numFmtId="42" fontId="1" fillId="9" borderId="24" xfId="5" applyNumberFormat="1" applyFont="1" applyFill="1" applyBorder="1" applyAlignment="1" applyProtection="1">
      <alignment vertical="center"/>
      <protection hidden="1"/>
    </xf>
    <xf numFmtId="3" fontId="1" fillId="9" borderId="2" xfId="0" applyNumberFormat="1" applyFont="1" applyFill="1" applyBorder="1" applyAlignment="1" applyProtection="1">
      <alignment vertical="center"/>
      <protection hidden="1"/>
    </xf>
    <xf numFmtId="3" fontId="1" fillId="9" borderId="24" xfId="0" applyNumberFormat="1" applyFont="1" applyFill="1" applyBorder="1" applyAlignment="1" applyProtection="1">
      <alignment vertical="center"/>
      <protection hidden="1"/>
    </xf>
    <xf numFmtId="3" fontId="1" fillId="9" borderId="24" xfId="5" applyNumberFormat="1" applyFont="1" applyFill="1" applyBorder="1" applyAlignment="1" applyProtection="1">
      <alignment horizontal="center" vertical="center"/>
      <protection hidden="1"/>
    </xf>
    <xf numFmtId="0" fontId="1" fillId="9" borderId="24" xfId="0" applyFont="1" applyFill="1" applyBorder="1" applyAlignment="1" applyProtection="1">
      <alignment horizontal="left" vertical="center"/>
      <protection hidden="1"/>
    </xf>
    <xf numFmtId="49" fontId="35" fillId="9" borderId="14" xfId="0" applyNumberFormat="1" applyFont="1" applyFill="1" applyBorder="1" applyAlignment="1" applyProtection="1">
      <alignment horizontal="center" vertical="center"/>
      <protection hidden="1"/>
    </xf>
    <xf numFmtId="49" fontId="35" fillId="0" borderId="0" xfId="0" applyNumberFormat="1" applyFont="1" applyBorder="1" applyAlignment="1" applyProtection="1">
      <alignment horizontal="center" vertical="center"/>
      <protection hidden="1"/>
    </xf>
    <xf numFmtId="0" fontId="33" fillId="9" borderId="13" xfId="0" applyFont="1" applyFill="1" applyBorder="1" applyProtection="1">
      <protection hidden="1"/>
    </xf>
    <xf numFmtId="0" fontId="4" fillId="0" borderId="1" xfId="0" applyFont="1" applyFill="1" applyBorder="1" applyProtection="1">
      <protection hidden="1"/>
    </xf>
    <xf numFmtId="0" fontId="4" fillId="0" borderId="25" xfId="0" applyFont="1" applyFill="1" applyBorder="1" applyProtection="1">
      <protection hidden="1"/>
    </xf>
    <xf numFmtId="0" fontId="4" fillId="9" borderId="0" xfId="0" applyFont="1" applyFill="1" applyBorder="1" applyProtection="1">
      <protection hidden="1"/>
    </xf>
    <xf numFmtId="0" fontId="4" fillId="0" borderId="15" xfId="0" applyFont="1" applyFill="1" applyBorder="1" applyProtection="1">
      <protection hidden="1"/>
    </xf>
    <xf numFmtId="44" fontId="4" fillId="9" borderId="0" xfId="0" applyNumberFormat="1" applyFont="1" applyFill="1" applyBorder="1" applyProtection="1">
      <protection hidden="1"/>
    </xf>
    <xf numFmtId="44" fontId="4" fillId="0" borderId="26" xfId="0" applyNumberFormat="1" applyFont="1" applyFill="1" applyBorder="1" applyProtection="1">
      <protection hidden="1"/>
    </xf>
    <xf numFmtId="0" fontId="4" fillId="0" borderId="2" xfId="0" applyFont="1" applyFill="1" applyBorder="1" applyProtection="1">
      <protection hidden="1"/>
    </xf>
    <xf numFmtId="0" fontId="4" fillId="0" borderId="3" xfId="0" applyFont="1" applyFill="1" applyBorder="1" applyProtection="1">
      <protection hidden="1"/>
    </xf>
    <xf numFmtId="49" fontId="33" fillId="0" borderId="0" xfId="0" applyNumberFormat="1" applyFont="1" applyFill="1" applyProtection="1">
      <protection hidden="1"/>
    </xf>
    <xf numFmtId="0" fontId="4" fillId="6" borderId="15" xfId="0" applyFont="1" applyFill="1" applyBorder="1" applyProtection="1">
      <protection locked="0"/>
    </xf>
    <xf numFmtId="42" fontId="4" fillId="9" borderId="0" xfId="0" applyNumberFormat="1" applyFont="1" applyFill="1" applyBorder="1" applyAlignment="1" applyProtection="1">
      <alignment vertical="center"/>
      <protection hidden="1"/>
    </xf>
    <xf numFmtId="42" fontId="4" fillId="6" borderId="15" xfId="0" applyNumberFormat="1" applyFont="1" applyFill="1" applyBorder="1" applyAlignment="1" applyProtection="1">
      <alignment vertical="center"/>
      <protection locked="0"/>
    </xf>
    <xf numFmtId="0" fontId="18" fillId="9" borderId="0" xfId="0" applyFont="1" applyFill="1" applyBorder="1" applyAlignment="1" applyProtection="1">
      <protection hidden="1"/>
    </xf>
    <xf numFmtId="0" fontId="18" fillId="0" borderId="0" xfId="0" applyFont="1" applyBorder="1" applyAlignment="1" applyProtection="1">
      <protection hidden="1"/>
    </xf>
    <xf numFmtId="0" fontId="18" fillId="0" borderId="4" xfId="0" applyFont="1" applyBorder="1" applyAlignment="1" applyProtection="1">
      <protection hidden="1"/>
    </xf>
    <xf numFmtId="0" fontId="18" fillId="0" borderId="5" xfId="0" applyFont="1" applyBorder="1" applyProtection="1">
      <protection hidden="1"/>
    </xf>
    <xf numFmtId="0" fontId="33" fillId="0" borderId="0" xfId="0" applyFont="1" applyFill="1" applyProtection="1">
      <protection hidden="1"/>
    </xf>
    <xf numFmtId="0" fontId="33" fillId="9" borderId="12" xfId="0" applyFont="1" applyFill="1" applyBorder="1" applyProtection="1">
      <protection hidden="1"/>
    </xf>
    <xf numFmtId="0" fontId="18" fillId="0" borderId="0" xfId="0" applyFont="1" applyFill="1" applyBorder="1" applyProtection="1">
      <protection hidden="1"/>
    </xf>
    <xf numFmtId="0" fontId="18" fillId="0" borderId="7" xfId="0" applyFont="1" applyFill="1" applyBorder="1" applyProtection="1">
      <protection hidden="1"/>
    </xf>
    <xf numFmtId="0" fontId="18" fillId="9" borderId="27" xfId="0" applyFont="1" applyFill="1" applyBorder="1" applyProtection="1">
      <protection hidden="1"/>
    </xf>
    <xf numFmtId="0" fontId="1" fillId="0" borderId="27" xfId="0" applyFont="1" applyBorder="1" applyAlignment="1" applyProtection="1">
      <alignment horizontal="center" vertical="center" wrapText="1"/>
      <protection hidden="1"/>
    </xf>
    <xf numFmtId="165" fontId="4" fillId="9" borderId="27" xfId="5" applyNumberFormat="1" applyFont="1" applyFill="1" applyBorder="1" applyAlignment="1" applyProtection="1">
      <alignment vertical="center"/>
      <protection hidden="1"/>
    </xf>
    <xf numFmtId="0" fontId="1" fillId="0" borderId="28" xfId="0" applyFont="1" applyFill="1" applyBorder="1" applyAlignment="1" applyProtection="1">
      <alignment horizontal="center" vertical="center" wrapText="1"/>
      <protection hidden="1"/>
    </xf>
    <xf numFmtId="0" fontId="1" fillId="0" borderId="5" xfId="0" applyFont="1" applyBorder="1" applyAlignment="1" applyProtection="1">
      <alignment horizontal="center" vertical="top"/>
      <protection hidden="1"/>
    </xf>
    <xf numFmtId="49" fontId="33" fillId="9" borderId="21" xfId="0" applyNumberFormat="1" applyFont="1" applyFill="1" applyBorder="1" applyProtection="1">
      <protection hidden="1"/>
    </xf>
    <xf numFmtId="0" fontId="18" fillId="9" borderId="24" xfId="0" applyFont="1" applyFill="1" applyBorder="1" applyProtection="1">
      <protection hidden="1"/>
    </xf>
    <xf numFmtId="0" fontId="18" fillId="9" borderId="0" xfId="0" applyFont="1" applyFill="1" applyBorder="1" applyProtection="1">
      <protection hidden="1"/>
    </xf>
    <xf numFmtId="165" fontId="4" fillId="9" borderId="0" xfId="5" applyNumberFormat="1" applyFont="1" applyFill="1" applyBorder="1" applyAlignment="1" applyProtection="1">
      <alignment vertical="center"/>
      <protection hidden="1"/>
    </xf>
    <xf numFmtId="0" fontId="4" fillId="9" borderId="24" xfId="0" applyFont="1" applyFill="1" applyBorder="1" applyProtection="1">
      <protection hidden="1"/>
    </xf>
    <xf numFmtId="0" fontId="18" fillId="0" borderId="0" xfId="0" applyFont="1" applyBorder="1" applyProtection="1">
      <protection hidden="1"/>
    </xf>
    <xf numFmtId="49" fontId="4" fillId="9" borderId="24" xfId="0" applyNumberFormat="1" applyFont="1" applyFill="1" applyBorder="1" applyAlignment="1" applyProtection="1">
      <alignment horizontal="center"/>
      <protection hidden="1"/>
    </xf>
    <xf numFmtId="0" fontId="19" fillId="9" borderId="24" xfId="0" applyFont="1" applyFill="1" applyBorder="1" applyProtection="1">
      <protection hidden="1"/>
    </xf>
    <xf numFmtId="0" fontId="18" fillId="0" borderId="4" xfId="0" applyFont="1" applyFill="1" applyBorder="1" applyProtection="1">
      <protection hidden="1"/>
    </xf>
    <xf numFmtId="0" fontId="18" fillId="0" borderId="4" xfId="0" applyFont="1" applyBorder="1" applyProtection="1">
      <protection hidden="1"/>
    </xf>
    <xf numFmtId="42" fontId="4" fillId="6" borderId="15" xfId="0" applyNumberFormat="1" applyFont="1" applyFill="1" applyBorder="1" applyProtection="1">
      <protection locked="0"/>
    </xf>
    <xf numFmtId="0" fontId="4" fillId="0" borderId="0" xfId="0" applyFont="1" applyBorder="1" applyAlignment="1" applyProtection="1">
      <alignment horizontal="right"/>
      <protection hidden="1"/>
    </xf>
    <xf numFmtId="0" fontId="1" fillId="0" borderId="5" xfId="0" applyFont="1" applyBorder="1" applyAlignment="1" applyProtection="1">
      <alignment horizontal="center"/>
      <protection hidden="1"/>
    </xf>
    <xf numFmtId="0" fontId="33" fillId="9" borderId="13" xfId="0" applyFont="1" applyFill="1" applyBorder="1" applyAlignment="1" applyProtection="1">
      <alignment vertical="center"/>
      <protection hidden="1"/>
    </xf>
    <xf numFmtId="0" fontId="4" fillId="0" borderId="6" xfId="0" applyFont="1" applyFill="1" applyBorder="1" applyAlignment="1" applyProtection="1">
      <alignment vertical="center"/>
      <protection hidden="1"/>
    </xf>
    <xf numFmtId="0" fontId="4" fillId="0" borderId="8" xfId="0" applyFont="1" applyFill="1" applyBorder="1" applyAlignment="1" applyProtection="1">
      <alignment vertical="center"/>
      <protection hidden="1"/>
    </xf>
    <xf numFmtId="0" fontId="4" fillId="9" borderId="0" xfId="0" applyFont="1" applyFill="1" applyBorder="1" applyAlignment="1" applyProtection="1">
      <alignment vertical="center"/>
      <protection hidden="1"/>
    </xf>
    <xf numFmtId="165" fontId="4" fillId="0" borderId="28" xfId="5" applyNumberFormat="1" applyFont="1" applyFill="1" applyBorder="1" applyAlignment="1" applyProtection="1">
      <alignment vertical="center"/>
      <protection hidden="1"/>
    </xf>
    <xf numFmtId="3" fontId="4" fillId="9" borderId="0" xfId="0" applyNumberFormat="1" applyFont="1" applyFill="1" applyBorder="1" applyAlignment="1" applyProtection="1">
      <alignment vertical="center"/>
      <protection hidden="1"/>
    </xf>
    <xf numFmtId="3" fontId="4" fillId="0" borderId="0" xfId="0" applyNumberFormat="1" applyFont="1" applyFill="1" applyBorder="1" applyAlignment="1" applyProtection="1">
      <alignment vertical="center"/>
      <protection hidden="1"/>
    </xf>
    <xf numFmtId="3" fontId="4" fillId="0" borderId="6" xfId="0" applyNumberFormat="1" applyFont="1" applyFill="1" applyBorder="1" applyAlignment="1" applyProtection="1">
      <alignment vertical="center"/>
      <protection hidden="1"/>
    </xf>
    <xf numFmtId="0" fontId="1" fillId="0" borderId="7" xfId="0" applyFont="1" applyFill="1" applyBorder="1" applyAlignment="1" applyProtection="1">
      <alignment horizontal="left" vertical="center"/>
      <protection hidden="1"/>
    </xf>
    <xf numFmtId="0" fontId="1" fillId="0" borderId="8" xfId="0" applyFont="1" applyFill="1" applyBorder="1" applyAlignment="1" applyProtection="1">
      <alignment horizontal="left" vertical="center"/>
      <protection hidden="1"/>
    </xf>
    <xf numFmtId="0" fontId="35" fillId="9" borderId="13" xfId="0" applyFont="1" applyFill="1" applyBorder="1" applyAlignment="1" applyProtection="1">
      <alignment vertical="center"/>
      <protection hidden="1"/>
    </xf>
    <xf numFmtId="0" fontId="1" fillId="9" borderId="0" xfId="0" applyFont="1" applyFill="1" applyBorder="1" applyAlignment="1" applyProtection="1">
      <alignment vertical="center"/>
      <protection hidden="1"/>
    </xf>
    <xf numFmtId="0" fontId="1" fillId="9" borderId="7" xfId="0" applyFont="1" applyFill="1" applyBorder="1" applyAlignment="1" applyProtection="1">
      <alignment vertical="center"/>
      <protection hidden="1"/>
    </xf>
    <xf numFmtId="44" fontId="1" fillId="9" borderId="0" xfId="5" applyFont="1" applyFill="1" applyBorder="1" applyAlignment="1" applyProtection="1">
      <alignment vertical="center"/>
      <protection hidden="1"/>
    </xf>
    <xf numFmtId="42" fontId="1" fillId="9" borderId="7" xfId="5" applyNumberFormat="1" applyFont="1" applyFill="1" applyBorder="1" applyAlignment="1" applyProtection="1">
      <alignment vertical="center"/>
      <protection hidden="1"/>
    </xf>
    <xf numFmtId="3" fontId="1" fillId="9" borderId="0" xfId="0" applyNumberFormat="1" applyFont="1" applyFill="1" applyBorder="1" applyAlignment="1" applyProtection="1">
      <alignment vertical="center"/>
      <protection hidden="1"/>
    </xf>
    <xf numFmtId="3" fontId="1" fillId="9" borderId="7" xfId="0" applyNumberFormat="1" applyFont="1" applyFill="1" applyBorder="1" applyAlignment="1" applyProtection="1">
      <alignment vertical="center"/>
      <protection hidden="1"/>
    </xf>
    <xf numFmtId="3" fontId="1" fillId="9" borderId="7" xfId="5" applyNumberFormat="1" applyFont="1" applyFill="1" applyBorder="1" applyAlignment="1" applyProtection="1">
      <alignment horizontal="center" vertical="center"/>
      <protection hidden="1"/>
    </xf>
    <xf numFmtId="0" fontId="4" fillId="0" borderId="1" xfId="0" applyFont="1" applyBorder="1" applyProtection="1">
      <protection hidden="1"/>
    </xf>
    <xf numFmtId="0" fontId="4" fillId="0" borderId="25" xfId="0" applyFont="1" applyBorder="1" applyProtection="1">
      <protection hidden="1"/>
    </xf>
    <xf numFmtId="0" fontId="4" fillId="0" borderId="26" xfId="0" applyFont="1" applyBorder="1" applyProtection="1">
      <protection hidden="1"/>
    </xf>
    <xf numFmtId="0" fontId="4" fillId="0" borderId="0" xfId="0" applyFont="1" applyBorder="1" applyProtection="1">
      <protection hidden="1"/>
    </xf>
    <xf numFmtId="49" fontId="4" fillId="0" borderId="2" xfId="0" applyNumberFormat="1" applyFont="1" applyFill="1" applyBorder="1" applyAlignment="1" applyProtection="1">
      <alignment horizontal="center"/>
      <protection hidden="1"/>
    </xf>
    <xf numFmtId="0" fontId="4" fillId="0" borderId="2" xfId="0" applyFont="1" applyBorder="1" applyProtection="1">
      <protection hidden="1"/>
    </xf>
    <xf numFmtId="0" fontId="4" fillId="0" borderId="3" xfId="0" applyFont="1" applyBorder="1" applyProtection="1">
      <protection hidden="1"/>
    </xf>
    <xf numFmtId="0" fontId="19" fillId="0" borderId="6" xfId="0" applyFont="1" applyBorder="1" applyAlignment="1" applyProtection="1">
      <alignment horizontal="center" vertical="center" wrapText="1"/>
      <protection hidden="1"/>
    </xf>
    <xf numFmtId="0" fontId="19" fillId="0" borderId="25" xfId="0" applyFont="1" applyBorder="1" applyAlignment="1" applyProtection="1">
      <alignment horizontal="center" vertical="center" wrapText="1"/>
      <protection hidden="1"/>
    </xf>
    <xf numFmtId="0" fontId="19" fillId="9" borderId="0" xfId="0" applyFont="1" applyFill="1" applyBorder="1" applyAlignment="1" applyProtection="1">
      <alignment horizontal="center" vertical="center" wrapText="1"/>
      <protection hidden="1"/>
    </xf>
    <xf numFmtId="0" fontId="28" fillId="0" borderId="15" xfId="0" applyFont="1" applyBorder="1" applyAlignment="1" applyProtection="1">
      <alignment horizontal="center" vertical="center"/>
      <protection hidden="1"/>
    </xf>
    <xf numFmtId="0" fontId="1" fillId="9" borderId="0" xfId="0" applyFont="1" applyFill="1" applyBorder="1" applyAlignment="1" applyProtection="1">
      <alignment horizontal="center" vertical="center"/>
      <protection hidden="1"/>
    </xf>
    <xf numFmtId="0" fontId="1" fillId="0" borderId="15" xfId="0" applyFont="1" applyFill="1" applyBorder="1" applyAlignment="1" applyProtection="1">
      <alignment horizontal="center" vertical="center" wrapText="1"/>
      <protection hidden="1"/>
    </xf>
    <xf numFmtId="0" fontId="18" fillId="0" borderId="6" xfId="0" applyFont="1" applyBorder="1" applyProtection="1">
      <protection hidden="1"/>
    </xf>
    <xf numFmtId="0" fontId="36" fillId="0" borderId="7" xfId="0" applyFont="1" applyFill="1" applyBorder="1" applyAlignment="1" applyProtection="1">
      <alignment horizontal="center" vertical="center" wrapText="1"/>
      <protection hidden="1"/>
    </xf>
    <xf numFmtId="44" fontId="36" fillId="0" borderId="7" xfId="5" applyFont="1" applyFill="1" applyBorder="1" applyAlignment="1" applyProtection="1">
      <alignment horizontal="center" vertical="center" wrapText="1"/>
      <protection hidden="1"/>
    </xf>
    <xf numFmtId="0" fontId="18" fillId="0" borderId="7" xfId="0" applyFont="1" applyBorder="1" applyAlignment="1" applyProtection="1">
      <alignment vertical="center"/>
      <protection hidden="1"/>
    </xf>
    <xf numFmtId="0" fontId="1" fillId="0" borderId="7" xfId="0" applyFont="1" applyBorder="1" applyAlignment="1" applyProtection="1">
      <alignment vertical="center"/>
      <protection hidden="1"/>
    </xf>
    <xf numFmtId="0" fontId="1" fillId="0" borderId="8" xfId="0" applyFont="1" applyBorder="1" applyAlignment="1" applyProtection="1">
      <alignment horizontal="center" vertical="center"/>
      <protection hidden="1"/>
    </xf>
    <xf numFmtId="42" fontId="1" fillId="9" borderId="0" xfId="5" applyNumberFormat="1" applyFont="1" applyFill="1" applyBorder="1" applyAlignment="1" applyProtection="1">
      <alignment vertical="center"/>
      <protection hidden="1"/>
    </xf>
    <xf numFmtId="0" fontId="1" fillId="9" borderId="7" xfId="0" applyFont="1" applyFill="1" applyBorder="1" applyAlignment="1" applyProtection="1">
      <alignment horizontal="left" vertical="center"/>
      <protection hidden="1"/>
    </xf>
    <xf numFmtId="0" fontId="0" fillId="11" borderId="29" xfId="0" applyFill="1" applyBorder="1" applyAlignment="1" applyProtection="1">
      <alignment wrapText="1"/>
      <protection locked="0"/>
    </xf>
    <xf numFmtId="0" fontId="4" fillId="11" borderId="25" xfId="0" applyFont="1" applyFill="1" applyBorder="1" applyAlignment="1" applyProtection="1">
      <alignment wrapText="1"/>
      <protection locked="0"/>
    </xf>
    <xf numFmtId="0" fontId="1" fillId="0" borderId="28" xfId="0" applyFont="1" applyBorder="1" applyAlignment="1" applyProtection="1">
      <alignment horizontal="center" vertical="center" wrapText="1"/>
      <protection hidden="1"/>
    </xf>
    <xf numFmtId="0" fontId="18" fillId="0" borderId="6" xfId="0" applyFont="1" applyFill="1" applyBorder="1" applyProtection="1">
      <protection hidden="1"/>
    </xf>
    <xf numFmtId="44" fontId="4" fillId="9" borderId="0" xfId="5" applyFont="1" applyFill="1" applyBorder="1" applyProtection="1">
      <protection hidden="1"/>
    </xf>
    <xf numFmtId="44" fontId="4" fillId="0" borderId="26" xfId="5" applyFont="1" applyBorder="1" applyProtection="1">
      <protection hidden="1"/>
    </xf>
    <xf numFmtId="49" fontId="37" fillId="9" borderId="14" xfId="0" applyNumberFormat="1" applyFont="1" applyFill="1" applyBorder="1" applyProtection="1">
      <protection hidden="1"/>
    </xf>
    <xf numFmtId="49" fontId="37" fillId="0" borderId="0" xfId="0" applyNumberFormat="1" applyFont="1" applyProtection="1">
      <protection hidden="1"/>
    </xf>
    <xf numFmtId="0" fontId="31" fillId="0" borderId="15" xfId="0" applyFont="1" applyBorder="1" applyAlignment="1" applyProtection="1">
      <alignment horizontal="center" vertical="center"/>
      <protection hidden="1"/>
    </xf>
    <xf numFmtId="0" fontId="18" fillId="0" borderId="7" xfId="0" applyFont="1" applyBorder="1" applyProtection="1">
      <protection hidden="1"/>
    </xf>
    <xf numFmtId="0" fontId="4" fillId="0" borderId="7" xfId="0" applyFont="1" applyBorder="1" applyAlignment="1" applyProtection="1">
      <alignment vertical="center"/>
      <protection hidden="1"/>
    </xf>
    <xf numFmtId="5" fontId="1" fillId="9" borderId="0" xfId="5" applyNumberFormat="1" applyFont="1" applyFill="1" applyBorder="1" applyAlignment="1" applyProtection="1">
      <alignment vertical="center"/>
      <protection hidden="1"/>
    </xf>
    <xf numFmtId="44" fontId="4" fillId="9" borderId="0" xfId="5" applyNumberFormat="1" applyFont="1" applyFill="1" applyBorder="1" applyProtection="1">
      <protection hidden="1"/>
    </xf>
    <xf numFmtId="44" fontId="4" fillId="0" borderId="26" xfId="5" applyNumberFormat="1" applyFont="1" applyBorder="1" applyProtection="1">
      <protection hidden="1"/>
    </xf>
    <xf numFmtId="0" fontId="1" fillId="0" borderId="2" xfId="0" applyFont="1" applyBorder="1" applyProtection="1">
      <protection hidden="1"/>
    </xf>
    <xf numFmtId="0" fontId="4" fillId="6" borderId="30" xfId="0" applyNumberFormat="1" applyFont="1" applyFill="1" applyBorder="1" applyAlignment="1" applyProtection="1">
      <alignment horizontal="center" vertical="center"/>
      <protection locked="0"/>
    </xf>
    <xf numFmtId="3" fontId="4" fillId="6" borderId="15" xfId="0" applyNumberFormat="1" applyFont="1" applyFill="1" applyBorder="1" applyAlignment="1" applyProtection="1">
      <alignment horizontal="center" vertical="center"/>
      <protection locked="0"/>
    </xf>
    <xf numFmtId="0" fontId="38" fillId="0" borderId="0" xfId="0" applyFont="1" applyFill="1" applyBorder="1" applyProtection="1">
      <protection hidden="1"/>
    </xf>
    <xf numFmtId="0" fontId="38" fillId="0" borderId="4" xfId="0" applyFont="1" applyFill="1" applyBorder="1" applyProtection="1">
      <protection hidden="1"/>
    </xf>
    <xf numFmtId="0" fontId="18" fillId="9" borderId="0" xfId="0" applyFont="1" applyFill="1" applyBorder="1" applyAlignment="1" applyProtection="1">
      <alignment vertical="center"/>
      <protection hidden="1"/>
    </xf>
    <xf numFmtId="0" fontId="18" fillId="0" borderId="0" xfId="0" applyFont="1" applyBorder="1" applyAlignment="1" applyProtection="1">
      <alignment vertical="center"/>
      <protection hidden="1"/>
    </xf>
    <xf numFmtId="0" fontId="18" fillId="0" borderId="4" xfId="0" applyFont="1" applyBorder="1" applyAlignment="1" applyProtection="1">
      <alignment vertical="center"/>
      <protection hidden="1"/>
    </xf>
    <xf numFmtId="0" fontId="1" fillId="0" borderId="0" xfId="0" applyFont="1" applyBorder="1" applyAlignment="1" applyProtection="1">
      <alignment horizontal="center" vertical="center" wrapText="1"/>
      <protection hidden="1"/>
    </xf>
    <xf numFmtId="0" fontId="4" fillId="0" borderId="0" xfId="0" applyFont="1" applyBorder="1" applyAlignment="1" applyProtection="1">
      <alignment vertical="center"/>
      <protection hidden="1"/>
    </xf>
    <xf numFmtId="0" fontId="1" fillId="0" borderId="0" xfId="0" applyFont="1" applyBorder="1" applyAlignment="1" applyProtection="1">
      <alignment vertical="center"/>
      <protection hidden="1"/>
    </xf>
    <xf numFmtId="0" fontId="1" fillId="0" borderId="5" xfId="0" applyFont="1" applyBorder="1" applyAlignment="1" applyProtection="1">
      <alignment horizontal="center" vertical="center"/>
      <protection hidden="1"/>
    </xf>
    <xf numFmtId="3" fontId="1" fillId="9" borderId="10" xfId="0" applyNumberFormat="1" applyFont="1" applyFill="1" applyBorder="1" applyAlignment="1" applyProtection="1">
      <alignment vertical="center"/>
      <protection hidden="1"/>
    </xf>
    <xf numFmtId="44" fontId="4" fillId="9" borderId="0" xfId="5" applyNumberFormat="1" applyFont="1" applyFill="1" applyBorder="1" applyAlignment="1" applyProtection="1">
      <protection hidden="1"/>
    </xf>
    <xf numFmtId="44" fontId="4" fillId="0" borderId="26" xfId="5" applyNumberFormat="1" applyFont="1" applyFill="1" applyBorder="1" applyAlignment="1" applyProtection="1">
      <protection hidden="1"/>
    </xf>
    <xf numFmtId="0" fontId="4" fillId="0" borderId="2" xfId="0" applyFont="1" applyBorder="1" applyAlignment="1" applyProtection="1">
      <protection hidden="1"/>
    </xf>
    <xf numFmtId="0" fontId="4" fillId="0" borderId="2" xfId="0" applyFont="1" applyBorder="1" applyAlignment="1" applyProtection="1">
      <alignment horizontal="left"/>
      <protection hidden="1"/>
    </xf>
    <xf numFmtId="0" fontId="1" fillId="0" borderId="2" xfId="0" applyFont="1" applyBorder="1" applyAlignment="1" applyProtection="1">
      <protection hidden="1"/>
    </xf>
    <xf numFmtId="42" fontId="4" fillId="11" borderId="26" xfId="0" applyNumberFormat="1" applyFont="1" applyFill="1" applyBorder="1" applyAlignment="1" applyProtection="1">
      <alignment vertical="center"/>
      <protection locked="0"/>
    </xf>
    <xf numFmtId="0" fontId="19" fillId="9" borderId="0" xfId="0" applyFont="1" applyFill="1" applyBorder="1" applyAlignment="1" applyProtection="1">
      <alignment horizontal="left" vertical="center" wrapText="1"/>
      <protection hidden="1"/>
    </xf>
    <xf numFmtId="0" fontId="0" fillId="6" borderId="0" xfId="0" applyFill="1" applyBorder="1" applyAlignment="1" applyProtection="1">
      <alignment horizontal="left" vertical="center"/>
      <protection hidden="1"/>
    </xf>
    <xf numFmtId="0" fontId="18" fillId="0" borderId="5" xfId="0" applyFont="1" applyBorder="1" applyAlignment="1" applyProtection="1">
      <alignment horizontal="center" vertical="center"/>
      <protection hidden="1"/>
    </xf>
    <xf numFmtId="42" fontId="4" fillId="9" borderId="15" xfId="5" applyNumberFormat="1" applyFont="1" applyFill="1" applyBorder="1" applyAlignment="1" applyProtection="1">
      <alignment horizontal="center" vertical="center"/>
      <protection hidden="1"/>
    </xf>
    <xf numFmtId="0" fontId="1" fillId="6" borderId="0" xfId="0" applyFont="1" applyFill="1" applyBorder="1" applyAlignment="1" applyProtection="1">
      <alignment horizontal="left" vertical="center" wrapText="1"/>
      <protection hidden="1"/>
    </xf>
    <xf numFmtId="0" fontId="1" fillId="0" borderId="27" xfId="0" applyFont="1" applyBorder="1" applyAlignment="1" applyProtection="1">
      <alignment horizontal="center" vertical="center"/>
      <protection hidden="1"/>
    </xf>
    <xf numFmtId="5" fontId="4" fillId="9" borderId="0" xfId="5" applyNumberFormat="1" applyFont="1" applyFill="1" applyBorder="1" applyAlignment="1" applyProtection="1">
      <alignment vertical="center"/>
      <protection hidden="1"/>
    </xf>
    <xf numFmtId="42" fontId="4" fillId="9" borderId="15" xfId="5" applyNumberFormat="1" applyFont="1" applyFill="1" applyBorder="1" applyAlignment="1" applyProtection="1">
      <alignment horizontal="right" vertical="center"/>
      <protection hidden="1"/>
    </xf>
    <xf numFmtId="0" fontId="1" fillId="0" borderId="0" xfId="0" applyFont="1" applyBorder="1" applyAlignment="1" applyProtection="1">
      <alignment horizontal="left" vertical="center" wrapText="1"/>
      <protection hidden="1"/>
    </xf>
    <xf numFmtId="0" fontId="18" fillId="0" borderId="8" xfId="0" applyFont="1" applyFill="1" applyBorder="1" applyProtection="1">
      <protection hidden="1"/>
    </xf>
    <xf numFmtId="0" fontId="1" fillId="0" borderId="28" xfId="0" applyFont="1" applyFill="1" applyBorder="1" applyAlignment="1" applyProtection="1">
      <alignment horizontal="center"/>
      <protection hidden="1"/>
    </xf>
    <xf numFmtId="42" fontId="4" fillId="9" borderId="0" xfId="5" applyNumberFormat="1" applyFont="1" applyFill="1" applyBorder="1" applyAlignment="1" applyProtection="1">
      <protection hidden="1"/>
    </xf>
    <xf numFmtId="0" fontId="19" fillId="9" borderId="0" xfId="0" applyFont="1" applyFill="1" applyBorder="1" applyAlignment="1" applyProtection="1">
      <alignment vertical="center"/>
      <protection hidden="1"/>
    </xf>
    <xf numFmtId="0" fontId="0" fillId="9" borderId="24" xfId="0" applyFill="1" applyBorder="1" applyAlignment="1" applyProtection="1">
      <alignment wrapText="1"/>
      <protection locked="0"/>
    </xf>
    <xf numFmtId="0" fontId="4" fillId="9" borderId="24" xfId="0" applyFont="1" applyFill="1" applyBorder="1" applyAlignment="1" applyProtection="1">
      <alignment wrapText="1"/>
      <protection locked="0"/>
    </xf>
    <xf numFmtId="0" fontId="4" fillId="9" borderId="2" xfId="0" applyFont="1" applyFill="1" applyBorder="1" applyProtection="1">
      <protection hidden="1"/>
    </xf>
    <xf numFmtId="0" fontId="57" fillId="9" borderId="24" xfId="0" applyFont="1" applyFill="1" applyBorder="1" applyProtection="1">
      <protection locked="0"/>
    </xf>
    <xf numFmtId="42" fontId="4" fillId="9" borderId="2" xfId="0" applyNumberFormat="1" applyFont="1" applyFill="1" applyBorder="1" applyAlignment="1" applyProtection="1">
      <alignment vertical="center"/>
      <protection hidden="1"/>
    </xf>
    <xf numFmtId="42" fontId="4" fillId="9" borderId="24" xfId="0" applyNumberFormat="1" applyFont="1" applyFill="1" applyBorder="1" applyAlignment="1" applyProtection="1">
      <alignment vertical="center"/>
      <protection locked="0"/>
    </xf>
    <xf numFmtId="0" fontId="18" fillId="9" borderId="2" xfId="0" applyFont="1" applyFill="1" applyBorder="1" applyProtection="1">
      <protection hidden="1"/>
    </xf>
    <xf numFmtId="167" fontId="4" fillId="9" borderId="2" xfId="0" applyNumberFormat="1" applyFont="1" applyFill="1" applyBorder="1" applyProtection="1">
      <protection hidden="1"/>
    </xf>
    <xf numFmtId="0" fontId="4" fillId="9" borderId="2" xfId="0" applyFont="1" applyFill="1" applyBorder="1" applyProtection="1">
      <protection locked="0"/>
    </xf>
    <xf numFmtId="4" fontId="4" fillId="9" borderId="2" xfId="0" applyNumberFormat="1" applyFont="1" applyFill="1" applyBorder="1" applyAlignment="1" applyProtection="1">
      <alignment horizontal="center" vertical="center"/>
      <protection locked="0"/>
    </xf>
    <xf numFmtId="3" fontId="4" fillId="9" borderId="2" xfId="0" applyNumberFormat="1" applyFont="1" applyFill="1" applyBorder="1" applyAlignment="1" applyProtection="1">
      <alignment horizontal="center" vertical="center"/>
      <protection locked="0"/>
    </xf>
    <xf numFmtId="0" fontId="0" fillId="0" borderId="1" xfId="0" applyFill="1" applyBorder="1" applyAlignment="1" applyProtection="1">
      <alignment wrapText="1"/>
      <protection locked="0"/>
    </xf>
    <xf numFmtId="0" fontId="4" fillId="0" borderId="3" xfId="0" applyFont="1" applyFill="1" applyBorder="1" applyAlignment="1" applyProtection="1">
      <alignment wrapText="1"/>
      <protection locked="0"/>
    </xf>
    <xf numFmtId="42" fontId="4" fillId="0" borderId="26" xfId="0" applyNumberFormat="1" applyFont="1" applyFill="1" applyBorder="1" applyAlignment="1" applyProtection="1">
      <alignment vertical="center"/>
      <protection locked="0"/>
    </xf>
    <xf numFmtId="0" fontId="4" fillId="0" borderId="0" xfId="0" applyFont="1" applyFill="1" applyBorder="1" applyProtection="1">
      <protection locked="0"/>
    </xf>
    <xf numFmtId="0" fontId="4" fillId="0" borderId="4" xfId="0" applyFont="1" applyFill="1" applyBorder="1" applyProtection="1">
      <protection hidden="1"/>
    </xf>
    <xf numFmtId="4" fontId="4" fillId="0" borderId="2" xfId="0" applyNumberFormat="1" applyFont="1" applyFill="1" applyBorder="1" applyAlignment="1" applyProtection="1">
      <alignment horizontal="center" vertical="center"/>
      <protection locked="0"/>
    </xf>
    <xf numFmtId="3" fontId="4" fillId="0" borderId="2" xfId="0" applyNumberFormat="1" applyFont="1" applyFill="1" applyBorder="1" applyAlignment="1" applyProtection="1">
      <alignment horizontal="center" vertical="center"/>
      <protection locked="0"/>
    </xf>
    <xf numFmtId="0" fontId="4" fillId="0" borderId="2" xfId="0" applyFont="1" applyFill="1" applyBorder="1" applyAlignment="1" applyProtection="1">
      <alignment horizontal="left"/>
      <protection locked="0"/>
    </xf>
    <xf numFmtId="0" fontId="4" fillId="0" borderId="5" xfId="0" applyFont="1" applyFill="1" applyBorder="1" applyProtection="1">
      <protection hidden="1"/>
    </xf>
    <xf numFmtId="42" fontId="4" fillId="11" borderId="15" xfId="0" applyNumberFormat="1" applyFont="1" applyFill="1" applyBorder="1" applyAlignment="1" applyProtection="1">
      <alignment vertical="center"/>
      <protection locked="0"/>
    </xf>
    <xf numFmtId="167" fontId="17" fillId="0" borderId="0" xfId="0" applyNumberFormat="1" applyFont="1" applyFill="1" applyBorder="1" applyAlignment="1" applyProtection="1">
      <alignment horizontal="right" vertical="center"/>
      <protection hidden="1"/>
    </xf>
    <xf numFmtId="4" fontId="17" fillId="0" borderId="0" xfId="0" applyNumberFormat="1" applyFont="1" applyFill="1" applyBorder="1" applyAlignment="1" applyProtection="1">
      <alignment horizontal="center" vertical="center"/>
      <protection locked="0"/>
    </xf>
    <xf numFmtId="4" fontId="17" fillId="0" borderId="27" xfId="0" applyNumberFormat="1" applyFont="1" applyFill="1" applyBorder="1" applyAlignment="1" applyProtection="1">
      <alignment horizontal="center" vertical="center"/>
      <protection hidden="1"/>
    </xf>
    <xf numFmtId="0" fontId="4" fillId="11" borderId="30" xfId="0" applyNumberFormat="1" applyFont="1" applyFill="1" applyBorder="1" applyAlignment="1" applyProtection="1">
      <alignment horizontal="center" vertical="center"/>
      <protection locked="0"/>
    </xf>
    <xf numFmtId="3" fontId="4" fillId="11" borderId="15" xfId="0" applyNumberFormat="1" applyFont="1" applyFill="1" applyBorder="1" applyAlignment="1" applyProtection="1">
      <alignment horizontal="center" vertical="center"/>
      <protection locked="0"/>
    </xf>
    <xf numFmtId="0" fontId="4" fillId="0" borderId="27" xfId="0" applyFont="1" applyBorder="1" applyProtection="1">
      <protection hidden="1"/>
    </xf>
    <xf numFmtId="0" fontId="4" fillId="0" borderId="5" xfId="0" applyFont="1" applyBorder="1" applyProtection="1">
      <protection hidden="1"/>
    </xf>
    <xf numFmtId="0" fontId="19" fillId="9" borderId="27" xfId="0" applyFont="1" applyFill="1" applyBorder="1" applyAlignment="1" applyProtection="1">
      <alignment horizontal="center" vertical="center" wrapText="1"/>
      <protection hidden="1"/>
    </xf>
    <xf numFmtId="0" fontId="1" fillId="9" borderId="27" xfId="0" applyFont="1" applyFill="1" applyBorder="1" applyAlignment="1" applyProtection="1">
      <alignment horizontal="center" vertical="center"/>
      <protection hidden="1"/>
    </xf>
    <xf numFmtId="0" fontId="19" fillId="9" borderId="4" xfId="0" applyFont="1" applyFill="1" applyBorder="1" applyAlignment="1" applyProtection="1">
      <alignment horizontal="center"/>
      <protection hidden="1"/>
    </xf>
    <xf numFmtId="0" fontId="1" fillId="0" borderId="7" xfId="0" applyFont="1" applyFill="1" applyBorder="1" applyAlignment="1" applyProtection="1">
      <alignment horizontal="center" vertical="center"/>
      <protection hidden="1"/>
    </xf>
    <xf numFmtId="0" fontId="1" fillId="0" borderId="7" xfId="0" applyFont="1" applyFill="1" applyBorder="1" applyAlignment="1" applyProtection="1">
      <alignment horizontal="center" vertical="center"/>
      <protection locked="0"/>
    </xf>
    <xf numFmtId="0" fontId="1" fillId="0" borderId="6" xfId="0" applyFont="1" applyFill="1" applyBorder="1" applyAlignment="1" applyProtection="1">
      <alignment horizontal="center" vertical="center"/>
      <protection hidden="1"/>
    </xf>
    <xf numFmtId="0" fontId="1" fillId="0" borderId="7" xfId="0" applyFont="1" applyFill="1" applyBorder="1" applyAlignment="1" applyProtection="1">
      <alignment horizontal="center" vertical="center" wrapText="1"/>
      <protection hidden="1"/>
    </xf>
    <xf numFmtId="0" fontId="1" fillId="0" borderId="24" xfId="0" applyFont="1" applyFill="1" applyBorder="1" applyAlignment="1" applyProtection="1">
      <alignment horizontal="left" vertical="center"/>
      <protection hidden="1"/>
    </xf>
    <xf numFmtId="0" fontId="4" fillId="9" borderId="0" xfId="0" applyFont="1" applyFill="1" applyBorder="1" applyProtection="1">
      <protection locked="0"/>
    </xf>
    <xf numFmtId="0" fontId="4" fillId="9" borderId="7" xfId="0" applyFont="1" applyFill="1" applyBorder="1" applyProtection="1">
      <protection hidden="1"/>
    </xf>
    <xf numFmtId="4" fontId="4" fillId="6" borderId="15" xfId="0" applyNumberFormat="1" applyFont="1" applyFill="1" applyBorder="1" applyAlignment="1" applyProtection="1">
      <alignment horizontal="center" vertical="center"/>
      <protection locked="0"/>
    </xf>
    <xf numFmtId="0" fontId="19" fillId="9" borderId="0" xfId="0" applyFont="1" applyFill="1" applyBorder="1" applyAlignment="1" applyProtection="1">
      <alignment horizontal="center"/>
      <protection hidden="1"/>
    </xf>
    <xf numFmtId="0" fontId="1" fillId="0" borderId="0"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hidden="1"/>
    </xf>
    <xf numFmtId="0" fontId="1" fillId="0" borderId="7" xfId="0" applyFont="1" applyBorder="1" applyAlignment="1" applyProtection="1">
      <alignment horizontal="center" vertical="center"/>
      <protection hidden="1"/>
    </xf>
    <xf numFmtId="0" fontId="1" fillId="0" borderId="7" xfId="0" applyFont="1" applyBorder="1" applyAlignment="1" applyProtection="1">
      <alignment horizontal="center" vertical="center" wrapText="1"/>
      <protection hidden="1"/>
    </xf>
    <xf numFmtId="49" fontId="35" fillId="9" borderId="14" xfId="0" applyNumberFormat="1" applyFont="1" applyFill="1" applyBorder="1" applyAlignment="1" applyProtection="1">
      <alignment horizontal="center"/>
      <protection hidden="1"/>
    </xf>
    <xf numFmtId="49" fontId="35" fillId="0" borderId="0" xfId="0" applyNumberFormat="1" applyFont="1" applyAlignment="1" applyProtection="1">
      <alignment horizontal="center"/>
      <protection hidden="1"/>
    </xf>
    <xf numFmtId="3" fontId="1" fillId="9" borderId="0" xfId="5" applyNumberFormat="1" applyFont="1" applyFill="1" applyBorder="1" applyAlignment="1" applyProtection="1">
      <alignment horizontal="right" vertical="center"/>
      <protection hidden="1"/>
    </xf>
    <xf numFmtId="42" fontId="1" fillId="9" borderId="0" xfId="5" applyNumberFormat="1" applyFont="1" applyFill="1" applyBorder="1" applyAlignment="1" applyProtection="1">
      <alignment horizontal="right" vertical="center"/>
      <protection hidden="1"/>
    </xf>
    <xf numFmtId="3" fontId="1" fillId="9" borderId="0" xfId="5" applyNumberFormat="1" applyFont="1" applyFill="1" applyBorder="1" applyAlignment="1" applyProtection="1">
      <alignment horizontal="center" vertical="center"/>
      <protection hidden="1"/>
    </xf>
    <xf numFmtId="3" fontId="1" fillId="9" borderId="0" xfId="5" applyNumberFormat="1" applyFont="1" applyFill="1" applyBorder="1" applyAlignment="1" applyProtection="1">
      <alignment horizontal="center" vertical="center"/>
      <protection locked="0"/>
    </xf>
    <xf numFmtId="0" fontId="39" fillId="0" borderId="0" xfId="0" applyFont="1" applyProtection="1">
      <protection hidden="1"/>
    </xf>
    <xf numFmtId="0" fontId="39" fillId="9" borderId="13" xfId="0" applyFont="1" applyFill="1" applyBorder="1" applyProtection="1">
      <protection hidden="1"/>
    </xf>
    <xf numFmtId="44" fontId="4" fillId="0" borderId="15" xfId="5" applyNumberFormat="1" applyFont="1" applyFill="1" applyBorder="1" applyAlignment="1" applyProtection="1">
      <protection hidden="1"/>
    </xf>
    <xf numFmtId="3" fontId="4" fillId="0" borderId="2" xfId="0" applyNumberFormat="1" applyFont="1" applyFill="1" applyBorder="1" applyAlignment="1" applyProtection="1">
      <alignment horizontal="center" vertical="center"/>
      <protection hidden="1"/>
    </xf>
    <xf numFmtId="0" fontId="26" fillId="0" borderId="2" xfId="0" applyFont="1" applyFill="1" applyBorder="1" applyAlignment="1" applyProtection="1">
      <protection hidden="1"/>
    </xf>
    <xf numFmtId="0" fontId="19" fillId="9" borderId="0" xfId="0" applyFont="1" applyFill="1" applyBorder="1" applyAlignment="1" applyProtection="1">
      <alignment horizontal="center" vertical="center"/>
      <protection hidden="1"/>
    </xf>
    <xf numFmtId="42" fontId="1" fillId="9" borderId="7" xfId="5" applyNumberFormat="1" applyFont="1" applyFill="1" applyBorder="1" applyAlignment="1" applyProtection="1">
      <alignment horizontal="right" vertical="center"/>
      <protection hidden="1"/>
    </xf>
    <xf numFmtId="3" fontId="4" fillId="0" borderId="0" xfId="0" applyNumberFormat="1" applyFont="1" applyFill="1" applyBorder="1" applyAlignment="1" applyProtection="1">
      <alignment horizontal="center" vertical="center"/>
      <protection hidden="1"/>
    </xf>
    <xf numFmtId="0" fontId="4" fillId="0" borderId="0" xfId="0" applyFont="1" applyFill="1" applyBorder="1" applyAlignment="1" applyProtection="1">
      <protection hidden="1"/>
    </xf>
    <xf numFmtId="0" fontId="26" fillId="0" borderId="0" xfId="0" applyFont="1" applyFill="1" applyBorder="1" applyAlignment="1" applyProtection="1">
      <protection hidden="1"/>
    </xf>
    <xf numFmtId="0" fontId="4" fillId="0" borderId="0" xfId="0" applyFont="1" applyFill="1" applyBorder="1" applyAlignment="1" applyProtection="1">
      <alignment horizontal="center"/>
      <protection hidden="1"/>
    </xf>
    <xf numFmtId="0" fontId="4" fillId="0" borderId="0" xfId="0" applyFont="1" applyFill="1" applyBorder="1" applyAlignment="1" applyProtection="1">
      <alignment horizontal="center"/>
      <protection locked="0"/>
    </xf>
    <xf numFmtId="0" fontId="4" fillId="0" borderId="4" xfId="0" applyFont="1" applyFill="1" applyBorder="1" applyAlignment="1" applyProtection="1">
      <alignment horizontal="center"/>
      <protection hidden="1"/>
    </xf>
    <xf numFmtId="0" fontId="39" fillId="0" borderId="0" xfId="0" applyFont="1" applyAlignment="1" applyProtection="1">
      <alignment vertical="center"/>
      <protection hidden="1"/>
    </xf>
    <xf numFmtId="0" fontId="1" fillId="9" borderId="13" xfId="0" applyFont="1" applyFill="1" applyBorder="1" applyAlignment="1" applyProtection="1">
      <alignment horizontal="center" vertical="center"/>
      <protection hidden="1"/>
    </xf>
    <xf numFmtId="49" fontId="39" fillId="9" borderId="14" xfId="0" applyNumberFormat="1" applyFont="1" applyFill="1" applyBorder="1" applyAlignment="1" applyProtection="1">
      <alignment vertical="center"/>
      <protection hidden="1"/>
    </xf>
    <xf numFmtId="49" fontId="39" fillId="0" borderId="0" xfId="0" applyNumberFormat="1" applyFont="1" applyAlignment="1" applyProtection="1">
      <alignment vertical="center"/>
      <protection hidden="1"/>
    </xf>
    <xf numFmtId="0" fontId="8" fillId="9" borderId="13" xfId="0" applyFont="1" applyFill="1" applyBorder="1" applyAlignment="1" applyProtection="1">
      <alignment horizontal="center" vertical="center"/>
      <protection hidden="1"/>
    </xf>
    <xf numFmtId="0" fontId="1" fillId="9" borderId="0" xfId="0" applyFont="1" applyFill="1" applyBorder="1" applyAlignment="1" applyProtection="1">
      <alignment horizontal="left"/>
      <protection hidden="1"/>
    </xf>
    <xf numFmtId="49" fontId="40" fillId="9" borderId="14" xfId="0" applyNumberFormat="1" applyFont="1" applyFill="1" applyBorder="1" applyProtection="1">
      <protection hidden="1"/>
    </xf>
    <xf numFmtId="49" fontId="40" fillId="0" borderId="0" xfId="0" applyNumberFormat="1" applyFont="1" applyProtection="1">
      <protection hidden="1"/>
    </xf>
    <xf numFmtId="165" fontId="1" fillId="9" borderId="13" xfId="0" applyNumberFormat="1" applyFont="1" applyFill="1" applyBorder="1" applyAlignment="1" applyProtection="1">
      <alignment horizontal="center" vertical="center"/>
      <protection hidden="1"/>
    </xf>
    <xf numFmtId="165" fontId="1" fillId="12" borderId="20" xfId="0" applyNumberFormat="1" applyFont="1" applyFill="1" applyBorder="1" applyAlignment="1" applyProtection="1">
      <alignment horizontal="center" vertical="center"/>
      <protection hidden="1"/>
    </xf>
    <xf numFmtId="165" fontId="1" fillId="9" borderId="0" xfId="0" applyNumberFormat="1" applyFont="1" applyFill="1" applyBorder="1" applyAlignment="1" applyProtection="1">
      <alignment horizontal="center" vertical="center"/>
      <protection hidden="1"/>
    </xf>
    <xf numFmtId="0" fontId="20" fillId="9" borderId="0" xfId="0" applyFont="1" applyFill="1" applyBorder="1" applyAlignment="1" applyProtection="1">
      <alignment vertical="center"/>
      <protection hidden="1"/>
    </xf>
    <xf numFmtId="0" fontId="1" fillId="7" borderId="0" xfId="0" applyFont="1" applyFill="1" applyBorder="1" applyAlignment="1" applyProtection="1">
      <alignment horizontal="center" vertical="center"/>
      <protection hidden="1"/>
    </xf>
    <xf numFmtId="0" fontId="1" fillId="7" borderId="0" xfId="0" applyFont="1" applyFill="1" applyBorder="1" applyAlignment="1" applyProtection="1">
      <alignment horizontal="center" vertical="center"/>
      <protection locked="0"/>
    </xf>
    <xf numFmtId="0" fontId="39" fillId="0" borderId="0" xfId="0" applyFont="1" applyBorder="1" applyProtection="1">
      <protection hidden="1"/>
    </xf>
    <xf numFmtId="0" fontId="41" fillId="0" borderId="0" xfId="0" applyFont="1" applyFill="1" applyBorder="1" applyAlignment="1" applyProtection="1">
      <alignment horizontal="center" vertical="center" wrapText="1"/>
      <protection hidden="1"/>
    </xf>
    <xf numFmtId="0" fontId="41" fillId="0" borderId="0" xfId="0" applyFont="1" applyFill="1" applyBorder="1" applyAlignment="1" applyProtection="1">
      <alignment horizontal="left"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5" fontId="1" fillId="9" borderId="24" xfId="0" applyNumberFormat="1" applyFont="1" applyFill="1" applyBorder="1" applyAlignment="1" applyProtection="1">
      <alignment vertical="center" wrapText="1"/>
      <protection hidden="1"/>
    </xf>
    <xf numFmtId="49" fontId="3" fillId="0" borderId="44" xfId="0" applyNumberFormat="1" applyFont="1" applyBorder="1" applyAlignment="1" applyProtection="1">
      <alignment horizontal="left"/>
      <protection hidden="1"/>
    </xf>
    <xf numFmtId="49" fontId="3" fillId="0" borderId="45" xfId="0" applyNumberFormat="1" applyFont="1" applyBorder="1" applyAlignment="1" applyProtection="1">
      <alignment horizontal="left"/>
      <protection hidden="1"/>
    </xf>
    <xf numFmtId="49" fontId="3" fillId="0" borderId="45" xfId="0" applyNumberFormat="1" applyFont="1" applyBorder="1" applyAlignment="1" applyProtection="1">
      <protection hidden="1"/>
    </xf>
    <xf numFmtId="0" fontId="1" fillId="0" borderId="0" xfId="0" applyFont="1" applyBorder="1" applyProtection="1">
      <protection hidden="1"/>
    </xf>
    <xf numFmtId="0" fontId="8" fillId="0" borderId="7" xfId="0" applyFont="1" applyFill="1" applyBorder="1" applyAlignment="1" applyProtection="1">
      <alignment horizontal="center" vertical="center"/>
      <protection hidden="1"/>
    </xf>
    <xf numFmtId="3" fontId="4" fillId="0" borderId="7" xfId="6" applyNumberFormat="1" applyFont="1" applyFill="1" applyBorder="1" applyAlignment="1" applyProtection="1">
      <alignment horizontal="center" vertical="center"/>
      <protection hidden="1"/>
    </xf>
    <xf numFmtId="0" fontId="1" fillId="0" borderId="0" xfId="0" applyFont="1" applyBorder="1" applyAlignment="1" applyProtection="1">
      <protection hidden="1"/>
    </xf>
    <xf numFmtId="10" fontId="4" fillId="11" borderId="15" xfId="0" applyNumberFormat="1" applyFont="1" applyFill="1" applyBorder="1" applyAlignment="1" applyProtection="1">
      <alignment horizontal="center"/>
      <protection hidden="1"/>
    </xf>
    <xf numFmtId="0" fontId="4" fillId="0" borderId="4" xfId="0" applyFont="1" applyBorder="1" applyProtection="1">
      <protection hidden="1"/>
    </xf>
    <xf numFmtId="10" fontId="4" fillId="0" borderId="0" xfId="0" applyNumberFormat="1" applyFont="1" applyFill="1" applyBorder="1" applyAlignment="1" applyProtection="1">
      <alignment horizontal="center"/>
      <protection hidden="1"/>
    </xf>
    <xf numFmtId="0" fontId="1" fillId="0" borderId="5" xfId="0" applyFont="1" applyBorder="1" applyProtection="1">
      <protection hidden="1"/>
    </xf>
    <xf numFmtId="49" fontId="4" fillId="0" borderId="0" xfId="0" applyNumberFormat="1" applyFont="1" applyFill="1" applyBorder="1" applyAlignment="1" applyProtection="1">
      <alignment horizontal="center"/>
      <protection hidden="1"/>
    </xf>
    <xf numFmtId="42" fontId="4" fillId="0" borderId="28" xfId="0" applyNumberFormat="1" applyFont="1" applyFill="1" applyBorder="1" applyProtection="1">
      <protection locked="0"/>
    </xf>
    <xf numFmtId="42" fontId="4" fillId="0" borderId="26" xfId="0" applyNumberFormat="1" applyFont="1" applyFill="1" applyBorder="1" applyProtection="1">
      <protection locked="0"/>
    </xf>
    <xf numFmtId="0" fontId="4" fillId="0" borderId="28" xfId="0" applyFont="1" applyFill="1" applyBorder="1" applyAlignment="1" applyProtection="1">
      <alignment vertical="center"/>
      <protection hidden="1"/>
    </xf>
    <xf numFmtId="0" fontId="18" fillId="0" borderId="27" xfId="0" applyFont="1" applyBorder="1" applyProtection="1">
      <protection hidden="1"/>
    </xf>
    <xf numFmtId="0" fontId="18" fillId="0" borderId="26" xfId="0" applyFont="1" applyBorder="1" applyProtection="1">
      <protection hidden="1"/>
    </xf>
    <xf numFmtId="0" fontId="18" fillId="0" borderId="3" xfId="0" applyFont="1" applyBorder="1" applyProtection="1">
      <protection hidden="1"/>
    </xf>
    <xf numFmtId="0" fontId="18" fillId="0" borderId="1" xfId="0" applyFont="1" applyBorder="1" applyProtection="1">
      <protection hidden="1"/>
    </xf>
    <xf numFmtId="0" fontId="27" fillId="12" borderId="15" xfId="9" applyFill="1" applyBorder="1" applyAlignment="1" applyProtection="1">
      <alignment horizontal="center" vertical="center" wrapText="1"/>
      <protection hidden="1"/>
    </xf>
    <xf numFmtId="0" fontId="48" fillId="0" borderId="0" xfId="14"/>
    <xf numFmtId="0" fontId="59" fillId="0" borderId="0" xfId="14" applyFont="1"/>
    <xf numFmtId="0" fontId="51" fillId="0" borderId="0" xfId="14" applyFont="1"/>
    <xf numFmtId="0" fontId="48" fillId="0" borderId="0" xfId="14" applyFont="1"/>
    <xf numFmtId="0" fontId="48" fillId="0" borderId="45" xfId="14" applyBorder="1"/>
    <xf numFmtId="0" fontId="48" fillId="0" borderId="0" xfId="14" applyBorder="1"/>
    <xf numFmtId="49" fontId="43" fillId="0" borderId="0" xfId="0" applyNumberFormat="1" applyFont="1" applyBorder="1" applyAlignment="1" applyProtection="1">
      <alignment horizontal="left"/>
      <protection hidden="1"/>
    </xf>
    <xf numFmtId="0" fontId="48" fillId="0" borderId="46" xfId="14" applyBorder="1"/>
    <xf numFmtId="0" fontId="48" fillId="0" borderId="47" xfId="14" applyBorder="1"/>
    <xf numFmtId="0" fontId="48" fillId="0" borderId="0" xfId="14" applyFont="1" applyBorder="1" applyAlignment="1">
      <alignment horizontal="left"/>
    </xf>
    <xf numFmtId="9" fontId="48" fillId="0" borderId="0" xfId="14" applyNumberFormat="1" applyBorder="1" applyAlignment="1">
      <alignment horizontal="center"/>
    </xf>
    <xf numFmtId="0" fontId="48" fillId="0" borderId="0" xfId="14" applyFont="1" applyBorder="1" applyAlignment="1">
      <alignment horizontal="center"/>
    </xf>
    <xf numFmtId="0" fontId="60" fillId="0" borderId="48" xfId="14" applyFont="1" applyBorder="1"/>
    <xf numFmtId="0" fontId="61" fillId="0" borderId="0" xfId="14" applyFont="1" applyAlignment="1" applyProtection="1">
      <alignment vertical="center"/>
      <protection hidden="1"/>
    </xf>
    <xf numFmtId="0" fontId="48" fillId="0" borderId="0" xfId="14" applyAlignment="1" applyProtection="1">
      <alignment vertical="center"/>
      <protection hidden="1"/>
    </xf>
    <xf numFmtId="0" fontId="51" fillId="0" borderId="0" xfId="14" applyFont="1" applyAlignment="1" applyProtection="1">
      <alignment vertical="center" wrapText="1"/>
      <protection hidden="1"/>
    </xf>
    <xf numFmtId="0" fontId="48" fillId="0" borderId="0" xfId="14" applyFont="1" applyAlignment="1" applyProtection="1">
      <alignment vertical="center"/>
      <protection hidden="1"/>
    </xf>
    <xf numFmtId="0" fontId="48" fillId="0" borderId="0" xfId="14" applyFill="1" applyAlignment="1" applyProtection="1">
      <alignment vertical="center"/>
      <protection hidden="1"/>
    </xf>
    <xf numFmtId="0" fontId="4" fillId="0" borderId="0" xfId="13" applyFont="1" applyFill="1" applyBorder="1" applyAlignment="1" applyProtection="1">
      <alignment horizontal="left" vertical="center"/>
      <protection hidden="1"/>
    </xf>
    <xf numFmtId="0" fontId="48" fillId="0" borderId="49" xfId="14" applyFont="1" applyBorder="1" applyAlignment="1">
      <alignment horizontal="left"/>
    </xf>
    <xf numFmtId="0" fontId="27" fillId="0" borderId="0" xfId="9" applyAlignment="1" applyProtection="1">
      <alignment horizontal="right"/>
      <protection hidden="1"/>
    </xf>
    <xf numFmtId="0" fontId="58" fillId="12" borderId="50" xfId="0" applyFont="1" applyFill="1" applyBorder="1" applyAlignment="1" applyProtection="1">
      <alignment horizontal="center" vertical="center" wrapText="1"/>
      <protection hidden="1"/>
    </xf>
    <xf numFmtId="0" fontId="52" fillId="0" borderId="0" xfId="0" applyFont="1" applyFill="1" applyBorder="1" applyAlignment="1" applyProtection="1">
      <alignment horizontal="left" vertical="center" wrapText="1"/>
      <protection hidden="1"/>
    </xf>
    <xf numFmtId="9" fontId="48" fillId="0" borderId="0" xfId="19" applyFont="1" applyFill="1" applyBorder="1" applyAlignment="1" applyProtection="1">
      <alignment horizontal="left" vertical="top" wrapText="1"/>
      <protection hidden="1"/>
    </xf>
    <xf numFmtId="0" fontId="62" fillId="0" borderId="0" xfId="0" applyFont="1" applyFill="1" applyBorder="1" applyAlignment="1" applyProtection="1">
      <alignment vertical="center" wrapText="1"/>
      <protection hidden="1"/>
    </xf>
    <xf numFmtId="0" fontId="1" fillId="13" borderId="51" xfId="12" applyFont="1" applyFill="1" applyBorder="1" applyAlignment="1" applyProtection="1">
      <alignment vertical="center" wrapText="1"/>
      <protection hidden="1"/>
    </xf>
    <xf numFmtId="0" fontId="1" fillId="13" borderId="52" xfId="12" applyFont="1" applyFill="1" applyBorder="1" applyAlignment="1" applyProtection="1">
      <alignment vertical="center" wrapText="1"/>
      <protection hidden="1"/>
    </xf>
    <xf numFmtId="0" fontId="1" fillId="0" borderId="0" xfId="12" applyFont="1" applyFill="1" applyBorder="1" applyAlignment="1" applyProtection="1">
      <alignment vertical="center" wrapText="1"/>
      <protection hidden="1"/>
    </xf>
    <xf numFmtId="0" fontId="1" fillId="0" borderId="0" xfId="0" applyFont="1" applyProtection="1">
      <protection hidden="1"/>
    </xf>
    <xf numFmtId="0" fontId="1" fillId="0" borderId="0" xfId="0" applyFont="1" applyAlignment="1" applyProtection="1">
      <alignment horizontal="left"/>
      <protection hidden="1"/>
    </xf>
    <xf numFmtId="0" fontId="4" fillId="0" borderId="0" xfId="0" applyFont="1" applyAlignment="1" applyProtection="1">
      <alignment horizontal="left"/>
      <protection hidden="1"/>
    </xf>
    <xf numFmtId="0" fontId="20" fillId="11" borderId="53"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hidden="1"/>
    </xf>
    <xf numFmtId="0" fontId="1" fillId="0" borderId="0" xfId="0" applyFont="1" applyAlignment="1" applyProtection="1">
      <alignment horizontal="left" vertical="center"/>
      <protection hidden="1"/>
    </xf>
    <xf numFmtId="165" fontId="16" fillId="14" borderId="15" xfId="0" applyNumberFormat="1" applyFont="1" applyFill="1" applyBorder="1" applyAlignment="1" applyProtection="1">
      <alignment horizontal="right" vertical="center" indent="2"/>
      <protection hidden="1"/>
    </xf>
    <xf numFmtId="0" fontId="4" fillId="0" borderId="0" xfId="0" applyFont="1" applyAlignment="1" applyProtection="1">
      <alignment horizontal="left" vertical="center"/>
      <protection hidden="1"/>
    </xf>
    <xf numFmtId="165" fontId="16" fillId="6" borderId="26" xfId="0" applyNumberFormat="1" applyFont="1" applyFill="1" applyBorder="1" applyAlignment="1" applyProtection="1">
      <alignment horizontal="right" vertical="center" indent="2"/>
      <protection locked="0"/>
    </xf>
    <xf numFmtId="1" fontId="16" fillId="6" borderId="26" xfId="0" applyNumberFormat="1" applyFont="1" applyFill="1" applyBorder="1" applyAlignment="1" applyProtection="1">
      <alignment horizontal="right" vertical="center" indent="2"/>
      <protection locked="0"/>
    </xf>
    <xf numFmtId="1" fontId="4" fillId="6" borderId="15" xfId="0" applyNumberFormat="1" applyFont="1" applyFill="1" applyBorder="1" applyAlignment="1" applyProtection="1">
      <alignment horizontal="right" vertical="center" wrapText="1" indent="2"/>
      <protection locked="0"/>
    </xf>
    <xf numFmtId="0" fontId="1" fillId="0" borderId="0" xfId="0" applyFont="1" applyFill="1" applyProtection="1">
      <protection hidden="1"/>
    </xf>
    <xf numFmtId="0" fontId="4" fillId="0" borderId="24" xfId="0" applyFont="1" applyFill="1" applyBorder="1" applyAlignment="1" applyProtection="1">
      <alignment horizontal="left" vertical="top" wrapText="1"/>
      <protection hidden="1"/>
    </xf>
    <xf numFmtId="0" fontId="4" fillId="0" borderId="0" xfId="0" applyFont="1" applyFill="1" applyProtection="1">
      <protection hidden="1"/>
    </xf>
    <xf numFmtId="0" fontId="4" fillId="0" borderId="0" xfId="0" applyFont="1" applyFill="1" applyBorder="1" applyAlignment="1" applyProtection="1">
      <alignment horizontal="left" vertical="top" wrapText="1"/>
      <protection hidden="1"/>
    </xf>
    <xf numFmtId="0" fontId="0" fillId="0" borderId="0" xfId="0" applyFill="1" applyBorder="1" applyAlignment="1" applyProtection="1">
      <alignment horizontal="left" vertical="top" wrapText="1"/>
      <protection hidden="1"/>
    </xf>
    <xf numFmtId="0" fontId="34" fillId="8" borderId="25" xfId="0" applyFont="1" applyFill="1" applyBorder="1" applyAlignment="1" applyProtection="1">
      <alignment horizontal="justify" vertical="top" wrapText="1"/>
      <protection hidden="1"/>
    </xf>
    <xf numFmtId="0" fontId="34" fillId="8" borderId="24" xfId="0" applyFont="1" applyFill="1" applyBorder="1" applyAlignment="1" applyProtection="1">
      <alignment horizontal="justify" vertical="top" wrapText="1"/>
      <protection hidden="1"/>
    </xf>
    <xf numFmtId="0" fontId="4" fillId="8" borderId="15" xfId="0" applyFont="1" applyFill="1" applyBorder="1" applyAlignment="1" applyProtection="1">
      <alignment horizontal="right" vertical="top" wrapText="1"/>
      <protection hidden="1"/>
    </xf>
    <xf numFmtId="165" fontId="4" fillId="9" borderId="15" xfId="0" applyNumberFormat="1" applyFont="1" applyFill="1" applyBorder="1" applyAlignment="1" applyProtection="1">
      <alignment horizontal="center" vertical="center" wrapText="1"/>
      <protection hidden="1"/>
    </xf>
    <xf numFmtId="1" fontId="4" fillId="9" borderId="26" xfId="0" applyNumberFormat="1" applyFont="1" applyFill="1" applyBorder="1" applyAlignment="1" applyProtection="1">
      <alignment horizontal="center" vertical="center" wrapText="1"/>
      <protection hidden="1"/>
    </xf>
    <xf numFmtId="165" fontId="4" fillId="0" borderId="0" xfId="0" applyNumberFormat="1" applyFont="1" applyProtection="1">
      <protection hidden="1"/>
    </xf>
    <xf numFmtId="0" fontId="25" fillId="0" borderId="0" xfId="0" applyFont="1" applyAlignment="1" applyProtection="1">
      <alignment horizontal="justify"/>
      <protection hidden="1"/>
    </xf>
    <xf numFmtId="0" fontId="1" fillId="0" borderId="0" xfId="11" applyFont="1" applyFill="1" applyBorder="1" applyAlignment="1" applyProtection="1">
      <alignment horizontal="center" vertical="center" wrapText="1"/>
      <protection hidden="1"/>
    </xf>
    <xf numFmtId="49" fontId="1" fillId="0" borderId="0" xfId="11" applyNumberFormat="1" applyFont="1" applyFill="1" applyBorder="1" applyAlignment="1" applyProtection="1">
      <alignment horizontal="center" vertical="center"/>
      <protection hidden="1"/>
    </xf>
    <xf numFmtId="0" fontId="4" fillId="0" borderId="7" xfId="0" applyFont="1" applyFill="1" applyBorder="1" applyAlignment="1" applyProtection="1">
      <alignment horizontal="left" vertical="top" wrapText="1"/>
      <protection hidden="1"/>
    </xf>
    <xf numFmtId="0" fontId="3" fillId="0" borderId="0" xfId="11" applyFont="1" applyFill="1" applyBorder="1" applyAlignment="1" applyProtection="1">
      <alignment horizontal="center" vertical="center" wrapText="1"/>
      <protection hidden="1"/>
    </xf>
    <xf numFmtId="0" fontId="1" fillId="0" borderId="0" xfId="11" applyFont="1" applyBorder="1" applyAlignment="1" applyProtection="1">
      <alignment horizontal="left"/>
      <protection hidden="1"/>
    </xf>
    <xf numFmtId="0" fontId="27" fillId="0" borderId="0" xfId="9" applyAlignment="1" applyProtection="1">
      <alignment horizontal="left" vertical="center"/>
      <protection hidden="1"/>
    </xf>
    <xf numFmtId="0" fontId="62" fillId="0" borderId="51" xfId="0" applyFont="1" applyFill="1" applyBorder="1" applyAlignment="1" applyProtection="1">
      <alignment vertical="center" wrapText="1"/>
      <protection hidden="1"/>
    </xf>
    <xf numFmtId="0" fontId="52" fillId="0" borderId="50" xfId="0" applyFont="1" applyFill="1" applyBorder="1" applyAlignment="1" applyProtection="1">
      <alignment vertical="center" wrapText="1"/>
      <protection hidden="1"/>
    </xf>
    <xf numFmtId="0" fontId="55" fillId="0" borderId="0" xfId="0" applyFont="1" applyAlignment="1">
      <alignment vertical="top" wrapText="1"/>
    </xf>
    <xf numFmtId="165" fontId="63" fillId="11" borderId="50" xfId="0" applyNumberFormat="1" applyFont="1" applyFill="1" applyBorder="1" applyAlignment="1" applyProtection="1">
      <alignment horizontal="center" vertical="center" wrapText="1"/>
      <protection locked="0"/>
    </xf>
    <xf numFmtId="165" fontId="0" fillId="11" borderId="50" xfId="0" applyNumberFormat="1" applyFill="1" applyBorder="1" applyAlignment="1" applyProtection="1">
      <alignment vertical="center" wrapText="1"/>
      <protection locked="0"/>
    </xf>
    <xf numFmtId="166" fontId="4" fillId="0" borderId="7" xfId="11" applyNumberFormat="1" applyFont="1" applyFill="1" applyBorder="1" applyAlignment="1" applyProtection="1">
      <alignment horizontal="left" vertical="center"/>
      <protection hidden="1"/>
    </xf>
    <xf numFmtId="49" fontId="24" fillId="0" borderId="7" xfId="11" applyNumberFormat="1" applyFont="1" applyFill="1" applyBorder="1" applyAlignment="1" applyProtection="1">
      <alignment horizontal="center" vertical="center"/>
      <protection hidden="1"/>
    </xf>
    <xf numFmtId="0" fontId="50" fillId="0" borderId="0" xfId="0" applyFont="1" applyFill="1" applyBorder="1" applyAlignment="1">
      <alignment wrapText="1"/>
    </xf>
    <xf numFmtId="0" fontId="66" fillId="0" borderId="0" xfId="14" applyFont="1" applyAlignment="1" applyProtection="1">
      <alignment vertical="center"/>
      <protection hidden="1"/>
    </xf>
    <xf numFmtId="0" fontId="4" fillId="0" borderId="2" xfId="0" applyFont="1" applyFill="1" applyBorder="1" applyAlignment="1" applyProtection="1">
      <alignment horizontal="left"/>
      <protection hidden="1"/>
    </xf>
    <xf numFmtId="4" fontId="4" fillId="0" borderId="2" xfId="0" applyNumberFormat="1" applyFont="1" applyFill="1" applyBorder="1" applyAlignment="1" applyProtection="1">
      <alignment horizontal="center" vertical="center"/>
      <protection hidden="1"/>
    </xf>
    <xf numFmtId="42" fontId="4" fillId="0" borderId="26" xfId="0" applyNumberFormat="1" applyFont="1" applyFill="1" applyBorder="1" applyAlignment="1" applyProtection="1">
      <alignment vertical="center"/>
      <protection hidden="1"/>
    </xf>
    <xf numFmtId="0" fontId="4" fillId="0" borderId="3" xfId="0" applyFont="1" applyFill="1" applyBorder="1" applyAlignment="1" applyProtection="1">
      <alignment wrapText="1"/>
      <protection hidden="1"/>
    </xf>
    <xf numFmtId="0" fontId="0" fillId="0" borderId="1" xfId="0" applyFill="1" applyBorder="1" applyAlignment="1" applyProtection="1">
      <alignment wrapText="1"/>
      <protection hidden="1"/>
    </xf>
    <xf numFmtId="3" fontId="4" fillId="9" borderId="0" xfId="0" applyNumberFormat="1" applyFont="1" applyFill="1" applyBorder="1" applyAlignment="1" applyProtection="1">
      <alignment horizontal="center" vertical="center"/>
      <protection hidden="1"/>
    </xf>
    <xf numFmtId="4" fontId="4" fillId="9" borderId="0" xfId="0" applyNumberFormat="1" applyFont="1" applyFill="1" applyBorder="1" applyAlignment="1" applyProtection="1">
      <alignment horizontal="center" vertical="center"/>
      <protection hidden="1"/>
    </xf>
    <xf numFmtId="42" fontId="4" fillId="9" borderId="24" xfId="0" applyNumberFormat="1" applyFont="1" applyFill="1" applyBorder="1" applyAlignment="1" applyProtection="1">
      <alignment vertical="center"/>
      <protection hidden="1"/>
    </xf>
    <xf numFmtId="0" fontId="57" fillId="9" borderId="7" xfId="0" applyFont="1" applyFill="1" applyBorder="1" applyProtection="1">
      <protection hidden="1"/>
    </xf>
    <xf numFmtId="0" fontId="4" fillId="9" borderId="7" xfId="0" applyFont="1" applyFill="1" applyBorder="1" applyAlignment="1" applyProtection="1">
      <alignment wrapText="1"/>
      <protection hidden="1"/>
    </xf>
    <xf numFmtId="0" fontId="0" fillId="9" borderId="24" xfId="0" applyFill="1" applyBorder="1" applyAlignment="1" applyProtection="1">
      <alignment wrapText="1"/>
      <protection hidden="1"/>
    </xf>
    <xf numFmtId="3" fontId="0" fillId="0" borderId="0" xfId="0" applyNumberFormat="1"/>
    <xf numFmtId="0" fontId="52" fillId="0" borderId="25" xfId="0" applyFont="1" applyBorder="1" applyAlignment="1">
      <alignment horizontal="left" vertical="center" wrapText="1"/>
    </xf>
    <xf numFmtId="0" fontId="52" fillId="0" borderId="24" xfId="0" applyFont="1" applyBorder="1" applyAlignment="1">
      <alignment horizontal="left" vertical="center" wrapText="1"/>
    </xf>
    <xf numFmtId="0" fontId="52" fillId="0" borderId="29" xfId="0" applyFont="1" applyBorder="1" applyAlignment="1">
      <alignment horizontal="left" vertical="center" wrapText="1"/>
    </xf>
    <xf numFmtId="0" fontId="4" fillId="0" borderId="25" xfId="0" applyFont="1" applyFill="1" applyBorder="1" applyAlignment="1" applyProtection="1">
      <alignment horizontal="left" vertical="center" wrapText="1"/>
      <protection hidden="1"/>
    </xf>
    <xf numFmtId="0" fontId="4" fillId="0" borderId="24" xfId="0" applyFont="1" applyFill="1" applyBorder="1" applyAlignment="1" applyProtection="1">
      <alignment horizontal="left" vertical="center" wrapText="1"/>
      <protection hidden="1"/>
    </xf>
    <xf numFmtId="0" fontId="4" fillId="0" borderId="29" xfId="0" applyFont="1" applyFill="1" applyBorder="1" applyAlignment="1" applyProtection="1">
      <alignment horizontal="left" vertical="center" wrapText="1"/>
      <protection hidden="1"/>
    </xf>
    <xf numFmtId="0" fontId="4" fillId="0" borderId="25" xfId="0" applyFont="1" applyBorder="1" applyAlignment="1">
      <alignment horizontal="left" vertical="top" wrapText="1"/>
    </xf>
    <xf numFmtId="0" fontId="4" fillId="0" borderId="24" xfId="0" applyFont="1" applyBorder="1" applyAlignment="1">
      <alignment horizontal="left" vertical="top" wrapText="1"/>
    </xf>
    <xf numFmtId="0" fontId="4" fillId="0" borderId="29" xfId="0" applyFont="1" applyBorder="1" applyAlignment="1">
      <alignment horizontal="left" vertical="top" wrapText="1"/>
    </xf>
    <xf numFmtId="0" fontId="4" fillId="0" borderId="3" xfId="0" applyFont="1" applyFill="1" applyBorder="1" applyAlignment="1" applyProtection="1">
      <alignment horizontal="left" vertical="center" wrapText="1"/>
      <protection hidden="1"/>
    </xf>
    <xf numFmtId="0" fontId="4" fillId="0" borderId="2" xfId="0" applyFont="1" applyFill="1" applyBorder="1" applyAlignment="1" applyProtection="1">
      <alignment horizontal="left" vertical="center" wrapText="1"/>
      <protection hidden="1"/>
    </xf>
    <xf numFmtId="0" fontId="4" fillId="0" borderId="1" xfId="0" applyFont="1" applyFill="1" applyBorder="1" applyAlignment="1" applyProtection="1">
      <alignment horizontal="left" vertical="center" wrapText="1"/>
      <protection hidden="1"/>
    </xf>
    <xf numFmtId="0" fontId="4" fillId="15" borderId="8" xfId="0" applyFont="1" applyFill="1" applyBorder="1" applyAlignment="1" applyProtection="1">
      <alignment horizontal="left" vertical="center" wrapText="1"/>
      <protection hidden="1"/>
    </xf>
    <xf numFmtId="0" fontId="3" fillId="15" borderId="7" xfId="0" applyFont="1" applyFill="1" applyBorder="1" applyAlignment="1" applyProtection="1">
      <alignment horizontal="left" vertical="center" wrapText="1"/>
      <protection hidden="1"/>
    </xf>
    <xf numFmtId="0" fontId="3" fillId="15" borderId="6" xfId="0" applyFont="1" applyFill="1" applyBorder="1" applyAlignment="1" applyProtection="1">
      <alignment horizontal="left" vertical="center" wrapText="1"/>
      <protection hidden="1"/>
    </xf>
    <xf numFmtId="0" fontId="1" fillId="0" borderId="25" xfId="0" applyFont="1" applyFill="1" applyBorder="1" applyAlignment="1" applyProtection="1">
      <alignment horizontal="left" vertical="center" wrapText="1"/>
      <protection hidden="1"/>
    </xf>
    <xf numFmtId="0" fontId="1" fillId="0" borderId="24" xfId="0" applyFont="1" applyFill="1" applyBorder="1" applyAlignment="1" applyProtection="1">
      <alignment horizontal="left" vertical="center" wrapText="1"/>
      <protection hidden="1"/>
    </xf>
    <xf numFmtId="0" fontId="1" fillId="0" borderId="29" xfId="0" applyFont="1" applyFill="1" applyBorder="1" applyAlignment="1" applyProtection="1">
      <alignment horizontal="left" vertical="center" wrapText="1"/>
      <protection hidden="1"/>
    </xf>
    <xf numFmtId="0" fontId="3" fillId="9" borderId="5" xfId="0" applyFont="1" applyFill="1" applyBorder="1" applyAlignment="1" applyProtection="1">
      <alignment horizontal="center" vertical="center" wrapText="1"/>
      <protection hidden="1"/>
    </xf>
    <xf numFmtId="0" fontId="3" fillId="9" borderId="0" xfId="0" applyFont="1" applyFill="1" applyBorder="1" applyAlignment="1" applyProtection="1">
      <alignment horizontal="center" vertical="center" wrapText="1"/>
      <protection hidden="1"/>
    </xf>
    <xf numFmtId="0" fontId="3" fillId="9" borderId="4" xfId="0" applyFont="1" applyFill="1" applyBorder="1" applyAlignment="1" applyProtection="1">
      <alignment horizontal="center" vertical="center" wrapText="1"/>
      <protection hidden="1"/>
    </xf>
    <xf numFmtId="0" fontId="1" fillId="16" borderId="25" xfId="0" applyFont="1" applyFill="1" applyBorder="1" applyAlignment="1" applyProtection="1">
      <alignment horizontal="center" vertical="center" wrapText="1"/>
      <protection hidden="1"/>
    </xf>
    <xf numFmtId="0" fontId="1" fillId="16" borderId="24" xfId="0" applyFont="1" applyFill="1" applyBorder="1" applyAlignment="1" applyProtection="1">
      <alignment horizontal="center" vertical="center" wrapText="1"/>
      <protection hidden="1"/>
    </xf>
    <xf numFmtId="0" fontId="1" fillId="16" borderId="29" xfId="0" applyFont="1" applyFill="1" applyBorder="1" applyAlignment="1" applyProtection="1">
      <alignment horizontal="center" vertical="center" wrapText="1"/>
      <protection hidden="1"/>
    </xf>
    <xf numFmtId="0" fontId="58" fillId="0" borderId="25" xfId="0" applyFont="1" applyBorder="1" applyAlignment="1">
      <alignment horizontal="center" vertical="center" wrapText="1"/>
    </xf>
    <xf numFmtId="0" fontId="58" fillId="0" borderId="24" xfId="0" applyFont="1" applyBorder="1" applyAlignment="1">
      <alignment horizontal="center" vertical="center" wrapText="1"/>
    </xf>
    <xf numFmtId="0" fontId="58" fillId="0" borderId="29" xfId="0" applyFont="1" applyBorder="1" applyAlignment="1">
      <alignment horizontal="center" vertical="center" wrapText="1"/>
    </xf>
    <xf numFmtId="0" fontId="58" fillId="0" borderId="15" xfId="0" applyFont="1" applyBorder="1" applyAlignment="1">
      <alignment vertical="center"/>
    </xf>
    <xf numFmtId="0" fontId="12" fillId="12" borderId="8" xfId="0" applyFont="1" applyFill="1" applyBorder="1" applyAlignment="1">
      <alignment horizontal="center" vertical="center"/>
    </xf>
    <xf numFmtId="0" fontId="12" fillId="12" borderId="7" xfId="0" applyFont="1" applyFill="1" applyBorder="1" applyAlignment="1">
      <alignment horizontal="center" vertical="center"/>
    </xf>
    <xf numFmtId="0" fontId="10" fillId="12" borderId="7" xfId="0" applyFont="1" applyFill="1" applyBorder="1" applyAlignment="1">
      <alignment horizontal="center" vertical="center"/>
    </xf>
    <xf numFmtId="0" fontId="10" fillId="12" borderId="6" xfId="0" applyFont="1" applyFill="1" applyBorder="1" applyAlignment="1">
      <alignment horizontal="center" vertical="center"/>
    </xf>
    <xf numFmtId="0" fontId="11" fillId="12" borderId="25" xfId="0" applyFont="1" applyFill="1" applyBorder="1" applyAlignment="1" applyProtection="1">
      <alignment horizontal="center" vertical="center" wrapText="1"/>
      <protection hidden="1"/>
    </xf>
    <xf numFmtId="0" fontId="11" fillId="12" borderId="24" xfId="0" applyFont="1" applyFill="1" applyBorder="1" applyAlignment="1" applyProtection="1">
      <alignment horizontal="center" vertical="center" wrapText="1"/>
      <protection hidden="1"/>
    </xf>
    <xf numFmtId="0" fontId="10" fillId="12" borderId="24" xfId="0" applyFont="1" applyFill="1" applyBorder="1" applyAlignment="1">
      <alignment horizontal="center" vertical="center" wrapText="1"/>
    </xf>
    <xf numFmtId="0" fontId="10" fillId="12" borderId="29" xfId="0" applyFont="1" applyFill="1" applyBorder="1" applyAlignment="1">
      <alignment horizontal="center" vertical="center" wrapText="1"/>
    </xf>
    <xf numFmtId="0" fontId="3" fillId="9" borderId="3" xfId="0" applyFont="1" applyFill="1" applyBorder="1" applyAlignment="1">
      <alignment horizontal="center" vertical="center"/>
    </xf>
    <xf numFmtId="0" fontId="0" fillId="0" borderId="2" xfId="0" applyBorder="1"/>
    <xf numFmtId="0" fontId="0" fillId="0" borderId="1" xfId="0" applyBorder="1"/>
    <xf numFmtId="0" fontId="1" fillId="0" borderId="25" xfId="0" applyFont="1" applyFill="1" applyBorder="1" applyAlignment="1" applyProtection="1">
      <alignment vertical="center" wrapText="1"/>
      <protection hidden="1"/>
    </xf>
    <xf numFmtId="0" fontId="1" fillId="0" borderId="24" xfId="0" applyFont="1" applyFill="1" applyBorder="1" applyAlignment="1" applyProtection="1">
      <alignment vertical="center" wrapText="1"/>
      <protection hidden="1"/>
    </xf>
    <xf numFmtId="0" fontId="1" fillId="0" borderId="29" xfId="0" applyFont="1" applyFill="1" applyBorder="1" applyAlignment="1" applyProtection="1">
      <alignment vertical="center" wrapText="1"/>
      <protection hidden="1"/>
    </xf>
    <xf numFmtId="0" fontId="3" fillId="0" borderId="25" xfId="0" applyFont="1" applyFill="1" applyBorder="1" applyAlignment="1" applyProtection="1">
      <alignment horizontal="center" vertical="center" wrapText="1"/>
      <protection hidden="1"/>
    </xf>
    <xf numFmtId="0" fontId="0" fillId="0" borderId="24" xfId="0" applyBorder="1"/>
    <xf numFmtId="0" fontId="0" fillId="0" borderId="29" xfId="0" applyBorder="1"/>
    <xf numFmtId="0" fontId="1" fillId="12" borderId="25" xfId="0" applyFont="1" applyFill="1" applyBorder="1" applyAlignment="1" applyProtection="1">
      <alignment horizontal="left" vertical="center" wrapText="1"/>
      <protection hidden="1"/>
    </xf>
    <xf numFmtId="0" fontId="1" fillId="12" borderId="24" xfId="0" applyFont="1" applyFill="1" applyBorder="1" applyAlignment="1" applyProtection="1">
      <alignment horizontal="left" vertical="center" wrapText="1"/>
      <protection hidden="1"/>
    </xf>
    <xf numFmtId="0" fontId="1" fillId="12" borderId="29" xfId="0" applyFont="1" applyFill="1" applyBorder="1" applyAlignment="1" applyProtection="1">
      <alignment horizontal="left" vertical="center" wrapText="1"/>
      <protection hidden="1"/>
    </xf>
    <xf numFmtId="0" fontId="3" fillId="9" borderId="8" xfId="0" applyFont="1" applyFill="1" applyBorder="1" applyAlignment="1" applyProtection="1">
      <alignment horizontal="center" vertical="center" wrapText="1"/>
      <protection hidden="1"/>
    </xf>
    <xf numFmtId="0" fontId="3" fillId="9" borderId="7" xfId="0" applyFont="1" applyFill="1" applyBorder="1" applyAlignment="1" applyProtection="1">
      <alignment horizontal="center" vertical="center" wrapText="1"/>
      <protection hidden="1"/>
    </xf>
    <xf numFmtId="0" fontId="0" fillId="9" borderId="7" xfId="0" applyFill="1" applyBorder="1" applyAlignment="1">
      <alignment horizontal="center" vertical="center" wrapText="1"/>
    </xf>
    <xf numFmtId="0" fontId="0" fillId="9" borderId="6" xfId="0" applyFill="1" applyBorder="1" applyAlignment="1">
      <alignment horizontal="center" vertical="center" wrapText="1"/>
    </xf>
    <xf numFmtId="0" fontId="6" fillId="0" borderId="24"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3" fillId="9" borderId="3" xfId="0" applyFont="1" applyFill="1" applyBorder="1" applyAlignment="1" applyProtection="1">
      <alignment horizontal="center" vertical="center" wrapText="1"/>
      <protection hidden="1"/>
    </xf>
    <xf numFmtId="0" fontId="3" fillId="9" borderId="2" xfId="0" applyFont="1" applyFill="1" applyBorder="1" applyAlignment="1" applyProtection="1">
      <alignment horizontal="center" vertical="center" wrapText="1"/>
      <protection hidden="1"/>
    </xf>
    <xf numFmtId="0" fontId="3" fillId="9" borderId="1" xfId="0" applyFont="1" applyFill="1" applyBorder="1" applyAlignment="1" applyProtection="1">
      <alignment horizontal="center" vertical="center" wrapText="1"/>
      <protection hidden="1"/>
    </xf>
    <xf numFmtId="0" fontId="4" fillId="15" borderId="5" xfId="0" applyFont="1" applyFill="1" applyBorder="1" applyAlignment="1" applyProtection="1">
      <alignment horizontal="left" vertical="center" wrapText="1"/>
      <protection hidden="1"/>
    </xf>
    <xf numFmtId="0" fontId="4" fillId="15" borderId="0" xfId="0" applyFont="1" applyFill="1" applyBorder="1" applyAlignment="1" applyProtection="1">
      <alignment horizontal="left" vertical="center" wrapText="1"/>
      <protection hidden="1"/>
    </xf>
    <xf numFmtId="0" fontId="4" fillId="15" borderId="4" xfId="0" applyFont="1" applyFill="1" applyBorder="1" applyAlignment="1" applyProtection="1">
      <alignment horizontal="left" vertical="center" wrapText="1"/>
      <protection hidden="1"/>
    </xf>
    <xf numFmtId="0" fontId="1" fillId="0" borderId="18" xfId="11" applyFont="1" applyFill="1" applyBorder="1" applyAlignment="1" applyProtection="1">
      <alignment horizontal="center"/>
      <protection hidden="1"/>
    </xf>
    <xf numFmtId="0" fontId="1" fillId="0" borderId="17" xfId="11" applyFont="1" applyFill="1" applyBorder="1" applyAlignment="1" applyProtection="1">
      <alignment horizontal="center"/>
      <protection hidden="1"/>
    </xf>
    <xf numFmtId="0" fontId="1" fillId="0" borderId="16" xfId="11" applyFont="1" applyFill="1" applyBorder="1" applyAlignment="1" applyProtection="1">
      <alignment horizontal="center"/>
      <protection hidden="1"/>
    </xf>
    <xf numFmtId="0" fontId="4" fillId="6" borderId="25" xfId="11" applyFont="1" applyFill="1" applyBorder="1" applyAlignment="1" applyProtection="1">
      <alignment horizontal="left" vertical="center"/>
      <protection locked="0"/>
    </xf>
    <xf numFmtId="0" fontId="4" fillId="6" borderId="24" xfId="11" applyFill="1" applyBorder="1" applyAlignment="1" applyProtection="1">
      <alignment horizontal="left" vertical="center"/>
      <protection locked="0"/>
    </xf>
    <xf numFmtId="0" fontId="4" fillId="6" borderId="29" xfId="11" applyFill="1" applyBorder="1" applyAlignment="1" applyProtection="1">
      <alignment horizontal="left" vertical="center"/>
      <protection locked="0"/>
    </xf>
    <xf numFmtId="0" fontId="1" fillId="0" borderId="14" xfId="11" applyFont="1" applyBorder="1" applyAlignment="1" applyProtection="1">
      <alignment horizontal="right" vertical="center" indent="1"/>
      <protection hidden="1"/>
    </xf>
    <xf numFmtId="0" fontId="1" fillId="0" borderId="0" xfId="11" applyFont="1" applyBorder="1" applyAlignment="1" applyProtection="1">
      <alignment horizontal="right" vertical="center" indent="1"/>
      <protection hidden="1"/>
    </xf>
    <xf numFmtId="0" fontId="18" fillId="0" borderId="18" xfId="11" applyFont="1" applyBorder="1" applyAlignment="1" applyProtection="1">
      <alignment horizontal="center" vertical="center" wrapText="1"/>
      <protection hidden="1"/>
    </xf>
    <xf numFmtId="0" fontId="18" fillId="0" borderId="17" xfId="11" applyFont="1" applyBorder="1" applyAlignment="1" applyProtection="1">
      <alignment horizontal="center" vertical="center" wrapText="1"/>
      <protection hidden="1"/>
    </xf>
    <xf numFmtId="0" fontId="18" fillId="0" borderId="16" xfId="11" applyFont="1" applyBorder="1" applyAlignment="1" applyProtection="1">
      <alignment horizontal="center" vertical="center" wrapText="1"/>
      <protection hidden="1"/>
    </xf>
    <xf numFmtId="0" fontId="18" fillId="0" borderId="40" xfId="11" applyFont="1" applyBorder="1" applyAlignment="1" applyProtection="1">
      <alignment horizontal="center" vertical="center" wrapText="1"/>
      <protection hidden="1"/>
    </xf>
    <xf numFmtId="0" fontId="18" fillId="0" borderId="2" xfId="11" applyFont="1" applyBorder="1" applyAlignment="1" applyProtection="1">
      <alignment horizontal="center" vertical="center" wrapText="1"/>
      <protection hidden="1"/>
    </xf>
    <xf numFmtId="0" fontId="18" fillId="0" borderId="19" xfId="11" applyFont="1" applyBorder="1" applyAlignment="1" applyProtection="1">
      <alignment horizontal="center" vertical="center" wrapText="1"/>
      <protection hidden="1"/>
    </xf>
    <xf numFmtId="0" fontId="7" fillId="0" borderId="11" xfId="11" applyFont="1" applyFill="1" applyBorder="1" applyAlignment="1" applyProtection="1">
      <alignment horizontal="center" vertical="center" wrapText="1"/>
      <protection hidden="1"/>
    </xf>
    <xf numFmtId="0" fontId="17" fillId="0" borderId="10" xfId="11" applyFont="1" applyFill="1" applyBorder="1" applyAlignment="1" applyProtection="1">
      <alignment horizontal="center" vertical="center" wrapText="1"/>
      <protection hidden="1"/>
    </xf>
    <xf numFmtId="0" fontId="17" fillId="0" borderId="9" xfId="11" applyFont="1" applyFill="1" applyBorder="1" applyAlignment="1" applyProtection="1">
      <alignment horizontal="center" vertical="center" wrapText="1"/>
      <protection hidden="1"/>
    </xf>
    <xf numFmtId="0" fontId="4" fillId="6" borderId="15" xfId="11" applyFont="1" applyFill="1" applyBorder="1" applyAlignment="1" applyProtection="1">
      <alignment horizontal="left" vertical="center"/>
      <protection locked="0"/>
    </xf>
    <xf numFmtId="0" fontId="4" fillId="6" borderId="15" xfId="11" applyFill="1" applyBorder="1" applyAlignment="1" applyProtection="1">
      <alignment horizontal="left" vertical="center"/>
      <protection locked="0"/>
    </xf>
    <xf numFmtId="0" fontId="4" fillId="0" borderId="0" xfId="11" applyBorder="1" applyAlignment="1" applyProtection="1">
      <alignment horizontal="right" vertical="center" indent="1"/>
      <protection hidden="1"/>
    </xf>
    <xf numFmtId="164" fontId="4" fillId="6" borderId="25" xfId="11" applyNumberFormat="1" applyFill="1" applyBorder="1" applyAlignment="1" applyProtection="1">
      <alignment horizontal="left" vertical="center"/>
      <protection locked="0"/>
    </xf>
    <xf numFmtId="164" fontId="4" fillId="6" borderId="24" xfId="11" applyNumberFormat="1" applyFill="1" applyBorder="1" applyAlignment="1" applyProtection="1">
      <alignment horizontal="left" vertical="center"/>
      <protection locked="0"/>
    </xf>
    <xf numFmtId="164" fontId="4" fillId="6" borderId="29" xfId="11" applyNumberFormat="1" applyFill="1" applyBorder="1" applyAlignment="1" applyProtection="1">
      <alignment horizontal="left" vertical="center"/>
      <protection locked="0"/>
    </xf>
    <xf numFmtId="0" fontId="3" fillId="0" borderId="18" xfId="11" applyFont="1" applyFill="1" applyBorder="1" applyAlignment="1" applyProtection="1">
      <alignment horizontal="center" vertical="center" wrapText="1"/>
      <protection hidden="1"/>
    </xf>
    <xf numFmtId="0" fontId="3" fillId="0" borderId="17" xfId="11" applyFont="1" applyFill="1" applyBorder="1" applyAlignment="1" applyProtection="1">
      <alignment horizontal="center" vertical="center" wrapText="1"/>
      <protection hidden="1"/>
    </xf>
    <xf numFmtId="0" fontId="3" fillId="0" borderId="36" xfId="11" applyFont="1" applyFill="1" applyBorder="1" applyAlignment="1" applyProtection="1">
      <alignment horizontal="center" vertical="center" wrapText="1"/>
      <protection hidden="1"/>
    </xf>
    <xf numFmtId="0" fontId="3" fillId="0" borderId="14" xfId="11" applyFont="1" applyFill="1" applyBorder="1" applyAlignment="1" applyProtection="1">
      <alignment horizontal="center" vertical="center" wrapText="1"/>
      <protection hidden="1"/>
    </xf>
    <xf numFmtId="0" fontId="3" fillId="0" borderId="0" xfId="11" applyFont="1" applyFill="1" applyBorder="1" applyAlignment="1" applyProtection="1">
      <alignment horizontal="center" vertical="center" wrapText="1"/>
      <protection hidden="1"/>
    </xf>
    <xf numFmtId="0" fontId="3" fillId="0" borderId="4" xfId="11" applyFont="1" applyFill="1" applyBorder="1" applyAlignment="1" applyProtection="1">
      <alignment horizontal="center" vertical="center" wrapText="1"/>
      <protection hidden="1"/>
    </xf>
    <xf numFmtId="0" fontId="3" fillId="0" borderId="11" xfId="11" applyFont="1" applyFill="1" applyBorder="1" applyAlignment="1" applyProtection="1">
      <alignment horizontal="center" vertical="center" wrapText="1"/>
      <protection hidden="1"/>
    </xf>
    <xf numFmtId="0" fontId="3" fillId="0" borderId="10" xfId="11" applyFont="1" applyFill="1" applyBorder="1" applyAlignment="1" applyProtection="1">
      <alignment horizontal="center" vertical="center" wrapText="1"/>
      <protection hidden="1"/>
    </xf>
    <xf numFmtId="0" fontId="3" fillId="0" borderId="35" xfId="11" applyFont="1" applyFill="1" applyBorder="1" applyAlignment="1" applyProtection="1">
      <alignment horizontal="center" vertical="center" wrapText="1"/>
      <protection hidden="1"/>
    </xf>
    <xf numFmtId="0" fontId="19" fillId="12" borderId="31" xfId="11" applyFont="1" applyFill="1" applyBorder="1" applyAlignment="1" applyProtection="1">
      <alignment horizontal="center" vertical="center"/>
      <protection hidden="1"/>
    </xf>
    <xf numFmtId="0" fontId="19" fillId="12" borderId="32" xfId="11" applyFont="1" applyFill="1" applyBorder="1" applyAlignment="1" applyProtection="1">
      <alignment horizontal="center" vertical="center"/>
      <protection hidden="1"/>
    </xf>
    <xf numFmtId="0" fontId="19" fillId="12" borderId="37" xfId="11" applyFont="1" applyFill="1" applyBorder="1" applyAlignment="1" applyProtection="1">
      <alignment horizontal="center" vertical="center"/>
      <protection hidden="1"/>
    </xf>
    <xf numFmtId="165" fontId="20" fillId="9" borderId="8" xfId="11" applyNumberFormat="1" applyFont="1" applyFill="1" applyBorder="1" applyAlignment="1" applyProtection="1">
      <alignment horizontal="center" vertical="center"/>
      <protection locked="0"/>
    </xf>
    <xf numFmtId="165" fontId="20" fillId="9" borderId="7" xfId="11" applyNumberFormat="1" applyFont="1" applyFill="1" applyBorder="1" applyAlignment="1" applyProtection="1">
      <alignment horizontal="center" vertical="center"/>
      <protection locked="0"/>
    </xf>
    <xf numFmtId="165" fontId="20" fillId="9" borderId="22" xfId="11" applyNumberFormat="1" applyFont="1" applyFill="1" applyBorder="1" applyAlignment="1" applyProtection="1">
      <alignment horizontal="center" vertical="center"/>
      <protection locked="0"/>
    </xf>
    <xf numFmtId="165" fontId="20" fillId="9" borderId="34" xfId="11" applyNumberFormat="1" applyFont="1" applyFill="1" applyBorder="1" applyAlignment="1" applyProtection="1">
      <alignment horizontal="center" vertical="center"/>
      <protection locked="0"/>
    </xf>
    <xf numFmtId="165" fontId="20" fillId="9" borderId="10" xfId="11" applyNumberFormat="1" applyFont="1" applyFill="1" applyBorder="1" applyAlignment="1" applyProtection="1">
      <alignment horizontal="center" vertical="center"/>
      <protection locked="0"/>
    </xf>
    <xf numFmtId="165" fontId="20" fillId="9" borderId="9" xfId="11" applyNumberFormat="1" applyFont="1" applyFill="1" applyBorder="1" applyAlignment="1" applyProtection="1">
      <alignment horizontal="center" vertical="center"/>
      <protection locked="0"/>
    </xf>
    <xf numFmtId="49" fontId="1" fillId="0" borderId="23" xfId="11" applyNumberFormat="1" applyFont="1" applyFill="1" applyBorder="1" applyAlignment="1" applyProtection="1">
      <alignment horizontal="center" vertical="center"/>
      <protection hidden="1"/>
    </xf>
    <xf numFmtId="49" fontId="1" fillId="0" borderId="38" xfId="11" applyNumberFormat="1" applyFont="1" applyFill="1" applyBorder="1" applyAlignment="1" applyProtection="1">
      <alignment horizontal="center" vertical="center"/>
      <protection hidden="1"/>
    </xf>
    <xf numFmtId="49" fontId="1" fillId="0" borderId="39" xfId="11" applyNumberFormat="1" applyFont="1" applyFill="1" applyBorder="1" applyAlignment="1" applyProtection="1">
      <alignment horizontal="center" vertical="center"/>
      <protection hidden="1"/>
    </xf>
    <xf numFmtId="0" fontId="19" fillId="12" borderId="33" xfId="11" applyFont="1" applyFill="1" applyBorder="1" applyAlignment="1" applyProtection="1">
      <alignment horizontal="center" vertical="center"/>
      <protection hidden="1"/>
    </xf>
    <xf numFmtId="166" fontId="24" fillId="0" borderId="7" xfId="11" applyNumberFormat="1" applyFont="1" applyFill="1" applyBorder="1" applyAlignment="1" applyProtection="1">
      <alignment horizontal="left" vertical="center"/>
      <protection hidden="1"/>
    </xf>
    <xf numFmtId="165" fontId="20" fillId="11" borderId="8" xfId="11" applyNumberFormat="1" applyFont="1" applyFill="1" applyBorder="1" applyAlignment="1" applyProtection="1">
      <alignment horizontal="center" vertical="center"/>
      <protection locked="0"/>
    </xf>
    <xf numFmtId="165" fontId="20" fillId="11" borderId="7" xfId="11" applyNumberFormat="1" applyFont="1" applyFill="1" applyBorder="1" applyAlignment="1" applyProtection="1">
      <alignment horizontal="center" vertical="center"/>
      <protection locked="0"/>
    </xf>
    <xf numFmtId="165" fontId="20" fillId="11" borderId="22" xfId="11" applyNumberFormat="1" applyFont="1" applyFill="1" applyBorder="1" applyAlignment="1" applyProtection="1">
      <alignment horizontal="center" vertical="center"/>
      <protection locked="0"/>
    </xf>
    <xf numFmtId="165" fontId="20" fillId="11" borderId="34" xfId="11" applyNumberFormat="1" applyFont="1" applyFill="1" applyBorder="1" applyAlignment="1" applyProtection="1">
      <alignment horizontal="center" vertical="center"/>
      <protection locked="0"/>
    </xf>
    <xf numFmtId="165" fontId="20" fillId="11" borderId="10" xfId="11" applyNumberFormat="1" applyFont="1" applyFill="1" applyBorder="1" applyAlignment="1" applyProtection="1">
      <alignment horizontal="center" vertical="center"/>
      <protection locked="0"/>
    </xf>
    <xf numFmtId="165" fontId="20" fillId="11" borderId="9" xfId="11" applyNumberFormat="1" applyFont="1" applyFill="1" applyBorder="1" applyAlignment="1" applyProtection="1">
      <alignment horizontal="center" vertical="center"/>
      <protection locked="0"/>
    </xf>
    <xf numFmtId="0" fontId="1" fillId="0" borderId="24" xfId="11" applyFont="1" applyFill="1" applyBorder="1" applyAlignment="1" applyProtection="1">
      <alignment horizontal="center" vertical="center"/>
      <protection hidden="1"/>
    </xf>
    <xf numFmtId="0" fontId="1" fillId="0" borderId="29" xfId="11" applyFont="1" applyFill="1" applyBorder="1" applyAlignment="1" applyProtection="1">
      <alignment horizontal="center" vertical="center"/>
      <protection hidden="1"/>
    </xf>
    <xf numFmtId="0" fontId="1" fillId="0" borderId="8" xfId="11" applyFont="1" applyFill="1" applyBorder="1" applyAlignment="1" applyProtection="1">
      <alignment horizontal="center" vertical="center" wrapText="1"/>
      <protection hidden="1"/>
    </xf>
    <xf numFmtId="0" fontId="1" fillId="0" borderId="7" xfId="11" applyFont="1" applyFill="1" applyBorder="1" applyAlignment="1" applyProtection="1">
      <alignment horizontal="center" vertical="center" wrapText="1"/>
      <protection hidden="1"/>
    </xf>
    <xf numFmtId="0" fontId="1" fillId="0" borderId="6" xfId="11" applyFont="1" applyFill="1" applyBorder="1" applyAlignment="1" applyProtection="1">
      <alignment horizontal="center" vertical="center" wrapText="1"/>
      <protection hidden="1"/>
    </xf>
    <xf numFmtId="0" fontId="1" fillId="0" borderId="34" xfId="11" applyFont="1" applyFill="1" applyBorder="1" applyAlignment="1" applyProtection="1">
      <alignment horizontal="center" vertical="center" wrapText="1"/>
      <protection hidden="1"/>
    </xf>
    <xf numFmtId="0" fontId="1" fillId="0" borderId="10" xfId="11" applyFont="1" applyFill="1" applyBorder="1" applyAlignment="1" applyProtection="1">
      <alignment horizontal="center" vertical="center" wrapText="1"/>
      <protection hidden="1"/>
    </xf>
    <xf numFmtId="0" fontId="1" fillId="0" borderId="35" xfId="11" applyFont="1" applyFill="1" applyBorder="1" applyAlignment="1" applyProtection="1">
      <alignment horizontal="center" vertical="center" wrapText="1"/>
      <protection hidden="1"/>
    </xf>
    <xf numFmtId="0" fontId="1" fillId="0" borderId="25" xfId="11" applyFont="1" applyFill="1" applyBorder="1" applyAlignment="1" applyProtection="1">
      <alignment horizontal="center" vertical="center"/>
      <protection hidden="1"/>
    </xf>
    <xf numFmtId="0" fontId="27" fillId="0" borderId="10" xfId="9" applyBorder="1" applyAlignment="1" applyProtection="1">
      <alignment horizontal="center"/>
      <protection hidden="1"/>
    </xf>
    <xf numFmtId="0" fontId="11" fillId="12" borderId="18" xfId="11" applyFont="1" applyFill="1" applyBorder="1" applyAlignment="1" applyProtection="1">
      <alignment horizontal="center" vertical="center" wrapText="1"/>
      <protection hidden="1"/>
    </xf>
    <xf numFmtId="0" fontId="11" fillId="12" borderId="17" xfId="11" applyFont="1" applyFill="1" applyBorder="1" applyAlignment="1" applyProtection="1">
      <alignment horizontal="center" vertical="center" wrapText="1"/>
      <protection hidden="1"/>
    </xf>
    <xf numFmtId="0" fontId="11" fillId="12" borderId="16" xfId="11" applyFont="1" applyFill="1" applyBorder="1" applyAlignment="1" applyProtection="1">
      <alignment horizontal="center" vertical="center" wrapText="1"/>
      <protection hidden="1"/>
    </xf>
    <xf numFmtId="0" fontId="11" fillId="12" borderId="11" xfId="11" applyFont="1" applyFill="1" applyBorder="1" applyAlignment="1" applyProtection="1">
      <alignment horizontal="center" vertical="center" wrapText="1"/>
      <protection hidden="1"/>
    </xf>
    <xf numFmtId="0" fontId="11" fillId="12" borderId="10" xfId="11" applyFont="1" applyFill="1" applyBorder="1" applyAlignment="1" applyProtection="1">
      <alignment horizontal="center" vertical="center" wrapText="1"/>
      <protection hidden="1"/>
    </xf>
    <xf numFmtId="0" fontId="11" fillId="12" borderId="9" xfId="11" applyFont="1" applyFill="1" applyBorder="1" applyAlignment="1" applyProtection="1">
      <alignment horizontal="center" vertical="center" wrapText="1"/>
      <protection hidden="1"/>
    </xf>
    <xf numFmtId="0" fontId="27" fillId="6" borderId="15" xfId="9" applyFill="1" applyBorder="1" applyAlignment="1" applyProtection="1">
      <alignment horizontal="center"/>
      <protection locked="0"/>
    </xf>
    <xf numFmtId="0" fontId="30" fillId="0" borderId="10" xfId="11" applyFont="1" applyFill="1" applyBorder="1" applyAlignment="1" applyProtection="1">
      <alignment vertical="center"/>
      <protection hidden="1"/>
    </xf>
    <xf numFmtId="0" fontId="10" fillId="0" borderId="10" xfId="0" applyFont="1" applyBorder="1" applyAlignment="1" applyProtection="1">
      <alignment vertical="center"/>
      <protection hidden="1"/>
    </xf>
    <xf numFmtId="0" fontId="25" fillId="9" borderId="25" xfId="11" applyFont="1" applyFill="1" applyBorder="1" applyAlignment="1" applyProtection="1">
      <alignment horizontal="left" vertical="center"/>
      <protection hidden="1"/>
    </xf>
    <xf numFmtId="0" fontId="25" fillId="9" borderId="24" xfId="11" applyFont="1" applyFill="1" applyBorder="1" applyAlignment="1" applyProtection="1">
      <alignment horizontal="left" vertical="center"/>
      <protection hidden="1"/>
    </xf>
    <xf numFmtId="0" fontId="25" fillId="9" borderId="29" xfId="11" applyFont="1" applyFill="1" applyBorder="1" applyAlignment="1" applyProtection="1">
      <alignment horizontal="left" vertical="center"/>
      <protection hidden="1"/>
    </xf>
    <xf numFmtId="0" fontId="1" fillId="0" borderId="14" xfId="11" applyFont="1" applyBorder="1" applyAlignment="1" applyProtection="1">
      <alignment horizontal="left"/>
      <protection hidden="1"/>
    </xf>
    <xf numFmtId="0" fontId="1" fillId="0" borderId="0" xfId="11" applyFont="1" applyBorder="1" applyAlignment="1" applyProtection="1">
      <alignment horizontal="left"/>
      <protection hidden="1"/>
    </xf>
    <xf numFmtId="0" fontId="52" fillId="0" borderId="7" xfId="9" applyFont="1" applyFill="1" applyBorder="1" applyAlignment="1" applyProtection="1">
      <alignment vertical="center" wrapText="1"/>
      <protection locked="0"/>
    </xf>
    <xf numFmtId="0" fontId="52" fillId="0" borderId="2" xfId="9" applyFont="1" applyFill="1" applyBorder="1" applyAlignment="1" applyProtection="1">
      <alignment vertical="center" wrapText="1"/>
      <protection locked="0"/>
    </xf>
    <xf numFmtId="0" fontId="25" fillId="0" borderId="4" xfId="11" applyFont="1" applyFill="1" applyBorder="1" applyAlignment="1" applyProtection="1">
      <alignment horizontal="center" vertical="center"/>
      <protection hidden="1"/>
    </xf>
    <xf numFmtId="0" fontId="25" fillId="0" borderId="5" xfId="11" applyFont="1" applyFill="1" applyBorder="1" applyAlignment="1" applyProtection="1">
      <alignment horizontal="center" vertical="center"/>
      <protection hidden="1"/>
    </xf>
    <xf numFmtId="0" fontId="27" fillId="9" borderId="15" xfId="9" applyFill="1" applyBorder="1" applyAlignment="1" applyProtection="1">
      <alignment horizontal="center" vertical="center"/>
      <protection locked="0"/>
    </xf>
    <xf numFmtId="0" fontId="52" fillId="9" borderId="15" xfId="0" applyFont="1" applyFill="1" applyBorder="1" applyAlignment="1" applyProtection="1">
      <alignment horizontal="center" vertical="center"/>
      <protection locked="0"/>
    </xf>
    <xf numFmtId="0" fontId="4" fillId="9" borderId="25" xfId="11" applyFont="1" applyFill="1" applyBorder="1" applyAlignment="1" applyProtection="1">
      <alignment horizontal="center" vertical="center"/>
      <protection hidden="1"/>
    </xf>
    <xf numFmtId="0" fontId="4" fillId="9" borderId="24" xfId="11" applyFont="1" applyFill="1" applyBorder="1" applyAlignment="1" applyProtection="1">
      <alignment horizontal="center" vertical="center"/>
      <protection hidden="1"/>
    </xf>
    <xf numFmtId="0" fontId="4" fillId="9" borderId="29" xfId="11" applyFont="1" applyFill="1" applyBorder="1" applyAlignment="1" applyProtection="1">
      <alignment horizontal="center" vertical="center"/>
      <protection hidden="1"/>
    </xf>
    <xf numFmtId="0" fontId="25" fillId="0" borderId="3" xfId="11" applyFont="1" applyFill="1" applyBorder="1" applyAlignment="1" applyProtection="1">
      <alignment horizontal="center" vertical="center"/>
      <protection hidden="1"/>
    </xf>
    <xf numFmtId="0" fontId="25" fillId="0" borderId="2" xfId="11" applyFont="1" applyFill="1" applyBorder="1" applyAlignment="1" applyProtection="1">
      <alignment horizontal="center" vertical="center"/>
      <protection hidden="1"/>
    </xf>
    <xf numFmtId="0" fontId="23" fillId="6" borderId="25" xfId="11" applyFont="1" applyFill="1" applyBorder="1" applyAlignment="1" applyProtection="1">
      <alignment horizontal="left" vertical="center"/>
      <protection locked="0"/>
    </xf>
    <xf numFmtId="0" fontId="0" fillId="0" borderId="24" xfId="0" applyBorder="1" applyProtection="1">
      <protection locked="0"/>
    </xf>
    <xf numFmtId="0" fontId="0" fillId="0" borderId="29" xfId="0" applyBorder="1" applyProtection="1">
      <protection locked="0"/>
    </xf>
    <xf numFmtId="0" fontId="1" fillId="0" borderId="0" xfId="11" applyFont="1" applyFill="1" applyBorder="1" applyAlignment="1" applyProtection="1">
      <alignment horizontal="right" vertical="center" indent="1"/>
      <protection hidden="1"/>
    </xf>
    <xf numFmtId="0" fontId="64" fillId="0" borderId="0" xfId="0" applyFont="1" applyFill="1" applyBorder="1" applyAlignment="1" applyProtection="1">
      <alignment horizontal="right" indent="1"/>
      <protection hidden="1"/>
    </xf>
    <xf numFmtId="166" fontId="24" fillId="6" borderId="25" xfId="11" applyNumberFormat="1" applyFont="1" applyFill="1" applyBorder="1" applyAlignment="1" applyProtection="1">
      <alignment horizontal="left" vertical="center"/>
      <protection locked="0"/>
    </xf>
    <xf numFmtId="166" fontId="24" fillId="6" borderId="29" xfId="11" applyNumberFormat="1" applyFont="1" applyFill="1" applyBorder="1" applyAlignment="1" applyProtection="1">
      <alignment horizontal="left" vertical="center"/>
      <protection locked="0"/>
    </xf>
    <xf numFmtId="0" fontId="25" fillId="0" borderId="0" xfId="13" applyFont="1" applyBorder="1" applyAlignment="1" applyProtection="1">
      <alignment horizontal="left" vertical="center" wrapText="1"/>
      <protection hidden="1"/>
    </xf>
    <xf numFmtId="165" fontId="52" fillId="0" borderId="0" xfId="4" applyNumberFormat="1" applyFont="1" applyFill="1" applyBorder="1" applyAlignment="1" applyProtection="1">
      <alignment horizontal="center" vertical="center" wrapText="1"/>
      <protection hidden="1"/>
    </xf>
    <xf numFmtId="0" fontId="62" fillId="0" borderId="45" xfId="0" applyFont="1" applyFill="1" applyBorder="1" applyAlignment="1" applyProtection="1">
      <alignment horizontal="left" vertical="center" wrapText="1"/>
      <protection hidden="1"/>
    </xf>
    <xf numFmtId="0" fontId="62" fillId="0" borderId="0" xfId="0" applyFont="1" applyFill="1" applyBorder="1" applyAlignment="1" applyProtection="1">
      <alignment horizontal="center" vertical="center" wrapText="1"/>
      <protection hidden="1"/>
    </xf>
    <xf numFmtId="0" fontId="1" fillId="16" borderId="0" xfId="13" applyFont="1" applyFill="1" applyBorder="1" applyAlignment="1" applyProtection="1">
      <alignment horizontal="center" vertical="center" wrapText="1"/>
      <protection hidden="1"/>
    </xf>
    <xf numFmtId="0" fontId="62" fillId="0" borderId="0" xfId="0" applyFont="1" applyFill="1" applyBorder="1" applyAlignment="1" applyProtection="1">
      <alignment horizontal="left" vertical="top" wrapText="1"/>
      <protection hidden="1"/>
    </xf>
    <xf numFmtId="0" fontId="2" fillId="0" borderId="51" xfId="14" applyNumberFormat="1" applyFont="1" applyBorder="1" applyAlignment="1" applyProtection="1">
      <alignment vertical="top" wrapText="1"/>
      <protection hidden="1"/>
    </xf>
    <xf numFmtId="0" fontId="16" fillId="0" borderId="52" xfId="14" applyNumberFormat="1" applyFont="1" applyBorder="1" applyAlignment="1" applyProtection="1">
      <alignment vertical="top" wrapText="1"/>
      <protection hidden="1"/>
    </xf>
    <xf numFmtId="0" fontId="16" fillId="0" borderId="54" xfId="14" applyNumberFormat="1" applyFont="1" applyBorder="1" applyAlignment="1" applyProtection="1">
      <alignment vertical="top" wrapText="1"/>
      <protection hidden="1"/>
    </xf>
    <xf numFmtId="0" fontId="4" fillId="11" borderId="51" xfId="13" applyFont="1" applyFill="1" applyBorder="1" applyAlignment="1" applyProtection="1">
      <alignment horizontal="left" vertical="top" wrapText="1"/>
      <protection locked="0"/>
    </xf>
    <xf numFmtId="0" fontId="4" fillId="11" borderId="52" xfId="13" applyFont="1" applyFill="1" applyBorder="1" applyAlignment="1" applyProtection="1">
      <alignment horizontal="left" vertical="top" wrapText="1"/>
      <protection locked="0"/>
    </xf>
    <xf numFmtId="0" fontId="4" fillId="11" borderId="54" xfId="13" applyFont="1" applyFill="1" applyBorder="1" applyAlignment="1" applyProtection="1">
      <alignment horizontal="left" vertical="top" wrapText="1"/>
      <protection locked="0"/>
    </xf>
    <xf numFmtId="0" fontId="2" fillId="0" borderId="51" xfId="14" applyFont="1" applyFill="1" applyBorder="1" applyAlignment="1" applyProtection="1">
      <alignment vertical="top" wrapText="1"/>
      <protection hidden="1"/>
    </xf>
    <xf numFmtId="0" fontId="16" fillId="0" borderId="52" xfId="14" applyFont="1" applyFill="1" applyBorder="1" applyAlignment="1" applyProtection="1">
      <alignment vertical="top" wrapText="1"/>
      <protection hidden="1"/>
    </xf>
    <xf numFmtId="0" fontId="16" fillId="0" borderId="54" xfId="14" applyFont="1" applyFill="1" applyBorder="1" applyAlignment="1" applyProtection="1">
      <alignment vertical="top" wrapText="1"/>
      <protection hidden="1"/>
    </xf>
    <xf numFmtId="0" fontId="2" fillId="0" borderId="51" xfId="14" applyFont="1" applyFill="1" applyBorder="1" applyAlignment="1" applyProtection="1">
      <alignment horizontal="left" vertical="top" wrapText="1"/>
      <protection hidden="1"/>
    </xf>
    <xf numFmtId="0" fontId="16" fillId="0" borderId="52" xfId="14" applyFont="1" applyFill="1" applyBorder="1" applyAlignment="1" applyProtection="1">
      <alignment horizontal="left" vertical="top" wrapText="1"/>
      <protection hidden="1"/>
    </xf>
    <xf numFmtId="0" fontId="16" fillId="0" borderId="54" xfId="14" applyFont="1" applyFill="1" applyBorder="1" applyAlignment="1" applyProtection="1">
      <alignment horizontal="left" vertical="top" wrapText="1"/>
      <protection hidden="1"/>
    </xf>
    <xf numFmtId="0" fontId="52" fillId="0" borderId="58" xfId="14" applyFont="1" applyFill="1" applyBorder="1" applyAlignment="1" applyProtection="1">
      <alignment horizontal="left" vertical="top" wrapText="1"/>
      <protection hidden="1"/>
    </xf>
    <xf numFmtId="0" fontId="52" fillId="0" borderId="52" xfId="14" applyFont="1" applyFill="1" applyBorder="1" applyAlignment="1" applyProtection="1">
      <alignment horizontal="left" vertical="top" wrapText="1"/>
      <protection hidden="1"/>
    </xf>
    <xf numFmtId="0" fontId="52" fillId="0" borderId="59" xfId="14" applyFont="1" applyFill="1" applyBorder="1" applyAlignment="1" applyProtection="1">
      <alignment horizontal="left" vertical="top" wrapText="1"/>
      <protection hidden="1"/>
    </xf>
    <xf numFmtId="0" fontId="4" fillId="0" borderId="25" xfId="0" applyFont="1" applyFill="1" applyBorder="1" applyAlignment="1" applyProtection="1">
      <alignment vertical="center" wrapText="1"/>
      <protection hidden="1"/>
    </xf>
    <xf numFmtId="0" fontId="4" fillId="0" borderId="24" xfId="0" applyFont="1" applyFill="1" applyBorder="1" applyAlignment="1" applyProtection="1">
      <alignment vertical="center" wrapText="1"/>
      <protection hidden="1"/>
    </xf>
    <xf numFmtId="0" fontId="6" fillId="0" borderId="24" xfId="0" applyFont="1" applyFill="1" applyBorder="1" applyAlignment="1" applyProtection="1">
      <alignment vertical="center" wrapText="1"/>
      <protection hidden="1"/>
    </xf>
    <xf numFmtId="0" fontId="1" fillId="0" borderId="10" xfId="0" applyFont="1" applyBorder="1" applyAlignment="1" applyProtection="1">
      <alignment horizontal="center"/>
      <protection hidden="1"/>
    </xf>
    <xf numFmtId="0" fontId="11" fillId="12" borderId="41" xfId="0" applyFont="1" applyFill="1" applyBorder="1" applyAlignment="1" applyProtection="1">
      <alignment horizontal="center" vertical="center"/>
      <protection hidden="1"/>
    </xf>
    <xf numFmtId="0" fontId="11" fillId="12" borderId="42" xfId="0" applyFont="1" applyFill="1" applyBorder="1" applyAlignment="1" applyProtection="1">
      <alignment horizontal="center" vertical="center"/>
      <protection hidden="1"/>
    </xf>
    <xf numFmtId="0" fontId="11" fillId="12" borderId="43" xfId="0" applyFont="1" applyFill="1" applyBorder="1" applyAlignment="1" applyProtection="1">
      <alignment horizontal="center" vertical="center"/>
      <protection hidden="1"/>
    </xf>
    <xf numFmtId="0" fontId="9" fillId="0" borderId="41" xfId="0" applyFont="1" applyFill="1" applyBorder="1" applyAlignment="1" applyProtection="1">
      <alignment horizontal="left" vertical="center" wrapText="1"/>
      <protection hidden="1"/>
    </xf>
    <xf numFmtId="0" fontId="9" fillId="0" borderId="42" xfId="0" applyFont="1" applyFill="1" applyBorder="1" applyAlignment="1" applyProtection="1">
      <alignment horizontal="left" vertical="center" wrapText="1"/>
      <protection hidden="1"/>
    </xf>
    <xf numFmtId="0" fontId="52" fillId="0" borderId="25" xfId="0" applyFont="1" applyFill="1" applyBorder="1" applyAlignment="1" applyProtection="1">
      <alignment vertical="center" wrapText="1"/>
      <protection hidden="1"/>
    </xf>
    <xf numFmtId="0" fontId="0" fillId="0" borderId="29" xfId="0" applyFill="1" applyBorder="1" applyAlignment="1" applyProtection="1">
      <alignment vertical="center" wrapText="1"/>
      <protection hidden="1"/>
    </xf>
    <xf numFmtId="0" fontId="4" fillId="0" borderId="8" xfId="0" applyFont="1" applyFill="1" applyBorder="1" applyAlignment="1" applyProtection="1">
      <alignment horizontal="justify" vertical="center" wrapText="1"/>
      <protection hidden="1"/>
    </xf>
    <xf numFmtId="0" fontId="4" fillId="0" borderId="7" xfId="0" applyFont="1" applyFill="1" applyBorder="1" applyAlignment="1" applyProtection="1">
      <alignment horizontal="justify" vertical="center" wrapText="1"/>
      <protection hidden="1"/>
    </xf>
    <xf numFmtId="0" fontId="4" fillId="0" borderId="6" xfId="0" applyFont="1" applyFill="1" applyBorder="1" applyAlignment="1" applyProtection="1">
      <alignment horizontal="justify" vertical="center" wrapText="1"/>
      <protection hidden="1"/>
    </xf>
    <xf numFmtId="0" fontId="4" fillId="0" borderId="25" xfId="0" applyFont="1" applyBorder="1" applyAlignment="1" applyProtection="1">
      <alignment vertical="center" wrapText="1"/>
      <protection hidden="1"/>
    </xf>
    <xf numFmtId="0" fontId="4" fillId="0" borderId="24" xfId="0" applyFont="1" applyBorder="1" applyAlignment="1" applyProtection="1">
      <alignment vertical="center" wrapText="1"/>
      <protection hidden="1"/>
    </xf>
    <xf numFmtId="0" fontId="6" fillId="0" borderId="24" xfId="0" applyFont="1" applyBorder="1" applyAlignment="1" applyProtection="1">
      <alignment vertical="center" wrapText="1"/>
      <protection hidden="1"/>
    </xf>
    <xf numFmtId="0" fontId="4" fillId="0" borderId="25" xfId="0" applyFont="1" applyBorder="1" applyAlignment="1" applyProtection="1">
      <alignment horizontal="left" vertical="center" wrapText="1"/>
      <protection hidden="1"/>
    </xf>
    <xf numFmtId="0" fontId="4" fillId="0" borderId="24" xfId="0" applyFont="1" applyBorder="1" applyAlignment="1" applyProtection="1">
      <alignment horizontal="left" vertical="center" wrapText="1"/>
      <protection hidden="1"/>
    </xf>
    <xf numFmtId="0" fontId="4" fillId="0" borderId="29" xfId="0" applyFont="1" applyBorder="1" applyAlignment="1" applyProtection="1">
      <alignment horizontal="left" vertical="center" wrapText="1"/>
      <protection hidden="1"/>
    </xf>
    <xf numFmtId="0" fontId="27" fillId="0" borderId="3" xfId="9" applyFill="1" applyBorder="1" applyAlignment="1" applyProtection="1">
      <alignment horizontal="left" vertical="center" wrapText="1"/>
      <protection hidden="1"/>
    </xf>
    <xf numFmtId="0" fontId="27" fillId="0" borderId="2" xfId="9" applyFill="1" applyBorder="1" applyAlignment="1" applyProtection="1">
      <alignment horizontal="left" vertical="center" wrapText="1"/>
      <protection hidden="1"/>
    </xf>
    <xf numFmtId="0" fontId="27" fillId="0" borderId="1" xfId="9" applyFill="1" applyBorder="1" applyAlignment="1" applyProtection="1">
      <alignment horizontal="left" vertical="center" wrapText="1"/>
      <protection hidden="1"/>
    </xf>
    <xf numFmtId="0" fontId="65" fillId="0" borderId="0" xfId="0" applyFont="1" applyFill="1" applyAlignment="1" applyProtection="1">
      <alignment horizontal="left" vertical="center" wrapText="1"/>
      <protection hidden="1"/>
    </xf>
    <xf numFmtId="0" fontId="4" fillId="8" borderId="25" xfId="0" applyFont="1" applyFill="1" applyBorder="1" applyAlignment="1" applyProtection="1">
      <alignment horizontal="justify" vertical="center" wrapText="1"/>
      <protection hidden="1"/>
    </xf>
    <xf numFmtId="0" fontId="4" fillId="8" borderId="24" xfId="0" applyFont="1" applyFill="1" applyBorder="1" applyAlignment="1" applyProtection="1">
      <alignment horizontal="justify" vertical="center" wrapText="1"/>
      <protection hidden="1"/>
    </xf>
    <xf numFmtId="0" fontId="0" fillId="8" borderId="24" xfId="0" applyFill="1" applyBorder="1" applyAlignment="1" applyProtection="1">
      <alignment horizontal="justify" vertical="center" wrapText="1"/>
      <protection hidden="1"/>
    </xf>
    <xf numFmtId="0" fontId="4" fillId="8" borderId="25" xfId="0" applyFont="1" applyFill="1" applyBorder="1" applyAlignment="1" applyProtection="1">
      <alignment horizontal="left" vertical="center" wrapText="1"/>
      <protection hidden="1"/>
    </xf>
    <xf numFmtId="0" fontId="4" fillId="8" borderId="24" xfId="0" applyFont="1" applyFill="1" applyBorder="1" applyAlignment="1" applyProtection="1">
      <alignment horizontal="left" vertical="center" wrapText="1"/>
      <protection hidden="1"/>
    </xf>
    <xf numFmtId="0" fontId="4" fillId="8" borderId="29" xfId="0" applyFont="1" applyFill="1" applyBorder="1" applyAlignment="1" applyProtection="1">
      <alignment horizontal="left" vertical="center" wrapText="1"/>
      <protection hidden="1"/>
    </xf>
    <xf numFmtId="0" fontId="34" fillId="0" borderId="24" xfId="0" applyFont="1" applyBorder="1" applyAlignment="1" applyProtection="1">
      <alignment vertical="center" wrapText="1"/>
      <protection hidden="1"/>
    </xf>
    <xf numFmtId="0" fontId="4" fillId="0" borderId="8" xfId="0" applyFont="1" applyFill="1" applyBorder="1" applyAlignment="1" applyProtection="1">
      <alignment vertical="center" wrapText="1"/>
      <protection hidden="1"/>
    </xf>
    <xf numFmtId="0" fontId="4" fillId="0" borderId="7" xfId="0" applyFont="1" applyFill="1" applyBorder="1" applyAlignment="1" applyProtection="1">
      <alignment vertical="center" wrapText="1"/>
      <protection hidden="1"/>
    </xf>
    <xf numFmtId="0" fontId="4" fillId="0" borderId="6" xfId="0" applyFont="1" applyFill="1" applyBorder="1" applyAlignment="1" applyProtection="1">
      <alignment vertical="center" wrapText="1"/>
      <protection hidden="1"/>
    </xf>
    <xf numFmtId="0" fontId="27" fillId="0" borderId="5" xfId="9" applyBorder="1" applyAlignment="1" applyProtection="1">
      <alignment vertical="center"/>
      <protection locked="0"/>
    </xf>
    <xf numFmtId="0" fontId="0" fillId="0" borderId="0" xfId="0" applyBorder="1" applyAlignment="1" applyProtection="1">
      <alignment vertical="center"/>
      <protection locked="0"/>
    </xf>
    <xf numFmtId="0" fontId="0" fillId="0" borderId="4" xfId="0" applyBorder="1" applyAlignment="1" applyProtection="1">
      <alignment vertical="center"/>
      <protection locked="0"/>
    </xf>
    <xf numFmtId="0" fontId="4" fillId="6" borderId="25" xfId="0" applyFont="1" applyFill="1" applyBorder="1" applyAlignment="1" applyProtection="1">
      <alignment horizontal="left" vertical="top" wrapText="1"/>
      <protection locked="0"/>
    </xf>
    <xf numFmtId="0" fontId="4" fillId="6" borderId="24" xfId="0" applyFont="1" applyFill="1" applyBorder="1" applyAlignment="1" applyProtection="1">
      <alignment horizontal="left" vertical="top" wrapText="1"/>
      <protection locked="0"/>
    </xf>
    <xf numFmtId="0" fontId="4" fillId="6" borderId="29"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wrapText="1"/>
      <protection hidden="1"/>
    </xf>
    <xf numFmtId="0" fontId="4" fillId="0" borderId="7" xfId="0" applyFont="1" applyFill="1" applyBorder="1" applyAlignment="1" applyProtection="1">
      <alignment horizontal="left" wrapText="1"/>
      <protection hidden="1"/>
    </xf>
    <xf numFmtId="0" fontId="4" fillId="0" borderId="6" xfId="0" applyFont="1" applyFill="1" applyBorder="1" applyAlignment="1" applyProtection="1">
      <alignment horizontal="left" wrapText="1"/>
      <protection hidden="1"/>
    </xf>
    <xf numFmtId="0" fontId="4" fillId="11" borderId="6" xfId="0" applyFont="1" applyFill="1" applyBorder="1" applyAlignment="1" applyProtection="1">
      <alignment horizontal="center" vertical="center" wrapText="1"/>
      <protection locked="0"/>
    </xf>
    <xf numFmtId="0" fontId="4" fillId="11" borderId="26" xfId="0" applyFont="1" applyFill="1" applyBorder="1" applyAlignment="1" applyProtection="1">
      <alignment horizontal="center" vertical="center" wrapText="1"/>
      <protection locked="0"/>
    </xf>
    <xf numFmtId="0" fontId="27" fillId="8" borderId="3" xfId="9" applyFill="1" applyBorder="1" applyAlignment="1" applyProtection="1">
      <alignment horizontal="left" vertical="center" wrapText="1"/>
      <protection locked="0"/>
    </xf>
    <xf numFmtId="0" fontId="4" fillId="8" borderId="2" xfId="0" applyFont="1" applyFill="1" applyBorder="1" applyAlignment="1" applyProtection="1">
      <alignment horizontal="left" vertical="center" wrapText="1"/>
      <protection locked="0"/>
    </xf>
    <xf numFmtId="0" fontId="4" fillId="8" borderId="1" xfId="0" applyFont="1" applyFill="1" applyBorder="1" applyAlignment="1" applyProtection="1">
      <alignment horizontal="left" vertical="center" wrapText="1"/>
      <protection locked="0"/>
    </xf>
    <xf numFmtId="0" fontId="4" fillId="0" borderId="25" xfId="0" applyFont="1" applyFill="1" applyBorder="1" applyAlignment="1" applyProtection="1">
      <alignment horizontal="justify" vertical="center" wrapText="1"/>
      <protection hidden="1"/>
    </xf>
    <xf numFmtId="0" fontId="4" fillId="0" borderId="24" xfId="0" applyFont="1" applyFill="1" applyBorder="1" applyAlignment="1" applyProtection="1">
      <alignment horizontal="justify" vertical="center" wrapText="1"/>
      <protection hidden="1"/>
    </xf>
    <xf numFmtId="0" fontId="0" fillId="0" borderId="24" xfId="0" applyFill="1" applyBorder="1" applyAlignment="1" applyProtection="1">
      <alignment horizontal="justify" vertical="center" wrapText="1"/>
      <protection hidden="1"/>
    </xf>
    <xf numFmtId="0" fontId="52" fillId="0" borderId="2" xfId="0" applyFont="1" applyBorder="1" applyAlignment="1">
      <alignment horizontal="left" vertical="center" wrapText="1"/>
    </xf>
    <xf numFmtId="0" fontId="0" fillId="11" borderId="25" xfId="0" applyFill="1" applyBorder="1" applyAlignment="1" applyProtection="1">
      <alignment horizontal="left" vertical="top" wrapText="1"/>
      <protection locked="0"/>
    </xf>
    <xf numFmtId="0" fontId="0" fillId="11" borderId="24" xfId="0" applyFill="1" applyBorder="1" applyAlignment="1" applyProtection="1">
      <alignment horizontal="left" vertical="top" wrapText="1"/>
      <protection locked="0"/>
    </xf>
    <xf numFmtId="0" fontId="0" fillId="11" borderId="29" xfId="0" applyFill="1" applyBorder="1" applyAlignment="1" applyProtection="1">
      <alignment horizontal="left" vertical="top" wrapText="1"/>
      <protection locked="0"/>
    </xf>
    <xf numFmtId="0" fontId="52" fillId="0" borderId="7" xfId="0" applyFont="1" applyBorder="1" applyAlignment="1">
      <alignment horizontal="left" vertical="center" wrapText="1"/>
    </xf>
    <xf numFmtId="0" fontId="44" fillId="16" borderId="51" xfId="14" applyFont="1" applyFill="1" applyBorder="1" applyAlignment="1">
      <alignment horizontal="center" vertical="center"/>
    </xf>
    <xf numFmtId="0" fontId="44" fillId="16" borderId="52" xfId="14" applyFont="1" applyFill="1" applyBorder="1" applyAlignment="1">
      <alignment horizontal="center" vertical="center"/>
    </xf>
    <xf numFmtId="0" fontId="44" fillId="16" borderId="54" xfId="14" applyFont="1" applyFill="1" applyBorder="1" applyAlignment="1">
      <alignment horizontal="center" vertical="center"/>
    </xf>
    <xf numFmtId="0" fontId="48" fillId="0" borderId="55" xfId="14" applyFont="1" applyBorder="1" applyAlignment="1">
      <alignment vertical="top" wrapText="1"/>
    </xf>
    <xf numFmtId="0" fontId="48" fillId="0" borderId="56" xfId="14" applyBorder="1" applyAlignment="1">
      <alignment vertical="top" wrapText="1"/>
    </xf>
    <xf numFmtId="0" fontId="48" fillId="0" borderId="57" xfId="14" applyBorder="1" applyAlignment="1">
      <alignment vertical="top" wrapText="1"/>
    </xf>
    <xf numFmtId="0" fontId="0" fillId="0" borderId="49" xfId="14" applyFont="1" applyBorder="1" applyAlignment="1">
      <alignment horizontal="left" vertical="top" wrapText="1"/>
    </xf>
    <xf numFmtId="0" fontId="48" fillId="0" borderId="0" xfId="14" applyFont="1" applyBorder="1" applyAlignment="1">
      <alignment horizontal="left" vertical="top" wrapText="1"/>
    </xf>
    <xf numFmtId="0" fontId="48" fillId="0" borderId="48" xfId="14" applyFont="1" applyBorder="1" applyAlignment="1">
      <alignment horizontal="left" vertical="top" wrapText="1"/>
    </xf>
    <xf numFmtId="0" fontId="48" fillId="0" borderId="49" xfId="14" applyFont="1" applyBorder="1" applyAlignment="1">
      <alignment horizontal="left"/>
    </xf>
    <xf numFmtId="0" fontId="48" fillId="0" borderId="0" xfId="14" applyFont="1" applyBorder="1" applyAlignment="1">
      <alignment horizontal="left"/>
    </xf>
    <xf numFmtId="0" fontId="45" fillId="0" borderId="0" xfId="9" applyFont="1" applyBorder="1" applyAlignment="1" applyProtection="1">
      <alignment horizontal="center"/>
      <protection locked="0"/>
    </xf>
    <xf numFmtId="0" fontId="45" fillId="0" borderId="48" xfId="9" applyFont="1" applyBorder="1" applyAlignment="1" applyProtection="1">
      <alignment horizontal="center"/>
      <protection locked="0"/>
    </xf>
    <xf numFmtId="0" fontId="48" fillId="0" borderId="49" xfId="14" applyNumberFormat="1" applyFont="1" applyBorder="1" applyAlignment="1">
      <alignment horizontal="left" vertical="top" wrapText="1"/>
    </xf>
    <xf numFmtId="0" fontId="48" fillId="0" borderId="0" xfId="14" applyNumberFormat="1" applyFont="1" applyBorder="1" applyAlignment="1">
      <alignment horizontal="left" vertical="top" wrapText="1"/>
    </xf>
    <xf numFmtId="0" fontId="48" fillId="0" borderId="48" xfId="14" applyNumberFormat="1" applyFont="1" applyBorder="1" applyAlignment="1">
      <alignment horizontal="left" vertical="top" wrapText="1"/>
    </xf>
    <xf numFmtId="0" fontId="1" fillId="0" borderId="5" xfId="0" applyFont="1" applyFill="1" applyBorder="1" applyAlignment="1" applyProtection="1">
      <alignment horizontal="right" vertical="center" wrapText="1"/>
      <protection hidden="1"/>
    </xf>
    <xf numFmtId="0" fontId="1" fillId="0" borderId="4" xfId="0" applyFont="1" applyFill="1" applyBorder="1" applyAlignment="1" applyProtection="1">
      <alignment horizontal="right" vertical="center" wrapText="1"/>
      <protection hidden="1"/>
    </xf>
    <xf numFmtId="5" fontId="1" fillId="9" borderId="25" xfId="0" applyNumberFormat="1" applyFont="1" applyFill="1" applyBorder="1" applyAlignment="1" applyProtection="1">
      <alignment horizontal="center" vertical="center" wrapText="1"/>
      <protection hidden="1"/>
    </xf>
    <xf numFmtId="5" fontId="0" fillId="9" borderId="29" xfId="0" applyNumberFormat="1" applyFill="1" applyBorder="1" applyAlignment="1" applyProtection="1">
      <alignment horizontal="center" vertical="center" wrapText="1"/>
      <protection hidden="1"/>
    </xf>
    <xf numFmtId="0" fontId="4" fillId="0" borderId="25" xfId="0" applyFont="1" applyFill="1" applyBorder="1" applyAlignment="1" applyProtection="1">
      <protection hidden="1"/>
    </xf>
    <xf numFmtId="0" fontId="4" fillId="0" borderId="29" xfId="0" applyFont="1" applyFill="1" applyBorder="1" applyAlignment="1" applyProtection="1">
      <protection hidden="1"/>
    </xf>
    <xf numFmtId="0" fontId="1" fillId="0" borderId="41" xfId="0" applyFont="1" applyFill="1" applyBorder="1" applyAlignment="1" applyProtection="1">
      <alignment horizontal="center" vertical="center"/>
      <protection hidden="1"/>
    </xf>
    <xf numFmtId="0" fontId="1" fillId="0" borderId="42" xfId="0" applyFont="1" applyFill="1" applyBorder="1" applyAlignment="1" applyProtection="1">
      <alignment horizontal="center" vertical="center"/>
      <protection hidden="1"/>
    </xf>
    <xf numFmtId="0" fontId="1" fillId="0" borderId="43" xfId="0" applyFont="1" applyFill="1" applyBorder="1" applyAlignment="1" applyProtection="1">
      <alignment horizontal="center" vertical="center"/>
      <protection hidden="1"/>
    </xf>
    <xf numFmtId="0" fontId="4" fillId="11" borderId="25" xfId="0" applyFont="1" applyFill="1" applyBorder="1" applyAlignment="1" applyProtection="1">
      <alignment horizontal="left"/>
      <protection locked="0"/>
    </xf>
    <xf numFmtId="0" fontId="4" fillId="11" borderId="24" xfId="0" applyFont="1" applyFill="1" applyBorder="1" applyAlignment="1" applyProtection="1">
      <alignment horizontal="left"/>
      <protection locked="0"/>
    </xf>
    <xf numFmtId="0" fontId="4" fillId="11" borderId="29" xfId="0" applyFont="1" applyFill="1" applyBorder="1" applyAlignment="1" applyProtection="1">
      <alignment horizontal="left"/>
      <protection locked="0"/>
    </xf>
    <xf numFmtId="0" fontId="4" fillId="11" borderId="25" xfId="0" applyFont="1" applyFill="1" applyBorder="1" applyAlignment="1" applyProtection="1">
      <alignment wrapText="1"/>
      <protection locked="0"/>
    </xf>
    <xf numFmtId="0" fontId="0" fillId="0" borderId="29" xfId="0" applyBorder="1" applyAlignment="1" applyProtection="1">
      <alignment wrapText="1"/>
      <protection locked="0"/>
    </xf>
    <xf numFmtId="0" fontId="27" fillId="0" borderId="0" xfId="9" applyAlignment="1" applyProtection="1">
      <alignment horizontal="right"/>
      <protection hidden="1"/>
    </xf>
    <xf numFmtId="0" fontId="1" fillId="0" borderId="0" xfId="0" applyFont="1" applyFill="1" applyBorder="1" applyAlignment="1" applyProtection="1">
      <alignment horizontal="left" vertical="center" wrapText="1"/>
      <protection hidden="1"/>
    </xf>
    <xf numFmtId="0" fontId="4" fillId="0" borderId="0" xfId="0" applyFont="1" applyAlignment="1" applyProtection="1">
      <alignment vertical="center" wrapText="1"/>
      <protection hidden="1"/>
    </xf>
    <xf numFmtId="0" fontId="11" fillId="12" borderId="41" xfId="0" applyFont="1" applyFill="1" applyBorder="1" applyAlignment="1" applyProtection="1">
      <alignment horizontal="center" vertical="center" wrapText="1"/>
      <protection hidden="1"/>
    </xf>
    <xf numFmtId="0" fontId="10" fillId="12" borderId="42" xfId="0" applyFont="1" applyFill="1" applyBorder="1" applyAlignment="1" applyProtection="1">
      <protection hidden="1"/>
    </xf>
    <xf numFmtId="0" fontId="10" fillId="12" borderId="43" xfId="0" applyFont="1" applyFill="1" applyBorder="1" applyAlignment="1" applyProtection="1">
      <protection hidden="1"/>
    </xf>
    <xf numFmtId="168" fontId="1" fillId="0" borderId="24" xfId="0" applyNumberFormat="1" applyFont="1" applyFill="1" applyBorder="1" applyAlignment="1" applyProtection="1">
      <alignment vertical="center" wrapText="1"/>
      <protection hidden="1"/>
    </xf>
    <xf numFmtId="0" fontId="0" fillId="0" borderId="24" xfId="0" applyBorder="1" applyAlignment="1" applyProtection="1">
      <alignment vertical="center" wrapText="1"/>
      <protection hidden="1"/>
    </xf>
    <xf numFmtId="0" fontId="1" fillId="9" borderId="7" xfId="0" applyFont="1" applyFill="1" applyBorder="1" applyAlignment="1" applyProtection="1">
      <alignment horizontal="left" vertical="center"/>
      <protection hidden="1"/>
    </xf>
    <xf numFmtId="0" fontId="19" fillId="0" borderId="25" xfId="0" applyFont="1" applyBorder="1" applyAlignment="1" applyProtection="1">
      <alignment horizontal="left" vertical="center" wrapText="1"/>
      <protection hidden="1"/>
    </xf>
    <xf numFmtId="0" fontId="0" fillId="0" borderId="29" xfId="0" applyBorder="1" applyAlignment="1" applyProtection="1">
      <alignment horizontal="left" vertical="center" wrapText="1"/>
      <protection hidden="1"/>
    </xf>
    <xf numFmtId="49" fontId="40" fillId="9" borderId="18" xfId="0" applyNumberFormat="1" applyFont="1" applyFill="1" applyBorder="1" applyAlignment="1" applyProtection="1">
      <protection hidden="1"/>
    </xf>
    <xf numFmtId="0" fontId="0" fillId="9" borderId="17" xfId="0" applyFill="1" applyBorder="1" applyAlignment="1" applyProtection="1">
      <protection hidden="1"/>
    </xf>
    <xf numFmtId="0" fontId="0" fillId="9" borderId="16" xfId="0" applyFill="1" applyBorder="1" applyAlignment="1" applyProtection="1">
      <protection hidden="1"/>
    </xf>
    <xf numFmtId="165" fontId="1" fillId="0" borderId="41" xfId="0" applyNumberFormat="1" applyFont="1" applyFill="1" applyBorder="1" applyAlignment="1" applyProtection="1">
      <alignment horizontal="center" vertical="center" wrapText="1"/>
      <protection hidden="1"/>
    </xf>
    <xf numFmtId="0" fontId="0" fillId="0" borderId="43" xfId="0" applyFill="1" applyBorder="1" applyAlignment="1" applyProtection="1">
      <alignment horizontal="center" vertical="center"/>
      <protection hidden="1"/>
    </xf>
    <xf numFmtId="0" fontId="1" fillId="9" borderId="0" xfId="0" applyFont="1" applyFill="1" applyBorder="1" applyAlignment="1" applyProtection="1">
      <alignment horizontal="left" vertical="center"/>
      <protection hidden="1"/>
    </xf>
    <xf numFmtId="0" fontId="1" fillId="0" borderId="24" xfId="0" applyFont="1" applyBorder="1" applyAlignment="1" applyProtection="1">
      <alignment horizontal="left" vertical="center"/>
      <protection hidden="1"/>
    </xf>
    <xf numFmtId="0" fontId="19" fillId="0" borderId="29" xfId="0" applyFont="1" applyBorder="1" applyAlignment="1" applyProtection="1">
      <alignment horizontal="left" vertical="center" wrapText="1"/>
      <protection hidden="1"/>
    </xf>
    <xf numFmtId="0" fontId="19" fillId="0" borderId="25" xfId="0" applyFont="1" applyFill="1" applyBorder="1" applyAlignment="1" applyProtection="1">
      <alignment horizontal="left" vertical="center" wrapText="1"/>
      <protection hidden="1"/>
    </xf>
    <xf numFmtId="0" fontId="19" fillId="0" borderId="29" xfId="0" applyFont="1" applyFill="1" applyBorder="1" applyAlignment="1" applyProtection="1">
      <alignment horizontal="left" vertical="center" wrapText="1"/>
      <protection hidden="1"/>
    </xf>
    <xf numFmtId="0" fontId="4" fillId="6" borderId="25" xfId="0" applyFont="1" applyFill="1" applyBorder="1" applyAlignment="1" applyProtection="1">
      <protection locked="0"/>
    </xf>
    <xf numFmtId="0" fontId="4" fillId="6" borderId="24" xfId="0" applyFont="1" applyFill="1" applyBorder="1" applyAlignment="1" applyProtection="1">
      <protection locked="0"/>
    </xf>
    <xf numFmtId="0" fontId="4" fillId="6" borderId="29" xfId="0" applyFont="1" applyFill="1" applyBorder="1" applyAlignment="1" applyProtection="1">
      <protection locked="0"/>
    </xf>
    <xf numFmtId="0" fontId="19" fillId="0" borderId="0" xfId="0" applyFont="1" applyBorder="1" applyAlignment="1" applyProtection="1">
      <alignment horizontal="left" vertical="top" wrapText="1"/>
      <protection hidden="1"/>
    </xf>
    <xf numFmtId="0" fontId="19" fillId="0" borderId="4" xfId="0" applyFont="1" applyBorder="1" applyAlignment="1" applyProtection="1">
      <alignment horizontal="left" vertical="top" wrapText="1"/>
      <protection hidden="1"/>
    </xf>
    <xf numFmtId="0" fontId="4" fillId="11" borderId="25" xfId="0" applyFont="1" applyFill="1" applyBorder="1" applyAlignment="1" applyProtection="1">
      <protection locked="0" hidden="1"/>
    </xf>
    <xf numFmtId="0" fontId="4" fillId="11" borderId="24" xfId="0" applyFont="1" applyFill="1" applyBorder="1" applyAlignment="1" applyProtection="1">
      <protection locked="0" hidden="1"/>
    </xf>
    <xf numFmtId="0" fontId="4" fillId="11" borderId="29" xfId="0" applyFont="1" applyFill="1" applyBorder="1" applyAlignment="1" applyProtection="1">
      <protection locked="0" hidden="1"/>
    </xf>
    <xf numFmtId="49" fontId="3" fillId="0" borderId="45" xfId="0" applyNumberFormat="1" applyFont="1" applyBorder="1" applyAlignment="1" applyProtection="1">
      <alignment horizontal="right" indent="1"/>
      <protection hidden="1"/>
    </xf>
    <xf numFmtId="0" fontId="19" fillId="0" borderId="15" xfId="0" applyFont="1" applyFill="1" applyBorder="1" applyAlignment="1" applyProtection="1">
      <alignment horizontal="left" vertical="center" wrapText="1" indent="2"/>
      <protection hidden="1"/>
    </xf>
    <xf numFmtId="0" fontId="1" fillId="9" borderId="24" xfId="0" applyFont="1" applyFill="1" applyBorder="1" applyAlignment="1" applyProtection="1">
      <alignment horizontal="left" vertical="center"/>
      <protection hidden="1"/>
    </xf>
    <xf numFmtId="0" fontId="19" fillId="0" borderId="15" xfId="0" applyFont="1" applyBorder="1" applyAlignment="1" applyProtection="1">
      <alignment horizontal="left" vertical="center" wrapText="1"/>
      <protection hidden="1"/>
    </xf>
    <xf numFmtId="0" fontId="1" fillId="0" borderId="24" xfId="0" applyFont="1" applyFill="1" applyBorder="1" applyAlignment="1" applyProtection="1">
      <alignment horizontal="left" vertical="center"/>
      <protection hidden="1"/>
    </xf>
    <xf numFmtId="0" fontId="4" fillId="0" borderId="2" xfId="0" applyFont="1" applyBorder="1" applyAlignment="1" applyProtection="1">
      <protection hidden="1"/>
    </xf>
    <xf numFmtId="0" fontId="1" fillId="0" borderId="7" xfId="0" applyFont="1" applyBorder="1" applyAlignment="1" applyProtection="1">
      <alignment vertical="center"/>
      <protection hidden="1"/>
    </xf>
    <xf numFmtId="0" fontId="1" fillId="0" borderId="6" xfId="0" applyFont="1" applyBorder="1" applyAlignment="1" applyProtection="1">
      <alignment vertical="center"/>
      <protection hidden="1"/>
    </xf>
    <xf numFmtId="3" fontId="8" fillId="0" borderId="24" xfId="6" applyNumberFormat="1" applyFont="1" applyFill="1" applyBorder="1" applyAlignment="1" applyProtection="1">
      <alignment horizontal="center" vertical="center" wrapText="1"/>
      <protection hidden="1"/>
    </xf>
    <xf numFmtId="165" fontId="1" fillId="9" borderId="25" xfId="0" applyNumberFormat="1" applyFont="1" applyFill="1" applyBorder="1" applyAlignment="1" applyProtection="1">
      <alignment horizontal="center"/>
    </xf>
    <xf numFmtId="165" fontId="1" fillId="9" borderId="29" xfId="0" applyNumberFormat="1" applyFont="1" applyFill="1" applyBorder="1" applyAlignment="1" applyProtection="1">
      <alignment horizontal="center"/>
    </xf>
    <xf numFmtId="0" fontId="19" fillId="0" borderId="24" xfId="0" applyFont="1" applyBorder="1" applyAlignment="1" applyProtection="1">
      <alignment horizontal="left" vertical="center" wrapText="1"/>
      <protection hidden="1"/>
    </xf>
    <xf numFmtId="0" fontId="31" fillId="5" borderId="14" xfId="0" applyFont="1" applyFill="1" applyBorder="1" applyAlignment="1" applyProtection="1">
      <alignment horizontal="left"/>
      <protection locked="0"/>
    </xf>
    <xf numFmtId="0" fontId="31" fillId="5" borderId="0" xfId="0" applyFont="1" applyFill="1" applyBorder="1" applyAlignment="1" applyProtection="1">
      <alignment horizontal="left"/>
      <protection locked="0"/>
    </xf>
  </cellXfs>
  <cellStyles count="25">
    <cellStyle name="Accent1 - 20%" xfId="1"/>
    <cellStyle name="Accent1 - 40%" xfId="2"/>
    <cellStyle name="Accent6 - 20%" xfId="3"/>
    <cellStyle name="Currency" xfId="4" builtinId="4"/>
    <cellStyle name="Currency 2" xfId="5"/>
    <cellStyle name="Currency 3" xfId="6"/>
    <cellStyle name="Currency 3 2" xfId="7"/>
    <cellStyle name="Currency 4" xfId="8"/>
    <cellStyle name="Hyperlink" xfId="9" builtinId="8"/>
    <cellStyle name="Hyperlink 2" xfId="10"/>
    <cellStyle name="Normal" xfId="0" builtinId="0"/>
    <cellStyle name="Normal 2" xfId="11"/>
    <cellStyle name="Normal 2 2" xfId="12"/>
    <cellStyle name="Normal 2 2 2" xfId="13"/>
    <cellStyle name="Normal 2 3" xfId="14"/>
    <cellStyle name="Normal 3" xfId="15"/>
    <cellStyle name="Normal 3 2" xfId="16"/>
    <cellStyle name="Normal 4" xfId="17"/>
    <cellStyle name="Normal 5" xfId="18"/>
    <cellStyle name="Percent" xfId="19" builtinId="5"/>
    <cellStyle name="Percent 2" xfId="20"/>
    <cellStyle name="Percent 2 2" xfId="21"/>
    <cellStyle name="Percent 3" xfId="22"/>
    <cellStyle name="Percent 3 2" xfId="23"/>
    <cellStyle name="Percent 4" xfId="24"/>
  </cellStyles>
  <dxfs count="20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Drop" dropStyle="combo" dx="22" fmlaLink="dataLookupValues!$B$6" fmlaRange="lstDistr" noThreeD="1" sel="1" val="0"/>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32" lockText="1" noThreeD="1"/>
</file>

<file path=xl/ctrlProps/ctrlProp16.xml><?xml version="1.0" encoding="utf-8"?>
<formControlPr xmlns="http://schemas.microsoft.com/office/spreadsheetml/2009/9/main" objectType="CheckBox" fmlaLink="$L33" lockText="1" noThreeD="1"/>
</file>

<file path=xl/ctrlProps/ctrlProp17.xml><?xml version="1.0" encoding="utf-8"?>
<formControlPr xmlns="http://schemas.microsoft.com/office/spreadsheetml/2009/9/main" objectType="CheckBox" fmlaLink="$L34" lockText="1" noThreeD="1"/>
</file>

<file path=xl/ctrlProps/ctrlProp18.xml><?xml version="1.0" encoding="utf-8"?>
<formControlPr xmlns="http://schemas.microsoft.com/office/spreadsheetml/2009/9/main" objectType="CheckBox" fmlaLink="$L35"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L11" lockText="1" noThreeD="1"/>
</file>

<file path=xl/ctrlProps/ctrlProp4.xml><?xml version="1.0" encoding="utf-8"?>
<formControlPr xmlns="http://schemas.microsoft.com/office/spreadsheetml/2009/9/main" objectType="CheckBox" fmlaLink="$L12" lockText="1" noThreeD="1"/>
</file>

<file path=xl/ctrlProps/ctrlProp5.xml><?xml version="1.0" encoding="utf-8"?>
<formControlPr xmlns="http://schemas.microsoft.com/office/spreadsheetml/2009/9/main" objectType="CheckBox" fmlaLink="$L13" lockText="1" noThreeD="1"/>
</file>

<file path=xl/ctrlProps/ctrlProp6.xml><?xml version="1.0" encoding="utf-8"?>
<formControlPr xmlns="http://schemas.microsoft.com/office/spreadsheetml/2009/9/main" objectType="CheckBox" fmlaLink="$L17"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4</xdr:row>
          <xdr:rowOff>152400</xdr:rowOff>
        </xdr:from>
        <xdr:to>
          <xdr:col>12</xdr:col>
          <xdr:colOff>28575</xdr:colOff>
          <xdr:row>6</xdr:row>
          <xdr:rowOff>38100</xdr:rowOff>
        </xdr:to>
        <xdr:sp macro="" textlink="">
          <xdr:nvSpPr>
            <xdr:cNvPr id="2050" name="Drop Down 2" descr="Drop Down List for District Name"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8</xdr:row>
          <xdr:rowOff>66675</xdr:rowOff>
        </xdr:from>
        <xdr:to>
          <xdr:col>6</xdr:col>
          <xdr:colOff>9525</xdr:colOff>
          <xdr:row>9</xdr:row>
          <xdr:rowOff>57150</xdr:rowOff>
        </xdr:to>
        <xdr:sp macro="" textlink="">
          <xdr:nvSpPr>
            <xdr:cNvPr id="2051" name="Check Box 3" descr="CheckBox" hidden="1">
              <a:extLst>
                <a:ext uri="{63B3BB69-23CF-44E3-9099-C40C66FF867C}">
                  <a14:compatExt spid="_x0000_s205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10</xdr:row>
          <xdr:rowOff>0</xdr:rowOff>
        </xdr:from>
        <xdr:to>
          <xdr:col>13</xdr:col>
          <xdr:colOff>9525</xdr:colOff>
          <xdr:row>11</xdr:row>
          <xdr:rowOff>19050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11</xdr:row>
          <xdr:rowOff>0</xdr:rowOff>
        </xdr:from>
        <xdr:to>
          <xdr:col>13</xdr:col>
          <xdr:colOff>9525</xdr:colOff>
          <xdr:row>12</xdr:row>
          <xdr:rowOff>28575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12</xdr:row>
          <xdr:rowOff>0</xdr:rowOff>
        </xdr:from>
        <xdr:to>
          <xdr:col>13</xdr:col>
          <xdr:colOff>9525</xdr:colOff>
          <xdr:row>13</xdr:row>
          <xdr:rowOff>28575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15</xdr:row>
          <xdr:rowOff>619125</xdr:rowOff>
        </xdr:from>
        <xdr:to>
          <xdr:col>13</xdr:col>
          <xdr:colOff>19050</xdr:colOff>
          <xdr:row>16</xdr:row>
          <xdr:rowOff>171450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16</xdr:row>
          <xdr:rowOff>171450</xdr:rowOff>
        </xdr:from>
        <xdr:to>
          <xdr:col>13</xdr:col>
          <xdr:colOff>9525</xdr:colOff>
          <xdr:row>18</xdr:row>
          <xdr:rowOff>9525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17</xdr:row>
          <xdr:rowOff>171450</xdr:rowOff>
        </xdr:from>
        <xdr:to>
          <xdr:col>13</xdr:col>
          <xdr:colOff>9525</xdr:colOff>
          <xdr:row>19</xdr:row>
          <xdr:rowOff>9525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18</xdr:row>
          <xdr:rowOff>161925</xdr:rowOff>
        </xdr:from>
        <xdr:to>
          <xdr:col>13</xdr:col>
          <xdr:colOff>19050</xdr:colOff>
          <xdr:row>20</xdr:row>
          <xdr:rowOff>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19</xdr:row>
          <xdr:rowOff>171450</xdr:rowOff>
        </xdr:from>
        <xdr:to>
          <xdr:col>13</xdr:col>
          <xdr:colOff>19050</xdr:colOff>
          <xdr:row>21</xdr:row>
          <xdr:rowOff>9525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20</xdr:row>
          <xdr:rowOff>171450</xdr:rowOff>
        </xdr:from>
        <xdr:to>
          <xdr:col>13</xdr:col>
          <xdr:colOff>19050</xdr:colOff>
          <xdr:row>22</xdr:row>
          <xdr:rowOff>9525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xdr:row>
          <xdr:rowOff>9525</xdr:rowOff>
        </xdr:from>
        <xdr:to>
          <xdr:col>13</xdr:col>
          <xdr:colOff>38100</xdr:colOff>
          <xdr:row>26</xdr:row>
          <xdr:rowOff>19050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xdr:row>
          <xdr:rowOff>171450</xdr:rowOff>
        </xdr:from>
        <xdr:to>
          <xdr:col>13</xdr:col>
          <xdr:colOff>38100</xdr:colOff>
          <xdr:row>27</xdr:row>
          <xdr:rowOff>9525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xdr:row>
          <xdr:rowOff>161925</xdr:rowOff>
        </xdr:from>
        <xdr:to>
          <xdr:col>13</xdr:col>
          <xdr:colOff>38100</xdr:colOff>
          <xdr:row>28</xdr:row>
          <xdr:rowOff>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30</xdr:row>
          <xdr:rowOff>628650</xdr:rowOff>
        </xdr:from>
        <xdr:to>
          <xdr:col>13</xdr:col>
          <xdr:colOff>38100</xdr:colOff>
          <xdr:row>31</xdr:row>
          <xdr:rowOff>171450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31</xdr:row>
          <xdr:rowOff>171450</xdr:rowOff>
        </xdr:from>
        <xdr:to>
          <xdr:col>13</xdr:col>
          <xdr:colOff>38100</xdr:colOff>
          <xdr:row>33</xdr:row>
          <xdr:rowOff>9525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32</xdr:row>
          <xdr:rowOff>161925</xdr:rowOff>
        </xdr:from>
        <xdr:to>
          <xdr:col>13</xdr:col>
          <xdr:colOff>38100</xdr:colOff>
          <xdr:row>34</xdr:row>
          <xdr:rowOff>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33</xdr:row>
          <xdr:rowOff>161925</xdr:rowOff>
        </xdr:from>
        <xdr:to>
          <xdr:col>13</xdr:col>
          <xdr:colOff>38100</xdr:colOff>
          <xdr:row>35</xdr:row>
          <xdr:rowOff>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mass.gov/edu/docs/ese/accountability/title-i/private-schools-affirmation-consultation-form.docx" TargetMode="External"/><Relationship Id="rId1" Type="http://schemas.openxmlformats.org/officeDocument/2006/relationships/hyperlink" Target="https://www2.ed.gov/policy/elsec/leg/essa/essaguidance160477.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0" tint="-0.249977111117893"/>
    <pageSetUpPr fitToPage="1"/>
  </sheetPr>
  <dimension ref="B1:M33"/>
  <sheetViews>
    <sheetView showGridLines="0" zoomScaleNormal="100" workbookViewId="0">
      <selection activeCell="B31" sqref="B31:L31"/>
    </sheetView>
  </sheetViews>
  <sheetFormatPr defaultColWidth="9.140625" defaultRowHeight="15" x14ac:dyDescent="0.25"/>
  <cols>
    <col min="1" max="1" width="2.85546875" style="1" customWidth="1"/>
    <col min="2" max="2" width="19.42578125" style="1" customWidth="1"/>
    <col min="3" max="3" width="1.85546875" style="1" customWidth="1"/>
    <col min="4" max="4" width="26.85546875" style="1" customWidth="1"/>
    <col min="5" max="5" width="8.5703125" style="1" customWidth="1"/>
    <col min="6" max="6" width="7.5703125" style="1" customWidth="1"/>
    <col min="7" max="9" width="9.140625" style="1"/>
    <col min="10" max="10" width="11.85546875" style="1" customWidth="1"/>
    <col min="11" max="11" width="9.140625" style="1"/>
    <col min="12" max="12" width="8.5703125" style="1" customWidth="1"/>
    <col min="13" max="13" width="9.140625" style="1" customWidth="1"/>
    <col min="14" max="16384" width="9.140625" style="1"/>
  </cols>
  <sheetData>
    <row r="1" spans="2:13" ht="10.5" customHeight="1" x14ac:dyDescent="0.25"/>
    <row r="2" spans="2:13" ht="23.25" x14ac:dyDescent="0.25">
      <c r="B2" s="471" t="s">
        <v>5</v>
      </c>
      <c r="C2" s="472"/>
      <c r="D2" s="472"/>
      <c r="E2" s="472"/>
      <c r="F2" s="472"/>
      <c r="G2" s="472"/>
      <c r="H2" s="473"/>
      <c r="I2" s="473"/>
      <c r="J2" s="473"/>
      <c r="K2" s="473"/>
      <c r="L2" s="474"/>
    </row>
    <row r="3" spans="2:13" s="16" customFormat="1" ht="23.25" customHeight="1" x14ac:dyDescent="0.25">
      <c r="B3" s="475" t="str">
        <f>"FY18 TITLE " &amp; valTitleabbr &amp; " Application Workbook (Fund Code 186)"</f>
        <v>FY18 TITLE III Application Workbook (Fund Code 186)</v>
      </c>
      <c r="C3" s="476"/>
      <c r="D3" s="476"/>
      <c r="E3" s="476"/>
      <c r="F3" s="476"/>
      <c r="G3" s="476"/>
      <c r="H3" s="476"/>
      <c r="I3" s="476"/>
      <c r="J3" s="477"/>
      <c r="K3" s="477"/>
      <c r="L3" s="478"/>
    </row>
    <row r="4" spans="2:13" ht="20.25" customHeight="1" x14ac:dyDescent="0.25">
      <c r="B4" s="479" t="s">
        <v>4</v>
      </c>
      <c r="C4" s="480"/>
      <c r="D4" s="480"/>
      <c r="E4" s="480"/>
      <c r="F4" s="480"/>
      <c r="G4" s="480"/>
      <c r="H4" s="480"/>
      <c r="I4" s="480"/>
      <c r="J4" s="480"/>
      <c r="K4" s="480"/>
      <c r="L4" s="481"/>
    </row>
    <row r="5" spans="2:13" ht="48" customHeight="1" x14ac:dyDescent="0.25">
      <c r="B5" s="482" t="str">
        <f>"This Excel workbook contains the " &amp; valFY &amp; " Title " &amp; valTitleabbr &amp; " grant application forms for Fund Code 186 that a school district must submit to the Massachusetts Department of Elementary and Secondary Education. Information about the FY18 Title " &amp; valTitleabbr &amp; " grant can be found at http://www.doe.mass.edu/grants/."</f>
        <v>This Excel workbook contains the FY18 Title III grant application forms for Fund Code 186 that a school district must submit to the Massachusetts Department of Elementary and Secondary Education. Information about the FY18 Title III grant can be found at http://www.doe.mass.edu/grants/.</v>
      </c>
      <c r="C5" s="483"/>
      <c r="D5" s="483"/>
      <c r="E5" s="483"/>
      <c r="F5" s="483"/>
      <c r="G5" s="483"/>
      <c r="H5" s="483"/>
      <c r="I5" s="483"/>
      <c r="J5" s="483"/>
      <c r="K5" s="483"/>
      <c r="L5" s="484"/>
    </row>
    <row r="6" spans="2:13" ht="18" customHeight="1" x14ac:dyDescent="0.25">
      <c r="B6" s="485" t="s">
        <v>3</v>
      </c>
      <c r="C6" s="486"/>
      <c r="D6" s="486"/>
      <c r="E6" s="486"/>
      <c r="F6" s="486"/>
      <c r="G6" s="486"/>
      <c r="H6" s="486"/>
      <c r="I6" s="486"/>
      <c r="J6" s="486"/>
      <c r="K6" s="486"/>
      <c r="L6" s="487"/>
    </row>
    <row r="7" spans="2:13" ht="48" customHeight="1" x14ac:dyDescent="0.25">
      <c r="B7" s="488" t="str">
        <f>"Save this file to your computer (Important: ensure macros are enabled).  Rename the file by replacing the words 'leacode' in the file name with your 4-digit district code. For example, Abington (0001) would rename the file as 'FY18T" &amp; valTitleabbr &amp;"186_0001.xls'.  Mac users must save the file with the .xlsm file extension."</f>
        <v>Save this file to your computer (Important: ensure macros are enabled).  Rename the file by replacing the words 'leacode' in the file name with your 4-digit district code. For example, Abington (0001) would rename the file as 'FY18TIII186_0001.xls'.  Mac users must save the file with the .xlsm file extension.</v>
      </c>
      <c r="C7" s="489"/>
      <c r="D7" s="489"/>
      <c r="E7" s="489"/>
      <c r="F7" s="489"/>
      <c r="G7" s="489"/>
      <c r="H7" s="489"/>
      <c r="I7" s="489"/>
      <c r="J7" s="489"/>
      <c r="K7" s="489"/>
      <c r="L7" s="490"/>
    </row>
    <row r="8" spans="2:13" ht="26.25" customHeight="1" x14ac:dyDescent="0.25">
      <c r="B8" s="491" t="s">
        <v>2</v>
      </c>
      <c r="C8" s="492"/>
      <c r="D8" s="492"/>
      <c r="E8" s="493"/>
      <c r="F8" s="493"/>
      <c r="G8" s="493"/>
      <c r="H8" s="493"/>
      <c r="I8" s="493"/>
      <c r="J8" s="493"/>
      <c r="K8" s="493"/>
      <c r="L8" s="494"/>
    </row>
    <row r="9" spans="2:13" ht="40.5" customHeight="1" x14ac:dyDescent="0.25">
      <c r="B9" s="364" t="s">
        <v>1</v>
      </c>
      <c r="C9" s="14"/>
      <c r="D9" s="446" t="str">
        <f>"Select your district's name from the drop down menu. Enter " &amp; valFY &amp; " Title " &amp; valTitleabbr &amp; "-186 allocation amounts and all contact information. Cells highlighted in yellow require a response. Upload to EdGrants is required."</f>
        <v>Select your district's name from the drop down menu. Enter FY18 Title III-186 allocation amounts and all contact information. Cells highlighted in yellow require a response. Upload to EdGrants is required.</v>
      </c>
      <c r="E9" s="495"/>
      <c r="F9" s="495"/>
      <c r="G9" s="495"/>
      <c r="H9" s="495"/>
      <c r="I9" s="495"/>
      <c r="J9" s="495"/>
      <c r="K9" s="495"/>
      <c r="L9" s="496"/>
    </row>
    <row r="10" spans="2:13" ht="9.75" customHeight="1" x14ac:dyDescent="0.25">
      <c r="B10" s="13"/>
      <c r="C10" s="9"/>
      <c r="D10" s="9"/>
      <c r="E10" s="9"/>
      <c r="F10" s="9"/>
      <c r="G10" s="9"/>
      <c r="H10" s="9"/>
      <c r="I10" s="9"/>
      <c r="J10" s="9"/>
      <c r="K10" s="9"/>
      <c r="L10" s="15"/>
    </row>
    <row r="11" spans="2:13" ht="48.75" customHeight="1" x14ac:dyDescent="0.25">
      <c r="B11" s="364" t="s">
        <v>237</v>
      </c>
      <c r="C11" s="14"/>
      <c r="D11" s="446" t="s">
        <v>300</v>
      </c>
      <c r="E11" s="447"/>
      <c r="F11" s="447"/>
      <c r="G11" s="447"/>
      <c r="H11" s="447"/>
      <c r="I11" s="447"/>
      <c r="J11" s="447"/>
      <c r="K11" s="447"/>
      <c r="L11" s="448"/>
      <c r="M11" s="94"/>
    </row>
    <row r="12" spans="2:13" ht="9.75" customHeight="1" x14ac:dyDescent="0.25">
      <c r="B12" s="13"/>
      <c r="C12" s="9"/>
      <c r="D12" s="9"/>
      <c r="E12" s="9"/>
      <c r="F12" s="9"/>
      <c r="G12" s="9"/>
      <c r="H12" s="9"/>
      <c r="I12" s="9"/>
      <c r="J12" s="9"/>
      <c r="K12" s="9"/>
      <c r="L12" s="15"/>
    </row>
    <row r="13" spans="2:13" ht="54" customHeight="1" x14ac:dyDescent="0.25">
      <c r="B13" s="364" t="s">
        <v>235</v>
      </c>
      <c r="C13" s="14"/>
      <c r="D13" s="446" t="s">
        <v>261</v>
      </c>
      <c r="E13" s="447"/>
      <c r="F13" s="447"/>
      <c r="G13" s="447"/>
      <c r="H13" s="447"/>
      <c r="I13" s="447"/>
      <c r="J13" s="447"/>
      <c r="K13" s="447"/>
      <c r="L13" s="448"/>
      <c r="M13" s="94"/>
    </row>
    <row r="14" spans="2:13" ht="14.25" customHeight="1" x14ac:dyDescent="0.25">
      <c r="B14" s="461"/>
      <c r="C14" s="462"/>
      <c r="D14" s="462"/>
      <c r="E14" s="462"/>
      <c r="F14" s="462"/>
      <c r="G14" s="462"/>
      <c r="H14" s="462"/>
      <c r="I14" s="462"/>
      <c r="J14" s="462"/>
      <c r="K14" s="462"/>
      <c r="L14" s="463"/>
    </row>
    <row r="15" spans="2:13" ht="51" customHeight="1" x14ac:dyDescent="0.25">
      <c r="B15" s="364" t="s">
        <v>232</v>
      </c>
      <c r="C15" s="10"/>
      <c r="D15" s="446" t="s">
        <v>290</v>
      </c>
      <c r="E15" s="447"/>
      <c r="F15" s="447"/>
      <c r="G15" s="447"/>
      <c r="H15" s="447"/>
      <c r="I15" s="447"/>
      <c r="J15" s="447"/>
      <c r="K15" s="447"/>
      <c r="L15" s="448"/>
    </row>
    <row r="16" spans="2:13" ht="14.25" customHeight="1" x14ac:dyDescent="0.25">
      <c r="B16" s="461"/>
      <c r="C16" s="462"/>
      <c r="D16" s="462"/>
      <c r="E16" s="462"/>
      <c r="F16" s="462"/>
      <c r="G16" s="462"/>
      <c r="H16" s="462"/>
      <c r="I16" s="462"/>
      <c r="J16" s="462"/>
      <c r="K16" s="462"/>
      <c r="L16" s="463"/>
    </row>
    <row r="17" spans="2:12" ht="45" customHeight="1" x14ac:dyDescent="0.25">
      <c r="B17" s="364" t="s">
        <v>189</v>
      </c>
      <c r="C17" s="10"/>
      <c r="D17" s="446" t="s">
        <v>262</v>
      </c>
      <c r="E17" s="447"/>
      <c r="F17" s="447"/>
      <c r="G17" s="447"/>
      <c r="H17" s="447"/>
      <c r="I17" s="447"/>
      <c r="J17" s="447"/>
      <c r="K17" s="447"/>
      <c r="L17" s="448"/>
    </row>
    <row r="18" spans="2:12" ht="9.75" customHeight="1" x14ac:dyDescent="0.25">
      <c r="B18" s="13"/>
      <c r="C18" s="9"/>
      <c r="D18" s="12"/>
      <c r="E18" s="12"/>
      <c r="F18" s="12"/>
      <c r="G18" s="12"/>
      <c r="H18" s="12"/>
      <c r="I18" s="12"/>
      <c r="J18" s="12"/>
      <c r="K18" s="12"/>
      <c r="L18" s="11"/>
    </row>
    <row r="19" spans="2:12" ht="26.25" customHeight="1" x14ac:dyDescent="0.25">
      <c r="B19" s="497" t="str">
        <f>"Submit the " &amp; valFY &amp; "Title " &amp; valTitleabbr&amp; " 186 Application Workbook to ESE via EdGrants website"</f>
        <v>Submit the FY18Title III 186 Application Workbook to ESE via EdGrants website</v>
      </c>
      <c r="C19" s="498"/>
      <c r="D19" s="498"/>
      <c r="E19" s="498"/>
      <c r="F19" s="498"/>
      <c r="G19" s="498"/>
      <c r="H19" s="498"/>
      <c r="I19" s="498"/>
      <c r="J19" s="498"/>
      <c r="K19" s="498"/>
      <c r="L19" s="499"/>
    </row>
    <row r="20" spans="2:12" ht="53.25" customHeight="1" x14ac:dyDescent="0.25">
      <c r="B20" s="455" t="s">
        <v>263</v>
      </c>
      <c r="C20" s="456"/>
      <c r="D20" s="456"/>
      <c r="E20" s="456"/>
      <c r="F20" s="456"/>
      <c r="G20" s="456"/>
      <c r="H20" s="456"/>
      <c r="I20" s="456"/>
      <c r="J20" s="456"/>
      <c r="K20" s="456"/>
      <c r="L20" s="457"/>
    </row>
    <row r="21" spans="2:12" ht="49.5" customHeight="1" x14ac:dyDescent="0.25">
      <c r="B21" s="500" t="s">
        <v>264</v>
      </c>
      <c r="C21" s="501"/>
      <c r="D21" s="501"/>
      <c r="E21" s="501"/>
      <c r="F21" s="501"/>
      <c r="G21" s="501"/>
      <c r="H21" s="501"/>
      <c r="I21" s="501"/>
      <c r="J21" s="501"/>
      <c r="K21" s="501"/>
      <c r="L21" s="502"/>
    </row>
    <row r="22" spans="2:12" ht="34.5" customHeight="1" x14ac:dyDescent="0.25">
      <c r="B22" s="452" t="str">
        <f>"Please review all of the completed worksheets before submitting your district's " &amp; valFY &amp; " Title " &amp; valTitleabbr &amp; " 186 Application Workbook to ESE via EdGrants. Submit the grant application to ESE via EdGrants as follows:"</f>
        <v>Please review all of the completed worksheets before submitting your district's FY18 Title III 186 Application Workbook to ESE via EdGrants. Submit the grant application to ESE via EdGrants as follows:</v>
      </c>
      <c r="C22" s="453"/>
      <c r="D22" s="453"/>
      <c r="E22" s="453"/>
      <c r="F22" s="453"/>
      <c r="G22" s="453"/>
      <c r="H22" s="453"/>
      <c r="I22" s="453"/>
      <c r="J22" s="453"/>
      <c r="K22" s="453"/>
      <c r="L22" s="454"/>
    </row>
    <row r="23" spans="2:12" ht="18.75" customHeight="1" x14ac:dyDescent="0.25">
      <c r="B23" s="8" t="str">
        <f>"1.        A district control user will log into EdGrants and register the district’s " &amp; valFY &amp; " Title " &amp; valTitleabbr &amp; " 186 funding opportunity."</f>
        <v>1.        A district control user will log into EdGrants and register the district’s FY18 Title III 186 funding opportunity.</v>
      </c>
      <c r="C23" s="7"/>
      <c r="D23" s="7"/>
      <c r="E23" s="7"/>
      <c r="F23" s="7"/>
      <c r="G23" s="7"/>
      <c r="H23" s="7"/>
      <c r="I23" s="7"/>
      <c r="J23" s="7"/>
      <c r="K23" s="7"/>
      <c r="L23" s="6"/>
    </row>
    <row r="24" spans="2:12" ht="17.25" customHeight="1" x14ac:dyDescent="0.25">
      <c r="B24" s="5" t="s">
        <v>267</v>
      </c>
      <c r="C24" s="3"/>
      <c r="D24" s="3"/>
      <c r="E24" s="3"/>
      <c r="F24" s="3"/>
      <c r="G24" s="3"/>
      <c r="H24" s="3"/>
      <c r="I24" s="3"/>
      <c r="J24" s="3"/>
      <c r="K24" s="3"/>
      <c r="L24" s="2"/>
    </row>
    <row r="25" spans="2:12" ht="16.5" customHeight="1" x14ac:dyDescent="0.25">
      <c r="B25" s="5" t="s">
        <v>268</v>
      </c>
      <c r="C25" s="3"/>
      <c r="D25" s="3"/>
      <c r="E25" s="3"/>
      <c r="F25" s="3"/>
      <c r="G25" s="3"/>
      <c r="H25" s="3"/>
      <c r="I25" s="3"/>
      <c r="J25" s="3"/>
      <c r="K25" s="3"/>
      <c r="L25" s="2"/>
    </row>
    <row r="26" spans="2:12" ht="15.75" customHeight="1" x14ac:dyDescent="0.25">
      <c r="B26" s="4" t="str">
        <f>"a.        A copy of the " &amp; valFY &amp; " Title " &amp; valTitleabbr &amp; " 186 application workbook"</f>
        <v>a.        A copy of the FY18 Title III 186 application workbook</v>
      </c>
      <c r="C26" s="3"/>
      <c r="D26" s="3"/>
      <c r="E26" s="3"/>
      <c r="F26" s="3"/>
      <c r="G26" s="3"/>
      <c r="H26" s="3"/>
      <c r="I26" s="3"/>
      <c r="J26" s="3"/>
      <c r="K26" s="3"/>
      <c r="L26" s="2"/>
    </row>
    <row r="27" spans="2:12" ht="16.5" customHeight="1" x14ac:dyDescent="0.25">
      <c r="B27" s="4" t="str">
        <f>"b.        A PDF copy of the signed " &amp; valFY &amp; " Title " &amp; valTitleabbr &amp; " 186 application cover page"</f>
        <v>b.        A PDF copy of the signed FY18 Title III 186 application cover page</v>
      </c>
      <c r="C27" s="3"/>
      <c r="D27" s="3"/>
      <c r="E27" s="3"/>
      <c r="F27" s="3"/>
      <c r="G27" s="3"/>
      <c r="H27" s="3"/>
      <c r="I27" s="3"/>
      <c r="J27" s="3"/>
      <c r="K27" s="3"/>
      <c r="L27" s="2"/>
    </row>
    <row r="28" spans="2:12" ht="15.75" customHeight="1" x14ac:dyDescent="0.25">
      <c r="B28" s="470" t="s">
        <v>223</v>
      </c>
      <c r="C28" s="470"/>
      <c r="D28" s="470"/>
      <c r="E28" s="470"/>
      <c r="F28" s="470"/>
      <c r="G28" s="470"/>
      <c r="H28" s="470"/>
      <c r="I28" s="470"/>
      <c r="J28" s="470"/>
      <c r="K28" s="470"/>
      <c r="L28" s="470"/>
    </row>
    <row r="29" spans="2:12" ht="50.25" customHeight="1" x14ac:dyDescent="0.25">
      <c r="B29" s="443" t="str">
        <f>"Prior to attaching the workbook to the EdGrants Title " &amp; valTitleabbr &amp; " 186 funding opportunity, you must rename the file by replacing the words “leacode” in the filename with your 4-digit district code. For example, Abington (0001) would rename the file, ' " &amp; valFY &amp; "T" &amp; valTitleabbr &amp; "186-0001.' Do not change the filename except for your district's 4-digit code. Mac users must save the file with the .xlsm file extension."</f>
        <v>Prior to attaching the workbook to the EdGrants Title III 186 funding opportunity, you must rename the file by replacing the words “leacode” in the filename with your 4-digit district code. For example, Abington (0001) would rename the file, ' FY18TIII186-0001.' Do not change the filename except for your district's 4-digit code. Mac users must save the file with the .xlsm file extension.</v>
      </c>
      <c r="C29" s="444"/>
      <c r="D29" s="444"/>
      <c r="E29" s="444"/>
      <c r="F29" s="444"/>
      <c r="G29" s="444"/>
      <c r="H29" s="444"/>
      <c r="I29" s="444"/>
      <c r="J29" s="444"/>
      <c r="K29" s="444"/>
      <c r="L29" s="445"/>
    </row>
    <row r="30" spans="2:12" ht="17.25" customHeight="1" x14ac:dyDescent="0.25">
      <c r="B30" s="467" t="s">
        <v>308</v>
      </c>
      <c r="C30" s="468"/>
      <c r="D30" s="468"/>
      <c r="E30" s="468"/>
      <c r="F30" s="468"/>
      <c r="G30" s="468"/>
      <c r="H30" s="468"/>
      <c r="I30" s="468"/>
      <c r="J30" s="468"/>
      <c r="K30" s="468"/>
      <c r="L30" s="469"/>
    </row>
    <row r="31" spans="2:12" ht="47.25" customHeight="1" x14ac:dyDescent="0.25">
      <c r="B31" s="458" t="s">
        <v>238</v>
      </c>
      <c r="C31" s="459"/>
      <c r="D31" s="459"/>
      <c r="E31" s="459"/>
      <c r="F31" s="459"/>
      <c r="G31" s="459"/>
      <c r="H31" s="459"/>
      <c r="I31" s="459"/>
      <c r="J31" s="459"/>
      <c r="K31" s="459"/>
      <c r="L31" s="460"/>
    </row>
    <row r="32" spans="2:12" ht="17.25" customHeight="1" x14ac:dyDescent="0.25">
      <c r="B32" s="464" t="s">
        <v>0</v>
      </c>
      <c r="C32" s="465"/>
      <c r="D32" s="465"/>
      <c r="E32" s="465"/>
      <c r="F32" s="465"/>
      <c r="G32" s="465"/>
      <c r="H32" s="465"/>
      <c r="I32" s="465"/>
      <c r="J32" s="465"/>
      <c r="K32" s="465"/>
      <c r="L32" s="466"/>
    </row>
    <row r="33" spans="2:12" ht="42.75" customHeight="1" x14ac:dyDescent="0.25">
      <c r="B33" s="449" t="s">
        <v>310</v>
      </c>
      <c r="C33" s="450"/>
      <c r="D33" s="450"/>
      <c r="E33" s="450"/>
      <c r="F33" s="450"/>
      <c r="G33" s="450"/>
      <c r="H33" s="450"/>
      <c r="I33" s="450"/>
      <c r="J33" s="450"/>
      <c r="K33" s="450"/>
      <c r="L33" s="451"/>
    </row>
  </sheetData>
  <sheetProtection password="CC18" sheet="1" objects="1" scenarios="1"/>
  <mergeCells count="24">
    <mergeCell ref="B7:L7"/>
    <mergeCell ref="B8:L8"/>
    <mergeCell ref="D9:L9"/>
    <mergeCell ref="B19:L19"/>
    <mergeCell ref="B21:L21"/>
    <mergeCell ref="D15:L15"/>
    <mergeCell ref="B14:L14"/>
    <mergeCell ref="B2:L2"/>
    <mergeCell ref="B3:L3"/>
    <mergeCell ref="B4:L4"/>
    <mergeCell ref="B5:L5"/>
    <mergeCell ref="B6:L6"/>
    <mergeCell ref="B29:L29"/>
    <mergeCell ref="D13:L13"/>
    <mergeCell ref="D11:L11"/>
    <mergeCell ref="B33:L33"/>
    <mergeCell ref="B22:L22"/>
    <mergeCell ref="B20:L20"/>
    <mergeCell ref="B31:L31"/>
    <mergeCell ref="B16:L16"/>
    <mergeCell ref="B32:L32"/>
    <mergeCell ref="B30:L30"/>
    <mergeCell ref="D17:L17"/>
    <mergeCell ref="B28:L28"/>
  </mergeCells>
  <hyperlinks>
    <hyperlink ref="B9" location="CoverPage!A1" display="Cover Page"/>
    <hyperlink ref="B17" location="'Budget &amp; Indirect Cal'!A1" display="Budget and Indirect Cost Calculator"/>
    <hyperlink ref="B13" location="'Private Schools '!A1" display="Private Schools Participation"/>
    <hyperlink ref="B15" location="'Reporting Elements'!A1" display="Reporting Elements"/>
    <hyperlink ref="B11" location="Narrative!A1" display="Narrative"/>
  </hyperlinks>
  <printOptions horizontalCentered="1"/>
  <pageMargins left="0.2" right="0.2" top="0.3" bottom="0.4" header="0.2" footer="0.2"/>
  <pageSetup scale="81" orientation="portrait" r:id="rId1"/>
  <headerFooter>
    <oddFooter>&amp;RMassachusetts Department of Elementary &amp; Secondary Education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0" tint="-0.249977111117893"/>
    <pageSetUpPr fitToPage="1"/>
  </sheetPr>
  <dimension ref="B1:W33"/>
  <sheetViews>
    <sheetView showGridLines="0" tabSelected="1" zoomScale="80" zoomScaleNormal="80" workbookViewId="0">
      <selection activeCell="O10" sqref="O10:R10"/>
    </sheetView>
  </sheetViews>
  <sheetFormatPr defaultColWidth="9.140625" defaultRowHeight="12.75" x14ac:dyDescent="0.2"/>
  <cols>
    <col min="1" max="1" width="5.28515625" style="17" customWidth="1"/>
    <col min="2" max="2" width="16.7109375" style="17" customWidth="1"/>
    <col min="3" max="3" width="2.7109375" style="17" customWidth="1"/>
    <col min="4" max="4" width="16.42578125" style="17" customWidth="1"/>
    <col min="5" max="5" width="1.7109375" style="17" customWidth="1"/>
    <col min="6" max="6" width="8.140625" style="17" customWidth="1"/>
    <col min="7" max="7" width="7.7109375" style="17" customWidth="1"/>
    <col min="8" max="8" width="5.140625" style="17" customWidth="1"/>
    <col min="9" max="9" width="11" style="17" customWidth="1"/>
    <col min="10" max="10" width="1.7109375" style="17" customWidth="1"/>
    <col min="11" max="11" width="14.7109375" style="17" customWidth="1"/>
    <col min="12" max="12" width="1.42578125" style="17" customWidth="1"/>
    <col min="13" max="13" width="20.42578125" style="17" customWidth="1"/>
    <col min="14" max="14" width="1.5703125" style="17" customWidth="1"/>
    <col min="15" max="15" width="14.28515625" style="17" customWidth="1"/>
    <col min="16" max="16" width="10.7109375" style="17" customWidth="1"/>
    <col min="17" max="17" width="8.140625" style="17" customWidth="1"/>
    <col min="18" max="18" width="12.140625" style="17" customWidth="1"/>
    <col min="19" max="19" width="8.140625" style="17" customWidth="1"/>
    <col min="20" max="20" width="2.7109375" style="17" customWidth="1"/>
    <col min="21" max="16384" width="9.140625" style="17"/>
  </cols>
  <sheetData>
    <row r="1" spans="2:23" ht="21.75" customHeight="1" thickBot="1" x14ac:dyDescent="0.25">
      <c r="B1" s="572"/>
      <c r="C1" s="573"/>
      <c r="D1" s="573"/>
      <c r="E1" s="573"/>
      <c r="F1" s="573"/>
      <c r="G1" s="573"/>
      <c r="H1" s="573"/>
      <c r="I1" s="573"/>
      <c r="K1" s="78"/>
      <c r="R1" s="564"/>
      <c r="S1" s="564"/>
      <c r="T1" s="564"/>
    </row>
    <row r="2" spans="2:23" s="32" customFormat="1" ht="23.25" customHeight="1" x14ac:dyDescent="0.2">
      <c r="B2" s="565" t="s">
        <v>29</v>
      </c>
      <c r="C2" s="566"/>
      <c r="D2" s="566"/>
      <c r="E2" s="566"/>
      <c r="F2" s="566"/>
      <c r="G2" s="566"/>
      <c r="H2" s="566"/>
      <c r="I2" s="566"/>
      <c r="J2" s="566"/>
      <c r="K2" s="566"/>
      <c r="L2" s="566"/>
      <c r="M2" s="566"/>
      <c r="N2" s="566"/>
      <c r="O2" s="566"/>
      <c r="P2" s="566"/>
      <c r="Q2" s="566"/>
      <c r="R2" s="566"/>
      <c r="S2" s="566"/>
      <c r="T2" s="567"/>
    </row>
    <row r="3" spans="2:23" s="32" customFormat="1" ht="18.75" customHeight="1" thickBot="1" x14ac:dyDescent="0.25">
      <c r="B3" s="568"/>
      <c r="C3" s="569"/>
      <c r="D3" s="569"/>
      <c r="E3" s="569"/>
      <c r="F3" s="569"/>
      <c r="G3" s="569"/>
      <c r="H3" s="569"/>
      <c r="I3" s="569"/>
      <c r="J3" s="569"/>
      <c r="K3" s="569"/>
      <c r="L3" s="569"/>
      <c r="M3" s="569"/>
      <c r="N3" s="569"/>
      <c r="O3" s="569"/>
      <c r="P3" s="569"/>
      <c r="Q3" s="569"/>
      <c r="R3" s="569"/>
      <c r="S3" s="569"/>
      <c r="T3" s="570"/>
    </row>
    <row r="4" spans="2:23" ht="13.5" customHeight="1" thickBot="1" x14ac:dyDescent="0.25">
      <c r="B4" s="77"/>
    </row>
    <row r="5" spans="2:23" s="32" customFormat="1" x14ac:dyDescent="0.2">
      <c r="B5" s="76"/>
      <c r="C5" s="75"/>
      <c r="D5" s="75"/>
      <c r="E5" s="75"/>
      <c r="F5" s="75"/>
      <c r="G5" s="75"/>
      <c r="H5" s="75"/>
      <c r="I5" s="75"/>
      <c r="J5" s="75"/>
      <c r="K5" s="75"/>
      <c r="L5" s="75"/>
      <c r="M5" s="75"/>
      <c r="N5" s="75"/>
      <c r="O5" s="75"/>
      <c r="P5" s="75"/>
      <c r="Q5" s="75"/>
      <c r="R5" s="75"/>
      <c r="S5" s="75"/>
      <c r="T5" s="74"/>
    </row>
    <row r="6" spans="2:23" s="32" customFormat="1" ht="16.5" customHeight="1" x14ac:dyDescent="0.2">
      <c r="B6" s="57" t="s">
        <v>28</v>
      </c>
      <c r="C6" s="55"/>
      <c r="D6" s="73"/>
      <c r="E6" s="55"/>
      <c r="F6" s="588" t="s">
        <v>27</v>
      </c>
      <c r="G6" s="589"/>
      <c r="H6" s="589"/>
      <c r="I6" s="589"/>
      <c r="J6" s="589"/>
      <c r="K6" s="589"/>
      <c r="L6" s="589"/>
      <c r="M6" s="61" t="s">
        <v>26</v>
      </c>
      <c r="N6" s="72"/>
      <c r="O6" s="71" t="str">
        <f>valorg4code</f>
        <v xml:space="preserve">Org </v>
      </c>
      <c r="P6" s="70"/>
      <c r="Q6" s="70"/>
      <c r="R6" s="69"/>
      <c r="S6" s="69"/>
      <c r="T6" s="41"/>
    </row>
    <row r="7" spans="2:23" s="32" customFormat="1" ht="18" customHeight="1" x14ac:dyDescent="0.25">
      <c r="B7" s="63" t="str">
        <f>"Title " &amp; valTitleabbr &amp; " Coordinator Contact:"</f>
        <v>Title III Coordinator Contact:</v>
      </c>
      <c r="C7" s="55"/>
      <c r="D7" s="55"/>
      <c r="E7" s="55"/>
      <c r="F7" s="590"/>
      <c r="G7" s="591"/>
      <c r="H7" s="591"/>
      <c r="I7" s="591"/>
      <c r="J7" s="591"/>
      <c r="K7" s="591"/>
      <c r="L7" s="592"/>
      <c r="N7" s="68"/>
      <c r="S7" s="67"/>
      <c r="T7" s="62"/>
    </row>
    <row r="8" spans="2:23" s="32" customFormat="1" ht="18" customHeight="1" x14ac:dyDescent="0.2">
      <c r="B8" s="63" t="s">
        <v>23</v>
      </c>
      <c r="C8" s="49"/>
      <c r="D8" s="49"/>
      <c r="E8" s="49"/>
      <c r="F8" s="571"/>
      <c r="G8" s="571"/>
      <c r="H8" s="571"/>
      <c r="I8" s="571"/>
      <c r="J8" s="571"/>
      <c r="K8" s="571"/>
      <c r="L8" s="571"/>
      <c r="M8" s="66"/>
      <c r="N8" s="65"/>
      <c r="T8" s="62"/>
      <c r="U8" s="64"/>
      <c r="V8" s="64"/>
      <c r="W8" s="64"/>
    </row>
    <row r="9" spans="2:23" s="32" customFormat="1" ht="18" customHeight="1" x14ac:dyDescent="0.2">
      <c r="B9" s="63"/>
      <c r="C9" s="49"/>
      <c r="D9" s="49"/>
      <c r="E9" s="49"/>
      <c r="G9" s="579" t="str">
        <f>"Check here if you are a new T" &amp; valTitleabbr&amp; " Coordinator, or your email has changed."</f>
        <v>Check here if you are a new TIII Coordinator, or your email has changed.</v>
      </c>
      <c r="H9" s="579"/>
      <c r="I9" s="579"/>
      <c r="J9" s="579"/>
      <c r="K9" s="579"/>
      <c r="L9" s="579"/>
      <c r="M9" s="61" t="str">
        <f>"ESE T" &amp; valTitleabbr &amp; " contact:"</f>
        <v>ESE TIII contact:</v>
      </c>
      <c r="N9" s="55"/>
      <c r="O9" s="585" t="str">
        <f>valName</f>
        <v>Liaison's name</v>
      </c>
      <c r="P9" s="586"/>
      <c r="Q9" s="586"/>
      <c r="R9" s="587"/>
      <c r="T9" s="62"/>
      <c r="U9" s="64"/>
      <c r="V9" s="64"/>
      <c r="W9" s="64"/>
    </row>
    <row r="10" spans="2:23" s="32" customFormat="1" ht="15.75" customHeight="1" x14ac:dyDescent="0.2">
      <c r="B10" s="63"/>
      <c r="G10" s="580"/>
      <c r="H10" s="580"/>
      <c r="I10" s="580"/>
      <c r="J10" s="580"/>
      <c r="K10" s="580"/>
      <c r="L10" s="580"/>
      <c r="M10" s="61" t="s">
        <v>25</v>
      </c>
      <c r="N10" s="55"/>
      <c r="O10" s="585" t="s">
        <v>278</v>
      </c>
      <c r="P10" s="586"/>
      <c r="Q10" s="586"/>
      <c r="R10" s="587"/>
      <c r="T10" s="62"/>
    </row>
    <row r="11" spans="2:23" s="32" customFormat="1" ht="18" customHeight="1" x14ac:dyDescent="0.2">
      <c r="B11" s="577" t="s">
        <v>24</v>
      </c>
      <c r="C11" s="578"/>
      <c r="D11" s="578"/>
      <c r="E11" s="60"/>
      <c r="F11" s="574" t="str">
        <f>valAddr1</f>
        <v>Address 1</v>
      </c>
      <c r="G11" s="575"/>
      <c r="H11" s="575"/>
      <c r="I11" s="575"/>
      <c r="J11" s="575"/>
      <c r="K11" s="575"/>
      <c r="L11" s="576"/>
      <c r="M11" s="61" t="s">
        <v>23</v>
      </c>
      <c r="N11" s="55"/>
      <c r="O11" s="583" t="str">
        <f>HYPERLINK("mailto:"&amp;valemail,valemail)</f>
        <v>Liaison's email</v>
      </c>
      <c r="P11" s="584"/>
      <c r="Q11" s="584"/>
      <c r="R11" s="584"/>
      <c r="S11" s="49"/>
      <c r="T11" s="41"/>
    </row>
    <row r="12" spans="2:23" s="32" customFormat="1" ht="18" customHeight="1" x14ac:dyDescent="0.2">
      <c r="B12" s="57"/>
      <c r="C12" s="55"/>
      <c r="D12" s="55"/>
      <c r="E12" s="60"/>
      <c r="F12" s="574" t="str">
        <f>valCtyStZip</f>
        <v>Town, State Zip</v>
      </c>
      <c r="G12" s="575"/>
      <c r="H12" s="575"/>
      <c r="I12" s="575"/>
      <c r="J12" s="575"/>
      <c r="K12" s="575"/>
      <c r="L12" s="576"/>
      <c r="S12" s="49"/>
      <c r="T12" s="41"/>
    </row>
    <row r="13" spans="2:23" s="32" customFormat="1" ht="15.75" x14ac:dyDescent="0.25">
      <c r="B13" s="57"/>
      <c r="C13" s="55"/>
      <c r="D13" s="55"/>
      <c r="E13" s="55"/>
      <c r="F13" s="420"/>
      <c r="G13" s="420"/>
      <c r="H13" s="420"/>
      <c r="I13" s="59"/>
      <c r="J13" s="59"/>
      <c r="K13" s="59"/>
      <c r="L13" s="59"/>
      <c r="S13" s="49"/>
      <c r="T13" s="41"/>
      <c r="V13" s="58"/>
    </row>
    <row r="14" spans="2:23" s="32" customFormat="1" ht="16.5" customHeight="1" x14ac:dyDescent="0.25">
      <c r="B14" s="57" t="s">
        <v>120</v>
      </c>
      <c r="C14" s="55"/>
      <c r="D14" s="56"/>
      <c r="E14" s="55"/>
      <c r="F14" s="54" t="s">
        <v>22</v>
      </c>
      <c r="G14" s="53"/>
      <c r="H14" s="46"/>
      <c r="I14" s="52" t="s">
        <v>21</v>
      </c>
      <c r="J14" s="595"/>
      <c r="K14" s="596"/>
      <c r="L14" s="46"/>
      <c r="M14" s="593"/>
      <c r="N14" s="594"/>
      <c r="O14" s="594"/>
      <c r="P14" s="594"/>
      <c r="Q14" s="581"/>
      <c r="R14" s="582"/>
      <c r="S14" s="51"/>
      <c r="T14" s="41"/>
    </row>
    <row r="15" spans="2:23" s="32" customFormat="1" ht="16.5" customHeight="1" x14ac:dyDescent="0.2">
      <c r="B15" s="50"/>
      <c r="C15" s="49"/>
      <c r="D15" s="427"/>
      <c r="E15" s="49"/>
      <c r="F15" s="48"/>
      <c r="G15" s="428"/>
      <c r="H15" s="46"/>
      <c r="I15" s="47"/>
      <c r="J15" s="548"/>
      <c r="K15" s="548"/>
      <c r="L15" s="46"/>
      <c r="M15" s="45"/>
      <c r="N15" s="44"/>
      <c r="O15" s="42"/>
      <c r="P15" s="42"/>
      <c r="Q15" s="43"/>
      <c r="R15" s="42"/>
      <c r="S15" s="42"/>
      <c r="T15" s="41"/>
    </row>
    <row r="16" spans="2:23" s="32" customFormat="1" ht="7.5" customHeight="1" thickBot="1" x14ac:dyDescent="0.25">
      <c r="B16" s="40"/>
      <c r="C16" s="36"/>
      <c r="D16" s="36"/>
      <c r="E16" s="36"/>
      <c r="F16" s="39"/>
      <c r="G16" s="38"/>
      <c r="H16" s="36"/>
      <c r="I16" s="36"/>
      <c r="J16" s="36"/>
      <c r="K16" s="36"/>
      <c r="L16" s="36"/>
      <c r="M16" s="37" t="s">
        <v>20</v>
      </c>
      <c r="N16" s="36"/>
      <c r="O16" s="36"/>
      <c r="P16" s="36"/>
      <c r="Q16" s="36"/>
      <c r="R16" s="36"/>
      <c r="S16" s="36"/>
      <c r="T16" s="35"/>
    </row>
    <row r="17" spans="2:20" ht="13.5" customHeight="1" thickBot="1" x14ac:dyDescent="0.3">
      <c r="B17" s="33"/>
      <c r="G17" s="34"/>
      <c r="M17" s="33"/>
    </row>
    <row r="18" spans="2:20" s="32" customFormat="1" ht="16.5" customHeight="1" x14ac:dyDescent="0.2">
      <c r="B18" s="526" t="s">
        <v>19</v>
      </c>
      <c r="C18" s="527"/>
      <c r="D18" s="528"/>
      <c r="E18" s="535" t="s">
        <v>18</v>
      </c>
      <c r="F18" s="536"/>
      <c r="G18" s="536"/>
      <c r="H18" s="536"/>
      <c r="I18" s="547"/>
      <c r="J18" s="536" t="s">
        <v>17</v>
      </c>
      <c r="K18" s="536"/>
      <c r="L18" s="536"/>
      <c r="M18" s="536"/>
      <c r="N18" s="536"/>
      <c r="O18" s="536"/>
      <c r="P18" s="547"/>
      <c r="Q18" s="535" t="s">
        <v>16</v>
      </c>
      <c r="R18" s="536"/>
      <c r="S18" s="536"/>
      <c r="T18" s="537"/>
    </row>
    <row r="19" spans="2:20" s="32" customFormat="1" ht="17.25" customHeight="1" x14ac:dyDescent="0.2">
      <c r="B19" s="529"/>
      <c r="C19" s="530"/>
      <c r="D19" s="531"/>
      <c r="E19" s="557" t="str">
        <f>"Title " &amp; valfullTitle &amp; "
Fund Code " &amp; valfundcode</f>
        <v>Title III Language Acquisition
Fund Code 186</v>
      </c>
      <c r="F19" s="558"/>
      <c r="G19" s="558"/>
      <c r="H19" s="558"/>
      <c r="I19" s="559"/>
      <c r="J19" s="555" t="s">
        <v>15</v>
      </c>
      <c r="K19" s="555"/>
      <c r="L19" s="555"/>
      <c r="M19" s="556"/>
      <c r="N19" s="563" t="s">
        <v>14</v>
      </c>
      <c r="O19" s="555"/>
      <c r="P19" s="556"/>
      <c r="Q19" s="538" t="str">
        <f>valAllocation</f>
        <v>Allocation</v>
      </c>
      <c r="R19" s="539"/>
      <c r="S19" s="539"/>
      <c r="T19" s="540"/>
    </row>
    <row r="20" spans="2:20" s="32" customFormat="1" ht="18" customHeight="1" thickBot="1" x14ac:dyDescent="0.25">
      <c r="B20" s="532"/>
      <c r="C20" s="533"/>
      <c r="D20" s="534"/>
      <c r="E20" s="560"/>
      <c r="F20" s="561"/>
      <c r="G20" s="561"/>
      <c r="H20" s="561"/>
      <c r="I20" s="562"/>
      <c r="J20" s="544" t="s">
        <v>13</v>
      </c>
      <c r="K20" s="544"/>
      <c r="L20" s="544"/>
      <c r="M20" s="545"/>
      <c r="N20" s="546" t="s">
        <v>12</v>
      </c>
      <c r="O20" s="544"/>
      <c r="P20" s="545"/>
      <c r="Q20" s="541"/>
      <c r="R20" s="542"/>
      <c r="S20" s="542"/>
      <c r="T20" s="543"/>
    </row>
    <row r="21" spans="2:20" s="32" customFormat="1" ht="18" customHeight="1" x14ac:dyDescent="0.2">
      <c r="B21" s="419"/>
      <c r="C21" s="419"/>
      <c r="D21" s="419"/>
      <c r="E21" s="416"/>
      <c r="F21" s="416"/>
      <c r="G21" s="416"/>
      <c r="H21" s="416"/>
      <c r="I21" s="416"/>
      <c r="J21" s="417"/>
      <c r="K21" s="417"/>
      <c r="L21" s="417"/>
      <c r="M21" s="417"/>
      <c r="N21" s="417"/>
      <c r="O21" s="417"/>
      <c r="P21" s="417"/>
      <c r="Q21" s="535" t="s">
        <v>253</v>
      </c>
      <c r="R21" s="536"/>
      <c r="S21" s="536"/>
      <c r="T21" s="537"/>
    </row>
    <row r="22" spans="2:20" s="32" customFormat="1" ht="18" customHeight="1" x14ac:dyDescent="0.2">
      <c r="B22" s="419"/>
      <c r="C22" s="419"/>
      <c r="D22" s="419"/>
      <c r="E22" s="416"/>
      <c r="F22" s="416"/>
      <c r="G22" s="416"/>
      <c r="H22" s="416"/>
      <c r="I22" s="416"/>
      <c r="J22" s="417"/>
      <c r="K22" s="417"/>
      <c r="L22" s="417"/>
      <c r="M22" s="417"/>
      <c r="N22" s="417"/>
      <c r="O22" s="417"/>
      <c r="P22" s="417"/>
      <c r="Q22" s="549"/>
      <c r="R22" s="550"/>
      <c r="S22" s="550"/>
      <c r="T22" s="551"/>
    </row>
    <row r="23" spans="2:20" s="32" customFormat="1" ht="18" customHeight="1" thickBot="1" x14ac:dyDescent="0.25">
      <c r="B23" s="419"/>
      <c r="C23" s="419"/>
      <c r="D23" s="419"/>
      <c r="E23" s="416"/>
      <c r="F23" s="416"/>
      <c r="G23" s="416"/>
      <c r="H23" s="416"/>
      <c r="I23" s="416"/>
      <c r="J23" s="417"/>
      <c r="K23" s="417"/>
      <c r="L23" s="417"/>
      <c r="M23" s="417"/>
      <c r="N23" s="417"/>
      <c r="O23" s="417"/>
      <c r="P23" s="417"/>
      <c r="Q23" s="552"/>
      <c r="R23" s="553"/>
      <c r="S23" s="553"/>
      <c r="T23" s="554"/>
    </row>
    <row r="24" spans="2:20" ht="13.5" thickBot="1" x14ac:dyDescent="0.25"/>
    <row r="25" spans="2:20" ht="39.75" customHeight="1" x14ac:dyDescent="0.2">
      <c r="B25" s="511" t="s">
        <v>11</v>
      </c>
      <c r="C25" s="512"/>
      <c r="D25" s="512"/>
      <c r="E25" s="512"/>
      <c r="F25" s="512"/>
      <c r="G25" s="512"/>
      <c r="H25" s="512"/>
      <c r="I25" s="512"/>
      <c r="J25" s="512"/>
      <c r="K25" s="512"/>
      <c r="L25" s="512"/>
      <c r="M25" s="512"/>
      <c r="N25" s="512"/>
      <c r="O25" s="512"/>
      <c r="P25" s="512"/>
      <c r="Q25" s="512"/>
      <c r="R25" s="512"/>
      <c r="S25" s="512"/>
      <c r="T25" s="513"/>
    </row>
    <row r="26" spans="2:20" x14ac:dyDescent="0.2">
      <c r="B26" s="514"/>
      <c r="C26" s="515"/>
      <c r="D26" s="515"/>
      <c r="E26" s="515"/>
      <c r="F26" s="515"/>
      <c r="G26" s="515"/>
      <c r="H26" s="515"/>
      <c r="I26" s="515"/>
      <c r="J26" s="515"/>
      <c r="K26" s="515"/>
      <c r="L26" s="515"/>
      <c r="M26" s="515"/>
      <c r="N26" s="515"/>
      <c r="O26" s="515"/>
      <c r="P26" s="515"/>
      <c r="Q26" s="515"/>
      <c r="R26" s="515"/>
      <c r="S26" s="515"/>
      <c r="T26" s="516"/>
    </row>
    <row r="27" spans="2:20" x14ac:dyDescent="0.2">
      <c r="B27" s="31"/>
      <c r="C27" s="30"/>
      <c r="D27" s="30"/>
      <c r="E27" s="30"/>
      <c r="F27" s="30"/>
      <c r="G27" s="30"/>
      <c r="H27" s="30"/>
      <c r="I27" s="30"/>
      <c r="J27" s="30"/>
      <c r="K27" s="30"/>
      <c r="L27" s="30"/>
      <c r="M27" s="30"/>
      <c r="N27" s="30"/>
      <c r="O27" s="30"/>
      <c r="P27" s="30"/>
      <c r="Q27" s="30"/>
      <c r="R27" s="30"/>
      <c r="S27" s="30"/>
      <c r="T27" s="29"/>
    </row>
    <row r="28" spans="2:20" ht="23.25" customHeight="1" x14ac:dyDescent="0.2">
      <c r="B28" s="509" t="s">
        <v>10</v>
      </c>
      <c r="C28" s="510"/>
      <c r="D28" s="510"/>
      <c r="E28" s="510"/>
      <c r="F28" s="520"/>
      <c r="G28" s="520"/>
      <c r="H28" s="520"/>
      <c r="I28" s="520"/>
      <c r="J28" s="520"/>
      <c r="K28" s="520"/>
      <c r="L28" s="27"/>
      <c r="M28" s="510" t="s">
        <v>9</v>
      </c>
      <c r="N28" s="522"/>
      <c r="O28" s="506"/>
      <c r="P28" s="507"/>
      <c r="Q28" s="507"/>
      <c r="R28" s="507"/>
      <c r="S28" s="508"/>
      <c r="T28" s="28"/>
    </row>
    <row r="29" spans="2:20" ht="23.25" customHeight="1" x14ac:dyDescent="0.2">
      <c r="B29" s="509" t="s">
        <v>8</v>
      </c>
      <c r="C29" s="510"/>
      <c r="D29" s="510"/>
      <c r="E29" s="510"/>
      <c r="F29" s="520"/>
      <c r="G29" s="521"/>
      <c r="H29" s="521"/>
      <c r="I29" s="521"/>
      <c r="J29" s="521"/>
      <c r="K29" s="521"/>
      <c r="L29" s="27"/>
      <c r="M29" s="510" t="s">
        <v>7</v>
      </c>
      <c r="N29" s="522"/>
      <c r="O29" s="523"/>
      <c r="P29" s="524"/>
      <c r="Q29" s="524"/>
      <c r="R29" s="524"/>
      <c r="S29" s="525"/>
      <c r="T29" s="26"/>
    </row>
    <row r="30" spans="2:20" ht="13.5" thickBot="1" x14ac:dyDescent="0.25">
      <c r="B30" s="25"/>
      <c r="C30" s="24"/>
      <c r="D30" s="24"/>
      <c r="E30" s="24"/>
      <c r="F30" s="23"/>
      <c r="G30" s="23"/>
      <c r="H30" s="23"/>
      <c r="I30" s="23"/>
      <c r="J30" s="22"/>
      <c r="K30" s="22"/>
      <c r="L30" s="22"/>
      <c r="M30" s="21"/>
      <c r="N30" s="20"/>
      <c r="O30" s="19"/>
      <c r="P30" s="19"/>
      <c r="Q30" s="19"/>
      <c r="R30" s="19"/>
      <c r="S30" s="19"/>
      <c r="T30" s="18"/>
    </row>
    <row r="31" spans="2:20" ht="13.5" thickBot="1" x14ac:dyDescent="0.25"/>
    <row r="32" spans="2:20" ht="15" customHeight="1" x14ac:dyDescent="0.2">
      <c r="B32" s="503" t="s">
        <v>6</v>
      </c>
      <c r="C32" s="504"/>
      <c r="D32" s="504"/>
      <c r="E32" s="504"/>
      <c r="F32" s="504"/>
      <c r="G32" s="504"/>
      <c r="H32" s="504"/>
      <c r="I32" s="504"/>
      <c r="J32" s="504"/>
      <c r="K32" s="504"/>
      <c r="L32" s="504"/>
      <c r="M32" s="504"/>
      <c r="N32" s="504"/>
      <c r="O32" s="504"/>
      <c r="P32" s="504"/>
      <c r="Q32" s="504"/>
      <c r="R32" s="504"/>
      <c r="S32" s="504"/>
      <c r="T32" s="505"/>
    </row>
    <row r="33" spans="2:20" ht="45" customHeight="1" thickBot="1" x14ac:dyDescent="0.25">
      <c r="B33" s="517" t="s">
        <v>309</v>
      </c>
      <c r="C33" s="518"/>
      <c r="D33" s="518"/>
      <c r="E33" s="518"/>
      <c r="F33" s="518"/>
      <c r="G33" s="518"/>
      <c r="H33" s="518"/>
      <c r="I33" s="518"/>
      <c r="J33" s="518"/>
      <c r="K33" s="518"/>
      <c r="L33" s="518"/>
      <c r="M33" s="518"/>
      <c r="N33" s="518"/>
      <c r="O33" s="518"/>
      <c r="P33" s="518"/>
      <c r="Q33" s="518"/>
      <c r="R33" s="518"/>
      <c r="S33" s="518"/>
      <c r="T33" s="519"/>
    </row>
  </sheetData>
  <sheetProtection algorithmName="SHA-512" hashValue="cvVM1ho80vqfo30+9mzOXJf92ETyLaJYP3xbfEKhtcJsqc0oVQbVXIfhooamZefP6lXohnZQZ4TyCbVKZLUw/Q==" saltValue="FBfSVKBSMShrCJLFbm94Bg==" spinCount="100000" sheet="1" objects="1" scenarios="1"/>
  <mergeCells count="40">
    <mergeCell ref="Q14:R14"/>
    <mergeCell ref="O11:R11"/>
    <mergeCell ref="O10:R10"/>
    <mergeCell ref="F6:L6"/>
    <mergeCell ref="F7:L7"/>
    <mergeCell ref="O9:R9"/>
    <mergeCell ref="M14:P14"/>
    <mergeCell ref="J14:K14"/>
    <mergeCell ref="R1:T1"/>
    <mergeCell ref="B2:T3"/>
    <mergeCell ref="F8:L8"/>
    <mergeCell ref="B1:I1"/>
    <mergeCell ref="F12:L12"/>
    <mergeCell ref="B11:D11"/>
    <mergeCell ref="F11:L11"/>
    <mergeCell ref="G9:L10"/>
    <mergeCell ref="J15:K15"/>
    <mergeCell ref="Q21:T21"/>
    <mergeCell ref="Q22:T23"/>
    <mergeCell ref="F28:K28"/>
    <mergeCell ref="J19:M19"/>
    <mergeCell ref="E19:I20"/>
    <mergeCell ref="N19:P19"/>
    <mergeCell ref="B18:D20"/>
    <mergeCell ref="Q18:T18"/>
    <mergeCell ref="Q19:T20"/>
    <mergeCell ref="J20:M20"/>
    <mergeCell ref="N20:P20"/>
    <mergeCell ref="E18:I18"/>
    <mergeCell ref="J18:P18"/>
    <mergeCell ref="B32:T32"/>
    <mergeCell ref="O28:S28"/>
    <mergeCell ref="B28:E28"/>
    <mergeCell ref="B25:T26"/>
    <mergeCell ref="B33:T33"/>
    <mergeCell ref="F29:K29"/>
    <mergeCell ref="B29:E29"/>
    <mergeCell ref="M28:N28"/>
    <mergeCell ref="M29:N29"/>
    <mergeCell ref="O29:S29"/>
  </mergeCells>
  <hyperlinks>
    <hyperlink ref="R1:T1" location="'Table of Contents'!A1" tooltip="Return to Table of Contents" display="Return to Table of Contents"/>
  </hyperlinks>
  <printOptions horizontalCentered="1"/>
  <pageMargins left="0.25" right="0.25" top="0.25" bottom="0.25" header="0.3" footer="0.3"/>
  <pageSetup scale="80" orientation="landscape" r:id="rId1"/>
  <headerFooter>
    <oddFooter xml:space="preserve">&amp;RMassachusetts Department of Elementary &amp; Secondary Education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Drop Down 2">
              <controlPr defaultSize="0" autoLine="0" autoPict="0" altText="Drop Down List for District Name">
                <anchor moveWithCells="1">
                  <from>
                    <xdr:col>5</xdr:col>
                    <xdr:colOff>9525</xdr:colOff>
                    <xdr:row>4</xdr:row>
                    <xdr:rowOff>152400</xdr:rowOff>
                  </from>
                  <to>
                    <xdr:col>12</xdr:col>
                    <xdr:colOff>28575</xdr:colOff>
                    <xdr:row>6</xdr:row>
                    <xdr:rowOff>38100</xdr:rowOff>
                  </to>
                </anchor>
              </controlPr>
            </control>
          </mc:Choice>
        </mc:AlternateContent>
        <mc:AlternateContent xmlns:mc="http://schemas.openxmlformats.org/markup-compatibility/2006">
          <mc:Choice Requires="x14">
            <control shapeId="2051" r:id="rId5" name="Check Box 3">
              <controlPr defaultSize="0" autoFill="0" autoLine="0" autoPict="0" altText="CheckBox">
                <anchor moveWithCells="1">
                  <from>
                    <xdr:col>5</xdr:col>
                    <xdr:colOff>247650</xdr:colOff>
                    <xdr:row>8</xdr:row>
                    <xdr:rowOff>66675</xdr:rowOff>
                  </from>
                  <to>
                    <xdr:col>6</xdr:col>
                    <xdr:colOff>9525</xdr:colOff>
                    <xdr:row>9</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F33"/>
  <sheetViews>
    <sheetView showGridLines="0" zoomScaleNormal="100" zoomScaleSheetLayoutView="100" workbookViewId="0">
      <selection activeCell="B11" sqref="B11:D11"/>
    </sheetView>
  </sheetViews>
  <sheetFormatPr defaultColWidth="8.85546875" defaultRowHeight="15" x14ac:dyDescent="0.25"/>
  <cols>
    <col min="1" max="1" width="3.7109375" style="379" customWidth="1"/>
    <col min="2" max="2" width="78.28515625" style="378" customWidth="1"/>
    <col min="3" max="3" width="13.28515625" style="378" customWidth="1"/>
    <col min="4" max="4" width="13.28515625" style="379" customWidth="1"/>
    <col min="5" max="16384" width="8.85546875" style="379"/>
  </cols>
  <sheetData>
    <row r="1" spans="2:6" x14ac:dyDescent="0.25">
      <c r="B1" s="378" t="str">
        <f>valDistrName &amp; " ("&amp; valorg4code &amp; ")"</f>
        <v>Org Name (Org )</v>
      </c>
    </row>
    <row r="2" spans="2:6" x14ac:dyDescent="0.25">
      <c r="B2" s="601" t="s">
        <v>236</v>
      </c>
      <c r="C2" s="601"/>
      <c r="D2" s="601"/>
    </row>
    <row r="3" spans="2:6" ht="26.25" customHeight="1" x14ac:dyDescent="0.25">
      <c r="B3" s="597" t="s">
        <v>251</v>
      </c>
      <c r="C3" s="597"/>
    </row>
    <row r="4" spans="2:6" ht="40.5" customHeight="1" x14ac:dyDescent="0.25">
      <c r="B4" s="603" t="s">
        <v>305</v>
      </c>
      <c r="C4" s="604"/>
      <c r="D4" s="605"/>
    </row>
    <row r="5" spans="2:6" ht="96.75" customHeight="1" x14ac:dyDescent="0.25">
      <c r="B5" s="606"/>
      <c r="C5" s="607"/>
      <c r="D5" s="608"/>
    </row>
    <row r="6" spans="2:6" s="381" customFormat="1" ht="42.75" customHeight="1" x14ac:dyDescent="0.25">
      <c r="B6" s="609" t="s">
        <v>306</v>
      </c>
      <c r="C6" s="610"/>
      <c r="D6" s="611"/>
    </row>
    <row r="7" spans="2:6" ht="96" customHeight="1" x14ac:dyDescent="0.25">
      <c r="B7" s="606"/>
      <c r="C7" s="607"/>
      <c r="D7" s="608"/>
    </row>
    <row r="8" spans="2:6" ht="28.5" customHeight="1" x14ac:dyDescent="0.25">
      <c r="B8" s="612" t="s">
        <v>307</v>
      </c>
      <c r="C8" s="613"/>
      <c r="D8" s="614"/>
    </row>
    <row r="9" spans="2:6" ht="91.5" customHeight="1" x14ac:dyDescent="0.25">
      <c r="B9" s="606"/>
      <c r="C9" s="607"/>
      <c r="D9" s="608"/>
    </row>
    <row r="10" spans="2:6" s="382" customFormat="1" ht="28.5" customHeight="1" x14ac:dyDescent="0.25">
      <c r="B10" s="615" t="s">
        <v>301</v>
      </c>
      <c r="C10" s="616"/>
      <c r="D10" s="617"/>
    </row>
    <row r="11" spans="2:6" ht="105" customHeight="1" x14ac:dyDescent="0.25">
      <c r="B11" s="606"/>
      <c r="C11" s="607"/>
      <c r="D11" s="608"/>
    </row>
    <row r="12" spans="2:6" s="382" customFormat="1" ht="14.25" customHeight="1" x14ac:dyDescent="0.25">
      <c r="B12" s="383"/>
      <c r="C12" s="383"/>
      <c r="D12" s="380"/>
    </row>
    <row r="13" spans="2:6" ht="15" customHeight="1" x14ac:dyDescent="0.25">
      <c r="B13" s="390" t="s">
        <v>240</v>
      </c>
      <c r="C13" s="391"/>
      <c r="D13" s="391"/>
      <c r="E13" s="392"/>
      <c r="F13" s="392"/>
    </row>
    <row r="14" spans="2:6" ht="11.25" customHeight="1" x14ac:dyDescent="0.25">
      <c r="B14" s="387"/>
      <c r="C14" s="387"/>
      <c r="D14" s="387"/>
      <c r="E14" s="388"/>
      <c r="F14" s="388"/>
    </row>
    <row r="15" spans="2:6" ht="15" customHeight="1" x14ac:dyDescent="0.25">
      <c r="B15" s="599" t="s">
        <v>241</v>
      </c>
      <c r="C15" s="599"/>
      <c r="D15" s="599"/>
      <c r="E15" s="389"/>
      <c r="F15" s="389"/>
    </row>
    <row r="16" spans="2:6" ht="25.5" customHeight="1" x14ac:dyDescent="0.25">
      <c r="B16" s="422"/>
      <c r="C16" s="386" t="s">
        <v>242</v>
      </c>
      <c r="D16" s="386" t="s">
        <v>243</v>
      </c>
      <c r="E16" s="600"/>
      <c r="F16" s="600"/>
    </row>
    <row r="17" spans="2:6" ht="24.75" customHeight="1" x14ac:dyDescent="0.25">
      <c r="B17" s="423" t="s">
        <v>244</v>
      </c>
      <c r="C17" s="425" t="s">
        <v>245</v>
      </c>
      <c r="D17" s="426"/>
      <c r="E17" s="598"/>
      <c r="F17" s="598"/>
    </row>
    <row r="18" spans="2:6" ht="24.75" customHeight="1" x14ac:dyDescent="0.25">
      <c r="B18" s="423" t="s">
        <v>273</v>
      </c>
      <c r="C18" s="425" t="s">
        <v>245</v>
      </c>
      <c r="D18" s="426"/>
    </row>
    <row r="19" spans="2:6" ht="15" customHeight="1" x14ac:dyDescent="0.25"/>
    <row r="20" spans="2:6" ht="15" customHeight="1" x14ac:dyDescent="0.25">
      <c r="B20" s="602" t="s">
        <v>246</v>
      </c>
      <c r="C20" s="602"/>
      <c r="D20" s="602"/>
    </row>
    <row r="21" spans="2:6" ht="15" customHeight="1" x14ac:dyDescent="0.25"/>
    <row r="22" spans="2:6" ht="15" customHeight="1" x14ac:dyDescent="0.25"/>
    <row r="23" spans="2:6" ht="15" customHeight="1" x14ac:dyDescent="0.25"/>
    <row r="24" spans="2:6" ht="15" customHeight="1" x14ac:dyDescent="0.25"/>
    <row r="25" spans="2:6" ht="15" customHeight="1" x14ac:dyDescent="0.25"/>
    <row r="26" spans="2:6" ht="15" customHeight="1" x14ac:dyDescent="0.25"/>
    <row r="27" spans="2:6" ht="15" customHeight="1" x14ac:dyDescent="0.25"/>
    <row r="28" spans="2:6" ht="15" customHeight="1" x14ac:dyDescent="0.25">
      <c r="D28" s="382"/>
      <c r="E28" s="382"/>
      <c r="F28" s="382"/>
    </row>
    <row r="29" spans="2:6" ht="15" customHeight="1" x14ac:dyDescent="0.25"/>
    <row r="30" spans="2:6" ht="15" customHeight="1" x14ac:dyDescent="0.25"/>
    <row r="31" spans="2:6" ht="15" customHeight="1" x14ac:dyDescent="0.25"/>
    <row r="32" spans="2:6" ht="15" customHeight="1" x14ac:dyDescent="0.25"/>
    <row r="33" spans="2:6" s="382" customFormat="1" ht="15" customHeight="1" x14ac:dyDescent="0.25">
      <c r="B33" s="378"/>
      <c r="C33" s="378"/>
      <c r="D33" s="379"/>
      <c r="E33" s="379"/>
      <c r="F33" s="379"/>
    </row>
  </sheetData>
  <sheetProtection password="CC18" sheet="1" objects="1" scenarios="1"/>
  <mergeCells count="14">
    <mergeCell ref="B20:D20"/>
    <mergeCell ref="B4:D4"/>
    <mergeCell ref="B5:D5"/>
    <mergeCell ref="B6:D6"/>
    <mergeCell ref="B7:D7"/>
    <mergeCell ref="B8:D8"/>
    <mergeCell ref="B11:D11"/>
    <mergeCell ref="B10:D10"/>
    <mergeCell ref="B9:D9"/>
    <mergeCell ref="B3:C3"/>
    <mergeCell ref="E17:F17"/>
    <mergeCell ref="B15:D15"/>
    <mergeCell ref="E16:F16"/>
    <mergeCell ref="B2:D2"/>
  </mergeCells>
  <dataValidations count="3">
    <dataValidation type="list" allowBlank="1" showInputMessage="1" showErrorMessage="1" sqref="C17:C18">
      <formula1>"Select one, Yes, No"</formula1>
    </dataValidation>
    <dataValidation type="list" allowBlank="1" showInputMessage="1" showErrorMessage="1" sqref="IT34">
      <formula1>"Yes,No"</formula1>
    </dataValidation>
    <dataValidation type="list" allowBlank="1" showInputMessage="1" showErrorMessage="1" sqref="IQ35:IQ38">
      <formula1>"Title I,Title IIA,Title IVA"</formula1>
    </dataValidation>
  </dataValidations>
  <pageMargins left="0.2" right="0.2" top="0.25" bottom="0.25" header="0.3" footer="0.3"/>
  <pageSetup scale="98" fitToHeight="2" orientation="portrait" r:id="rId1"/>
  <headerFooter>
    <oddFooter>Page &amp;P of &amp;N</oddFooter>
  </headerFooter>
  <rowBreaks count="1" manualBreakCount="1">
    <brk id="7" min="1"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249977111117893"/>
    <pageSetUpPr fitToPage="1"/>
  </sheetPr>
  <dimension ref="A1:M37"/>
  <sheetViews>
    <sheetView showGridLines="0" zoomScale="90" zoomScaleNormal="90" workbookViewId="0"/>
  </sheetViews>
  <sheetFormatPr defaultColWidth="9.140625" defaultRowHeight="12.75" x14ac:dyDescent="0.2"/>
  <cols>
    <col min="1" max="1" width="1.85546875" style="393" customWidth="1"/>
    <col min="2" max="2" width="34.42578125" style="97" customWidth="1"/>
    <col min="3" max="3" width="9.28515625" style="97" customWidth="1"/>
    <col min="4" max="4" width="7.7109375" style="97" customWidth="1"/>
    <col min="5" max="5" width="17.5703125" style="97" customWidth="1"/>
    <col min="6" max="6" width="8" style="97" customWidth="1"/>
    <col min="7" max="7" width="36.140625" style="97" customWidth="1"/>
    <col min="8" max="8" width="21.42578125" style="97" customWidth="1"/>
    <col min="9" max="10" width="9.140625" style="97"/>
    <col min="11" max="11" width="0" style="97" hidden="1" customWidth="1"/>
    <col min="12" max="16384" width="9.140625" style="97"/>
  </cols>
  <sheetData>
    <row r="1" spans="1:13" x14ac:dyDescent="0.2">
      <c r="B1" s="430" t="str">
        <f>valDistrName &amp; " ("&amp; valorg4code &amp; ")"</f>
        <v>Org Name (Org )</v>
      </c>
      <c r="C1" s="394"/>
      <c r="D1" s="395"/>
      <c r="E1" s="395"/>
      <c r="F1" s="395"/>
      <c r="G1" s="395"/>
      <c r="H1" s="385"/>
    </row>
    <row r="2" spans="1:13" ht="13.5" thickBot="1" x14ac:dyDescent="0.25">
      <c r="B2" s="621"/>
      <c r="C2" s="621"/>
      <c r="D2" s="621"/>
      <c r="E2" s="621"/>
      <c r="F2" s="621"/>
      <c r="G2" s="621"/>
      <c r="H2" s="621"/>
    </row>
    <row r="3" spans="1:13" ht="24" thickBot="1" x14ac:dyDescent="0.25">
      <c r="B3" s="622" t="s">
        <v>302</v>
      </c>
      <c r="C3" s="623"/>
      <c r="D3" s="623"/>
      <c r="E3" s="623"/>
      <c r="F3" s="623"/>
      <c r="G3" s="623"/>
      <c r="H3" s="624"/>
    </row>
    <row r="4" spans="1:13" ht="31.5" customHeight="1" thickBot="1" x14ac:dyDescent="0.25">
      <c r="B4" s="625" t="s">
        <v>247</v>
      </c>
      <c r="C4" s="626"/>
      <c r="D4" s="626"/>
      <c r="E4" s="626"/>
      <c r="F4" s="626"/>
      <c r="G4" s="626"/>
      <c r="H4" s="396" t="s">
        <v>245</v>
      </c>
    </row>
    <row r="5" spans="1:13" ht="9.75" customHeight="1" x14ac:dyDescent="0.2">
      <c r="B5" s="397"/>
      <c r="C5" s="397"/>
      <c r="D5" s="397"/>
      <c r="E5" s="397"/>
      <c r="F5" s="397"/>
      <c r="G5" s="397"/>
      <c r="H5" s="397"/>
    </row>
    <row r="6" spans="1:13" ht="94.5" customHeight="1" x14ac:dyDescent="0.2">
      <c r="B6" s="627" t="s">
        <v>269</v>
      </c>
      <c r="C6" s="619"/>
      <c r="D6" s="619"/>
      <c r="E6" s="619"/>
      <c r="F6" s="619"/>
      <c r="G6" s="619"/>
      <c r="H6" s="628"/>
    </row>
    <row r="7" spans="1:13" ht="65.25" customHeight="1" x14ac:dyDescent="0.2">
      <c r="B7" s="629" t="s">
        <v>297</v>
      </c>
      <c r="C7" s="630"/>
      <c r="D7" s="630"/>
      <c r="E7" s="630"/>
      <c r="F7" s="630"/>
      <c r="G7" s="630"/>
      <c r="H7" s="631"/>
    </row>
    <row r="8" spans="1:13" ht="22.5" customHeight="1" x14ac:dyDescent="0.2">
      <c r="B8" s="638" t="s">
        <v>248</v>
      </c>
      <c r="C8" s="639"/>
      <c r="D8" s="639"/>
      <c r="E8" s="639"/>
      <c r="F8" s="639"/>
      <c r="G8" s="639"/>
      <c r="H8" s="640"/>
    </row>
    <row r="9" spans="1:13" ht="48" customHeight="1" x14ac:dyDescent="0.2">
      <c r="B9" s="641" t="s">
        <v>271</v>
      </c>
      <c r="C9" s="641"/>
      <c r="D9" s="641"/>
      <c r="E9" s="641"/>
      <c r="F9" s="641"/>
      <c r="G9" s="641"/>
      <c r="H9" s="641"/>
    </row>
    <row r="10" spans="1:13" s="400" customFormat="1" ht="36.75" customHeight="1" x14ac:dyDescent="0.25">
      <c r="A10" s="398"/>
      <c r="B10" s="632" t="s">
        <v>272</v>
      </c>
      <c r="C10" s="633"/>
      <c r="D10" s="634"/>
      <c r="E10" s="634"/>
      <c r="F10" s="634"/>
      <c r="G10" s="634"/>
      <c r="H10" s="399">
        <f>valamtrequested</f>
        <v>0</v>
      </c>
    </row>
    <row r="11" spans="1:13" s="400" customFormat="1" ht="36.75" customHeight="1" x14ac:dyDescent="0.25">
      <c r="A11" s="398"/>
      <c r="B11" s="632" t="s">
        <v>270</v>
      </c>
      <c r="C11" s="633"/>
      <c r="D11" s="634"/>
      <c r="E11" s="634"/>
      <c r="F11" s="634"/>
      <c r="G11" s="634"/>
      <c r="H11" s="401"/>
      <c r="K11" s="400" t="b">
        <v>0</v>
      </c>
    </row>
    <row r="12" spans="1:13" s="400" customFormat="1" ht="36.75" customHeight="1" x14ac:dyDescent="0.25">
      <c r="A12" s="398"/>
      <c r="B12" s="632" t="s">
        <v>249</v>
      </c>
      <c r="C12" s="633"/>
      <c r="D12" s="634"/>
      <c r="E12" s="634"/>
      <c r="F12" s="634"/>
      <c r="G12" s="634"/>
      <c r="H12" s="402"/>
    </row>
    <row r="13" spans="1:13" s="400" customFormat="1" ht="36.75" customHeight="1" x14ac:dyDescent="0.25">
      <c r="A13" s="398"/>
      <c r="B13" s="635" t="s">
        <v>303</v>
      </c>
      <c r="C13" s="636"/>
      <c r="D13" s="636"/>
      <c r="E13" s="636"/>
      <c r="F13" s="636"/>
      <c r="G13" s="637"/>
      <c r="H13" s="402"/>
    </row>
    <row r="14" spans="1:13" s="400" customFormat="1" ht="36.75" customHeight="1" x14ac:dyDescent="0.25">
      <c r="A14" s="398"/>
      <c r="B14" s="632" t="s">
        <v>256</v>
      </c>
      <c r="C14" s="633"/>
      <c r="D14" s="634"/>
      <c r="E14" s="634"/>
      <c r="F14" s="634"/>
      <c r="G14" s="634"/>
      <c r="H14" s="402"/>
    </row>
    <row r="15" spans="1:13" s="400" customFormat="1" ht="36.75" customHeight="1" x14ac:dyDescent="0.25">
      <c r="A15" s="398"/>
      <c r="B15" s="618" t="s">
        <v>257</v>
      </c>
      <c r="C15" s="619"/>
      <c r="D15" s="620"/>
      <c r="E15" s="620"/>
      <c r="F15" s="620"/>
      <c r="G15" s="620"/>
      <c r="H15" s="402"/>
    </row>
    <row r="16" spans="1:13" s="400" customFormat="1" ht="36.75" customHeight="1" x14ac:dyDescent="0.25">
      <c r="A16" s="398"/>
      <c r="B16" s="618" t="s">
        <v>258</v>
      </c>
      <c r="C16" s="619"/>
      <c r="D16" s="620"/>
      <c r="E16" s="620"/>
      <c r="F16" s="620"/>
      <c r="G16" s="620"/>
      <c r="H16" s="403"/>
      <c r="M16" s="421"/>
    </row>
    <row r="17" spans="1:10" s="400" customFormat="1" ht="36.75" customHeight="1" x14ac:dyDescent="0.25">
      <c r="A17" s="398"/>
      <c r="B17" s="618" t="s">
        <v>259</v>
      </c>
      <c r="C17" s="619"/>
      <c r="D17" s="620"/>
      <c r="E17" s="620"/>
      <c r="F17" s="620"/>
      <c r="G17" s="620"/>
      <c r="H17" s="403"/>
    </row>
    <row r="18" spans="1:10" s="400" customFormat="1" ht="36.75" customHeight="1" x14ac:dyDescent="0.25">
      <c r="A18" s="398"/>
      <c r="B18" s="618" t="s">
        <v>265</v>
      </c>
      <c r="C18" s="619"/>
      <c r="D18" s="620"/>
      <c r="E18" s="620"/>
      <c r="F18" s="620"/>
      <c r="G18" s="620"/>
      <c r="H18" s="403"/>
    </row>
    <row r="19" spans="1:10" ht="31.5" customHeight="1" x14ac:dyDescent="0.2">
      <c r="B19" s="648" t="s">
        <v>254</v>
      </c>
      <c r="C19" s="648"/>
      <c r="D19" s="648"/>
      <c r="E19" s="648"/>
      <c r="F19" s="648"/>
      <c r="G19" s="648"/>
      <c r="H19" s="648"/>
    </row>
    <row r="20" spans="1:10" ht="29.25" customHeight="1" x14ac:dyDescent="0.2">
      <c r="B20" s="649" t="s">
        <v>291</v>
      </c>
      <c r="C20" s="650"/>
      <c r="D20" s="650"/>
      <c r="E20" s="650"/>
      <c r="F20" s="650"/>
      <c r="G20" s="650"/>
      <c r="H20" s="651"/>
    </row>
    <row r="21" spans="1:10" ht="27.75" customHeight="1" x14ac:dyDescent="0.2">
      <c r="B21" s="652" t="str">
        <f>HYPERLINK("http:\\profiles.doe.mass.edu\profiles\general.aspx?topNavId=1&amp;orgcode="&amp;valorg4code&amp;"0000&amp;orgtypecode=5&amp;leftNavId=120&amp;")</f>
        <v>http:\\profiles.doe.mass.edu\profiles\general.aspx?topNavId=1&amp;orgcode=Org 0000&amp;orgtypecode=5&amp;leftNavId=120&amp;</v>
      </c>
      <c r="C21" s="653"/>
      <c r="D21" s="653"/>
      <c r="E21" s="653"/>
      <c r="F21" s="653"/>
      <c r="G21" s="653"/>
      <c r="H21" s="654"/>
    </row>
    <row r="22" spans="1:10" ht="96" customHeight="1" x14ac:dyDescent="0.2">
      <c r="B22" s="655"/>
      <c r="C22" s="656"/>
      <c r="D22" s="656"/>
      <c r="E22" s="656"/>
      <c r="F22" s="656"/>
      <c r="G22" s="656"/>
      <c r="H22" s="657"/>
    </row>
    <row r="23" spans="1:10" s="406" customFormat="1" ht="15.75" customHeight="1" x14ac:dyDescent="0.2">
      <c r="A23" s="404"/>
      <c r="B23" s="418"/>
      <c r="C23" s="418"/>
      <c r="D23" s="418"/>
      <c r="E23" s="418"/>
      <c r="F23" s="418"/>
      <c r="G23" s="418"/>
      <c r="H23" s="405"/>
    </row>
    <row r="24" spans="1:10" ht="44.25" customHeight="1" x14ac:dyDescent="0.2">
      <c r="B24" s="658" t="s">
        <v>292</v>
      </c>
      <c r="C24" s="659"/>
      <c r="D24" s="659"/>
      <c r="E24" s="659"/>
      <c r="F24" s="659"/>
      <c r="G24" s="660"/>
      <c r="H24" s="661" t="s">
        <v>245</v>
      </c>
    </row>
    <row r="25" spans="1:10" ht="24" customHeight="1" x14ac:dyDescent="0.2">
      <c r="B25" s="663" t="s">
        <v>252</v>
      </c>
      <c r="C25" s="664"/>
      <c r="D25" s="664"/>
      <c r="E25" s="664"/>
      <c r="F25" s="664"/>
      <c r="G25" s="665"/>
      <c r="H25" s="662"/>
    </row>
    <row r="26" spans="1:10" ht="13.5" customHeight="1" x14ac:dyDescent="0.2">
      <c r="A26" s="404"/>
      <c r="B26" s="407"/>
      <c r="C26" s="407"/>
      <c r="D26" s="407"/>
      <c r="E26" s="407"/>
      <c r="F26" s="407"/>
      <c r="G26" s="407"/>
      <c r="H26" s="408"/>
    </row>
    <row r="27" spans="1:10" x14ac:dyDescent="0.2">
      <c r="B27" s="409" t="s">
        <v>250</v>
      </c>
      <c r="C27" s="410"/>
      <c r="D27" s="410"/>
      <c r="E27" s="410"/>
      <c r="F27" s="410"/>
      <c r="G27" s="410"/>
      <c r="H27" s="411"/>
    </row>
    <row r="28" spans="1:10" s="196" customFormat="1" ht="30" customHeight="1" x14ac:dyDescent="0.2">
      <c r="A28" s="348"/>
      <c r="B28" s="642" t="s">
        <v>293</v>
      </c>
      <c r="C28" s="643"/>
      <c r="D28" s="644"/>
      <c r="E28" s="644"/>
      <c r="F28" s="644"/>
      <c r="G28" s="644"/>
      <c r="H28" s="412">
        <f>H11</f>
        <v>0</v>
      </c>
    </row>
    <row r="29" spans="1:10" ht="30" customHeight="1" x14ac:dyDescent="0.2">
      <c r="B29" s="642" t="s">
        <v>294</v>
      </c>
      <c r="C29" s="643"/>
      <c r="D29" s="644"/>
      <c r="E29" s="644"/>
      <c r="F29" s="644"/>
      <c r="G29" s="644"/>
      <c r="H29" s="412">
        <f>IFERROR(IF(H11=0,0,H11/SUM(H13+H18)),0)</f>
        <v>0</v>
      </c>
    </row>
    <row r="30" spans="1:10" ht="30" customHeight="1" x14ac:dyDescent="0.2">
      <c r="B30" s="645" t="s">
        <v>295</v>
      </c>
      <c r="C30" s="646"/>
      <c r="D30" s="646"/>
      <c r="E30" s="646"/>
      <c r="F30" s="646"/>
      <c r="G30" s="647"/>
      <c r="H30" s="413">
        <f>H18</f>
        <v>0</v>
      </c>
    </row>
    <row r="31" spans="1:10" ht="30" customHeight="1" x14ac:dyDescent="0.2">
      <c r="B31" s="666" t="s">
        <v>296</v>
      </c>
      <c r="C31" s="667"/>
      <c r="D31" s="668"/>
      <c r="E31" s="668"/>
      <c r="F31" s="668"/>
      <c r="G31" s="668"/>
      <c r="H31" s="412">
        <f>H30*H29</f>
        <v>0</v>
      </c>
    </row>
    <row r="32" spans="1:10" x14ac:dyDescent="0.2">
      <c r="H32" s="414"/>
      <c r="J32" s="406"/>
    </row>
    <row r="33" spans="1:8" ht="26.25" customHeight="1" x14ac:dyDescent="0.2">
      <c r="A33" s="97"/>
      <c r="B33" s="669" t="s">
        <v>260</v>
      </c>
      <c r="C33" s="669"/>
      <c r="D33" s="669"/>
      <c r="E33" s="669"/>
      <c r="F33" s="669"/>
      <c r="G33" s="669"/>
      <c r="H33" s="669"/>
    </row>
    <row r="34" spans="1:8" ht="39.75" customHeight="1" x14ac:dyDescent="0.2">
      <c r="A34" s="97"/>
      <c r="B34" s="670"/>
      <c r="C34" s="671"/>
      <c r="D34" s="671"/>
      <c r="E34" s="671"/>
      <c r="F34" s="671"/>
      <c r="G34" s="671"/>
      <c r="H34" s="672"/>
    </row>
    <row r="35" spans="1:8" ht="30" customHeight="1" x14ac:dyDescent="0.2">
      <c r="A35" s="97"/>
      <c r="B35" s="673" t="s">
        <v>255</v>
      </c>
      <c r="C35" s="673"/>
      <c r="D35" s="673"/>
      <c r="E35" s="673"/>
      <c r="F35" s="673"/>
      <c r="G35" s="673"/>
    </row>
    <row r="36" spans="1:8" ht="42" customHeight="1" x14ac:dyDescent="0.2">
      <c r="B36" s="670"/>
      <c r="C36" s="671"/>
      <c r="D36" s="671"/>
      <c r="E36" s="671"/>
      <c r="F36" s="671"/>
      <c r="G36" s="671"/>
      <c r="H36" s="672"/>
    </row>
    <row r="37" spans="1:8" x14ac:dyDescent="0.2">
      <c r="A37" s="97"/>
      <c r="B37" s="415"/>
      <c r="C37" s="415"/>
      <c r="D37" s="415"/>
      <c r="E37" s="415"/>
      <c r="F37" s="415"/>
      <c r="G37" s="415"/>
    </row>
  </sheetData>
  <sheetProtection password="CC18" sheet="1" objects="1" scenarios="1"/>
  <mergeCells count="31">
    <mergeCell ref="B31:G31"/>
    <mergeCell ref="B33:H33"/>
    <mergeCell ref="B34:H34"/>
    <mergeCell ref="B35:G35"/>
    <mergeCell ref="B36:H36"/>
    <mergeCell ref="B29:G29"/>
    <mergeCell ref="B30:G30"/>
    <mergeCell ref="B16:G16"/>
    <mergeCell ref="B17:G17"/>
    <mergeCell ref="B19:H19"/>
    <mergeCell ref="B20:H20"/>
    <mergeCell ref="B21:H21"/>
    <mergeCell ref="B22:H22"/>
    <mergeCell ref="B18:G18"/>
    <mergeCell ref="B24:G24"/>
    <mergeCell ref="H24:H25"/>
    <mergeCell ref="B25:G25"/>
    <mergeCell ref="B28:G28"/>
    <mergeCell ref="B15:G15"/>
    <mergeCell ref="B2:H2"/>
    <mergeCell ref="B3:H3"/>
    <mergeCell ref="B4:G4"/>
    <mergeCell ref="B6:H6"/>
    <mergeCell ref="B7:H7"/>
    <mergeCell ref="B14:G14"/>
    <mergeCell ref="B13:G13"/>
    <mergeCell ref="B8:H8"/>
    <mergeCell ref="B9:H9"/>
    <mergeCell ref="B10:G10"/>
    <mergeCell ref="B11:G11"/>
    <mergeCell ref="B12:G12"/>
  </mergeCells>
  <dataValidations count="1">
    <dataValidation type="list" allowBlank="1" showInputMessage="1" showErrorMessage="1" sqref="H24:H25 H4">
      <formula1>"Select one, Yes, No"</formula1>
    </dataValidation>
  </dataValidations>
  <hyperlinks>
    <hyperlink ref="B8:H8" r:id="rId1" display="USED Guidance for Equitable Services for Private Schools under ESSA"/>
    <hyperlink ref="B25" r:id="rId2"/>
  </hyperlinks>
  <printOptions horizontalCentered="1"/>
  <pageMargins left="0.25" right="0.25" top="0.25" bottom="0.4" header="0.3" footer="0.2"/>
  <pageSetup scale="73" orientation="portrait" r:id="rId3"/>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19"/>
  <sheetViews>
    <sheetView showGridLines="0" zoomScaleNormal="100" workbookViewId="0"/>
  </sheetViews>
  <sheetFormatPr defaultColWidth="8.85546875" defaultRowHeight="15" x14ac:dyDescent="0.25"/>
  <cols>
    <col min="1" max="3" width="8.85546875" style="365"/>
    <col min="4" max="4" width="39" style="365" customWidth="1"/>
    <col min="5" max="5" width="13.7109375" style="365" customWidth="1"/>
    <col min="6" max="7" width="14" style="365" customWidth="1"/>
    <col min="8" max="8" width="11" style="365" customWidth="1"/>
    <col min="9" max="16384" width="8.85546875" style="365"/>
  </cols>
  <sheetData>
    <row r="1" spans="1:18" x14ac:dyDescent="0.25">
      <c r="B1" s="371" t="str">
        <f>valDistrName &amp; " ("&amp; valorg4code &amp; ")"</f>
        <v>Org Name (Org )</v>
      </c>
      <c r="C1" s="370"/>
      <c r="D1" s="370"/>
      <c r="E1" s="370"/>
      <c r="F1" s="370"/>
      <c r="G1" s="370"/>
      <c r="H1" s="370"/>
      <c r="I1" s="370"/>
    </row>
    <row r="2" spans="1:18" ht="25.5" customHeight="1" x14ac:dyDescent="0.25">
      <c r="B2" s="674" t="s">
        <v>232</v>
      </c>
      <c r="C2" s="675"/>
      <c r="D2" s="675"/>
      <c r="E2" s="675"/>
      <c r="F2" s="675"/>
      <c r="G2" s="675"/>
      <c r="H2" s="675"/>
      <c r="I2" s="676"/>
    </row>
    <row r="3" spans="1:18" ht="56.25" customHeight="1" x14ac:dyDescent="0.25">
      <c r="B3" s="677" t="s">
        <v>266</v>
      </c>
      <c r="C3" s="678"/>
      <c r="D3" s="678"/>
      <c r="E3" s="678"/>
      <c r="F3" s="678"/>
      <c r="G3" s="678"/>
      <c r="H3" s="678"/>
      <c r="I3" s="679"/>
    </row>
    <row r="4" spans="1:18" ht="71.25" customHeight="1" x14ac:dyDescent="0.25">
      <c r="B4" s="687" t="s">
        <v>298</v>
      </c>
      <c r="C4" s="688"/>
      <c r="D4" s="688"/>
      <c r="E4" s="688"/>
      <c r="F4" s="688"/>
      <c r="G4" s="688"/>
      <c r="H4" s="688"/>
      <c r="I4" s="689"/>
    </row>
    <row r="5" spans="1:18" ht="60.75" customHeight="1" x14ac:dyDescent="0.25">
      <c r="B5" s="680" t="s">
        <v>304</v>
      </c>
      <c r="C5" s="681"/>
      <c r="D5" s="681"/>
      <c r="E5" s="681"/>
      <c r="F5" s="681"/>
      <c r="G5" s="681"/>
      <c r="H5" s="681"/>
      <c r="I5" s="682"/>
    </row>
    <row r="6" spans="1:18" x14ac:dyDescent="0.25">
      <c r="A6" s="368"/>
      <c r="B6" s="683"/>
      <c r="C6" s="684"/>
      <c r="D6" s="684"/>
      <c r="E6" s="375"/>
      <c r="F6" s="376"/>
      <c r="G6" s="376"/>
      <c r="H6" s="376"/>
      <c r="I6" s="377"/>
    </row>
    <row r="7" spans="1:18" ht="18" x14ac:dyDescent="0.25">
      <c r="A7" s="368"/>
      <c r="B7" s="384" t="s">
        <v>231</v>
      </c>
      <c r="C7" s="374"/>
      <c r="D7" s="374"/>
      <c r="E7" s="370"/>
      <c r="F7" s="685" t="str">
        <f>HYPERLINK("http://profiles.doe.mass.edu/amao/amao_report.aspx?linkid=35&amp;fycode=2016&amp;orgtypecode=5&amp;orgcode=" &amp; valorg4code&amp; "0000",valDistrName&amp;"'s 2016 AMAO report")</f>
        <v>Org Name's 2016 AMAO report</v>
      </c>
      <c r="G7" s="685"/>
      <c r="H7" s="685"/>
      <c r="I7" s="686"/>
    </row>
    <row r="8" spans="1:18" x14ac:dyDescent="0.25">
      <c r="B8" s="372"/>
      <c r="C8" s="369"/>
      <c r="D8" s="369"/>
      <c r="E8" s="369"/>
      <c r="F8" s="369"/>
      <c r="G8" s="369"/>
      <c r="H8" s="369"/>
      <c r="I8" s="373"/>
    </row>
    <row r="11" spans="1:18" x14ac:dyDescent="0.25">
      <c r="L11" s="367"/>
    </row>
    <row r="12" spans="1:18" x14ac:dyDescent="0.25">
      <c r="L12" s="367"/>
    </row>
    <row r="13" spans="1:18" x14ac:dyDescent="0.25">
      <c r="L13" s="367"/>
      <c r="R13" s="368"/>
    </row>
    <row r="15" spans="1:18" x14ac:dyDescent="0.25">
      <c r="L15" s="367"/>
    </row>
    <row r="16" spans="1:18" x14ac:dyDescent="0.25">
      <c r="L16" s="367"/>
    </row>
    <row r="19" spans="12:12" x14ac:dyDescent="0.25">
      <c r="L19" s="366"/>
    </row>
  </sheetData>
  <sheetProtection password="CC18" sheet="1" objects="1" scenarios="1"/>
  <mergeCells count="6">
    <mergeCell ref="B2:I2"/>
    <mergeCell ref="B3:I3"/>
    <mergeCell ref="B5:I5"/>
    <mergeCell ref="B6:D6"/>
    <mergeCell ref="F7:I7"/>
    <mergeCell ref="B4:I4"/>
  </mergeCells>
  <pageMargins left="0.7" right="0.7" top="0.75" bottom="0.75" header="0.3" footer="0.3"/>
  <pageSetup scale="96"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0" tint="-0.249977111117893"/>
  </sheetPr>
  <dimension ref="A1:U122"/>
  <sheetViews>
    <sheetView showGridLines="0" topLeftCell="A6" zoomScaleNormal="100" zoomScaleSheetLayoutView="100" workbookViewId="0">
      <selection activeCell="AA25" sqref="AA25"/>
    </sheetView>
  </sheetViews>
  <sheetFormatPr defaultColWidth="9.140625" defaultRowHeight="12.75" x14ac:dyDescent="0.2"/>
  <cols>
    <col min="1" max="1" width="1.7109375" style="98" customWidth="1"/>
    <col min="2" max="2" width="1.28515625" style="98" customWidth="1"/>
    <col min="3" max="3" width="5.28515625" style="97" customWidth="1"/>
    <col min="4" max="4" width="3.42578125" style="97" customWidth="1"/>
    <col min="5" max="5" width="9" style="97" customWidth="1"/>
    <col min="6" max="6" width="9.140625" style="97"/>
    <col min="7" max="8" width="9" style="97" customWidth="1"/>
    <col min="9" max="9" width="13.5703125" style="97" customWidth="1"/>
    <col min="10" max="10" width="10" style="97" customWidth="1"/>
    <col min="11" max="11" width="6.7109375" style="97" customWidth="1"/>
    <col min="12" max="13" width="8.5703125" style="97" hidden="1" customWidth="1"/>
    <col min="14" max="14" width="1.28515625" style="97" customWidth="1"/>
    <col min="15" max="15" width="14" style="97" customWidth="1"/>
    <col min="16" max="16" width="1.28515625" style="97" customWidth="1"/>
    <col min="17" max="17" width="27.5703125" style="96" customWidth="1"/>
    <col min="18" max="18" width="1.28515625" style="96" customWidth="1"/>
    <col min="19" max="19" width="25.42578125" style="95" customWidth="1"/>
    <col min="20" max="20" width="8" style="95" customWidth="1"/>
    <col min="21" max="21" width="1.28515625" style="95" customWidth="1"/>
    <col min="22" max="16384" width="9.140625" style="95"/>
  </cols>
  <sheetData>
    <row r="1" spans="1:21" ht="18" x14ac:dyDescent="0.25">
      <c r="B1" s="345" t="str">
        <f>valDistrName &amp; " ("&amp; valorg4code &amp; ")"</f>
        <v>Org Name (Org )</v>
      </c>
      <c r="C1" s="345"/>
      <c r="D1" s="346"/>
      <c r="E1" s="346"/>
      <c r="F1" s="346"/>
      <c r="G1" s="346"/>
      <c r="H1" s="346"/>
      <c r="I1" s="346"/>
      <c r="J1" s="346"/>
      <c r="K1" s="346"/>
      <c r="L1" s="347"/>
      <c r="M1" s="347"/>
      <c r="N1" s="347"/>
      <c r="O1" s="347"/>
      <c r="P1" s="347"/>
      <c r="Q1" s="347"/>
      <c r="R1" s="347"/>
      <c r="S1" s="733" t="str">
        <f>valFY &amp; " Title "&amp; valTitleabbr &amp; " "&amp; valfundcode</f>
        <v>FY18 Title III 186</v>
      </c>
      <c r="T1" s="733"/>
      <c r="U1" s="733"/>
    </row>
    <row r="2" spans="1:21" ht="7.5" customHeight="1" thickBot="1" x14ac:dyDescent="0.25">
      <c r="S2" s="704"/>
      <c r="T2" s="704"/>
    </row>
    <row r="3" spans="1:21" s="311" customFormat="1" ht="26.25" customHeight="1" thickBot="1" x14ac:dyDescent="0.4">
      <c r="A3" s="342"/>
      <c r="B3" s="707" t="str">
        <f xml:space="preserve"> valFY &amp; " TITLE " &amp; valTitleabbr &amp; " (Optional) BUDGET WORKBOOK"</f>
        <v>FY18 TITLE III (Optional) BUDGET WORKBOOK</v>
      </c>
      <c r="C3" s="708"/>
      <c r="D3" s="708"/>
      <c r="E3" s="708"/>
      <c r="F3" s="708"/>
      <c r="G3" s="708"/>
      <c r="H3" s="708"/>
      <c r="I3" s="708"/>
      <c r="J3" s="708"/>
      <c r="K3" s="708"/>
      <c r="L3" s="708"/>
      <c r="M3" s="708"/>
      <c r="N3" s="708"/>
      <c r="O3" s="708"/>
      <c r="P3" s="708"/>
      <c r="Q3" s="708"/>
      <c r="R3" s="708"/>
      <c r="S3" s="708"/>
      <c r="T3" s="709"/>
    </row>
    <row r="4" spans="1:21" s="311" customFormat="1" ht="10.5" customHeight="1" x14ac:dyDescent="0.2">
      <c r="A4" s="342"/>
      <c r="B4" s="342"/>
      <c r="C4" s="339"/>
      <c r="D4" s="339"/>
      <c r="E4" s="339"/>
      <c r="F4" s="339"/>
      <c r="G4" s="339"/>
      <c r="H4" s="339"/>
      <c r="I4" s="339"/>
      <c r="J4" s="339"/>
      <c r="K4" s="339"/>
      <c r="L4" s="339"/>
      <c r="M4" s="339"/>
      <c r="N4" s="339"/>
      <c r="O4" s="339"/>
      <c r="P4" s="339"/>
      <c r="Q4" s="339"/>
      <c r="R4" s="339"/>
    </row>
    <row r="5" spans="1:21" s="311" customFormat="1" ht="16.5" customHeight="1" x14ac:dyDescent="0.2">
      <c r="A5" s="342"/>
      <c r="B5" s="342"/>
      <c r="C5" s="705" t="s">
        <v>222</v>
      </c>
      <c r="D5" s="706"/>
      <c r="E5" s="706"/>
      <c r="F5" s="692" t="str">
        <f>valAllocation</f>
        <v>Allocation</v>
      </c>
      <c r="G5" s="693"/>
      <c r="H5" s="690" t="s">
        <v>221</v>
      </c>
      <c r="I5" s="691"/>
      <c r="J5" s="692">
        <f>valamtrequested</f>
        <v>0</v>
      </c>
      <c r="K5" s="693"/>
      <c r="L5" s="344"/>
      <c r="M5" s="343"/>
      <c r="N5" s="343"/>
      <c r="O5" s="338"/>
      <c r="P5" s="338"/>
      <c r="Q5" s="338"/>
      <c r="R5" s="339"/>
    </row>
    <row r="6" spans="1:21" s="311" customFormat="1" ht="9" customHeight="1" thickBot="1" x14ac:dyDescent="0.25">
      <c r="A6" s="342"/>
      <c r="B6" s="341"/>
      <c r="C6" s="339"/>
      <c r="D6" s="339"/>
      <c r="E6" s="339"/>
      <c r="F6" s="339"/>
      <c r="G6" s="339"/>
      <c r="H6" s="339"/>
      <c r="I6" s="339"/>
      <c r="J6" s="339"/>
      <c r="K6" s="339"/>
      <c r="L6" s="339"/>
      <c r="M6" s="339"/>
      <c r="N6" s="339"/>
      <c r="O6" s="340"/>
      <c r="P6" s="339"/>
      <c r="Q6" s="339"/>
      <c r="R6" s="339"/>
      <c r="S6" s="338"/>
      <c r="T6" s="338"/>
    </row>
    <row r="7" spans="1:21" s="311" customFormat="1" ht="6.75" customHeight="1" thickBot="1" x14ac:dyDescent="0.3">
      <c r="A7" s="331"/>
      <c r="B7" s="715"/>
      <c r="C7" s="716"/>
      <c r="D7" s="716"/>
      <c r="E7" s="716"/>
      <c r="F7" s="716"/>
      <c r="G7" s="716"/>
      <c r="H7" s="716"/>
      <c r="I7" s="716"/>
      <c r="J7" s="716"/>
      <c r="K7" s="716"/>
      <c r="L7" s="716"/>
      <c r="M7" s="716"/>
      <c r="N7" s="716"/>
      <c r="O7" s="716"/>
      <c r="P7" s="716"/>
      <c r="Q7" s="716"/>
      <c r="R7" s="716"/>
      <c r="S7" s="716"/>
      <c r="T7" s="716"/>
      <c r="U7" s="717"/>
    </row>
    <row r="8" spans="1:21" s="311" customFormat="1" ht="29.25" customHeight="1" thickBot="1" x14ac:dyDescent="0.3">
      <c r="A8" s="331"/>
      <c r="B8" s="330"/>
      <c r="C8" s="696" t="s">
        <v>220</v>
      </c>
      <c r="D8" s="697"/>
      <c r="E8" s="697"/>
      <c r="F8" s="697"/>
      <c r="G8" s="697"/>
      <c r="H8" s="697"/>
      <c r="I8" s="697"/>
      <c r="J8" s="697"/>
      <c r="K8" s="698"/>
      <c r="L8" s="337"/>
      <c r="M8" s="336" t="s">
        <v>219</v>
      </c>
      <c r="N8" s="335"/>
      <c r="O8" s="333" t="s">
        <v>218</v>
      </c>
      <c r="P8" s="334"/>
      <c r="Q8" s="333" t="s">
        <v>217</v>
      </c>
      <c r="R8" s="332"/>
      <c r="S8" s="718" t="s">
        <v>216</v>
      </c>
      <c r="T8" s="719"/>
      <c r="U8" s="312"/>
    </row>
    <row r="9" spans="1:21" s="311" customFormat="1" ht="6.75" customHeight="1" x14ac:dyDescent="0.25">
      <c r="A9" s="331"/>
      <c r="B9" s="330"/>
      <c r="C9" s="329"/>
      <c r="D9" s="329"/>
      <c r="E9" s="329"/>
      <c r="F9" s="329"/>
      <c r="G9" s="329"/>
      <c r="H9" s="139"/>
      <c r="I9" s="139"/>
      <c r="J9" s="139"/>
      <c r="K9" s="139"/>
      <c r="L9" s="296"/>
      <c r="M9" s="139"/>
      <c r="N9" s="139"/>
      <c r="O9" s="139"/>
      <c r="P9" s="139"/>
      <c r="Q9" s="139"/>
      <c r="R9" s="139"/>
      <c r="S9" s="96"/>
      <c r="T9" s="139"/>
      <c r="U9" s="328"/>
    </row>
    <row r="10" spans="1:21" s="324" customFormat="1" ht="48.75" customHeight="1" x14ac:dyDescent="0.25">
      <c r="A10" s="327"/>
      <c r="B10" s="326"/>
      <c r="C10" s="211">
        <v>1</v>
      </c>
      <c r="D10" s="710" t="s">
        <v>215</v>
      </c>
      <c r="E10" s="710"/>
      <c r="F10" s="710"/>
      <c r="G10" s="711"/>
      <c r="H10" s="224"/>
      <c r="I10" s="304" t="s">
        <v>212</v>
      </c>
      <c r="J10" s="303" t="s">
        <v>211</v>
      </c>
      <c r="K10" s="302" t="s">
        <v>208</v>
      </c>
      <c r="L10" s="301"/>
      <c r="M10" s="300"/>
      <c r="N10" s="316"/>
      <c r="O10" s="205" t="s">
        <v>193</v>
      </c>
      <c r="P10" s="316"/>
      <c r="Q10" s="216" t="s">
        <v>192</v>
      </c>
      <c r="R10" s="202"/>
      <c r="S10" s="713"/>
      <c r="T10" s="714"/>
      <c r="U10" s="325"/>
    </row>
    <row r="11" spans="1:21" s="311" customFormat="1" ht="15" x14ac:dyDescent="0.25">
      <c r="A11" s="98"/>
      <c r="B11" s="107"/>
      <c r="C11" s="287"/>
      <c r="D11" s="699"/>
      <c r="E11" s="700"/>
      <c r="F11" s="700"/>
      <c r="G11" s="701"/>
      <c r="H11" s="196"/>
      <c r="I11" s="230"/>
      <c r="J11" s="298"/>
      <c r="K11" s="323"/>
      <c r="L11" s="322" t="b">
        <v>0</v>
      </c>
      <c r="M11" s="321">
        <f>IF(L11,O11,0)</f>
        <v>0</v>
      </c>
      <c r="N11" s="139"/>
      <c r="O11" s="148"/>
      <c r="P11" s="147"/>
      <c r="Q11" s="146"/>
      <c r="R11" s="139"/>
      <c r="S11" s="702"/>
      <c r="T11" s="703"/>
      <c r="U11" s="312"/>
    </row>
    <row r="12" spans="1:21" s="311" customFormat="1" ht="15" x14ac:dyDescent="0.25">
      <c r="A12" s="98"/>
      <c r="B12" s="107"/>
      <c r="C12" s="287"/>
      <c r="D12" s="699"/>
      <c r="E12" s="700"/>
      <c r="F12" s="700"/>
      <c r="G12" s="701"/>
      <c r="H12" s="196"/>
      <c r="I12" s="230"/>
      <c r="J12" s="298"/>
      <c r="K12" s="275"/>
      <c r="L12" s="274" t="b">
        <v>0</v>
      </c>
      <c r="M12" s="96">
        <f>IF(L12,O12,0)</f>
        <v>0</v>
      </c>
      <c r="N12" s="139"/>
      <c r="O12" s="148"/>
      <c r="P12" s="147"/>
      <c r="Q12" s="146"/>
      <c r="R12" s="139"/>
      <c r="S12" s="702"/>
      <c r="T12" s="703"/>
      <c r="U12" s="312"/>
    </row>
    <row r="13" spans="1:21" s="311" customFormat="1" ht="15" x14ac:dyDescent="0.25">
      <c r="A13" s="98"/>
      <c r="B13" s="107"/>
      <c r="C13" s="287"/>
      <c r="D13" s="699"/>
      <c r="E13" s="700"/>
      <c r="F13" s="700"/>
      <c r="G13" s="701"/>
      <c r="H13" s="196"/>
      <c r="I13" s="230"/>
      <c r="J13" s="298"/>
      <c r="K13" s="275"/>
      <c r="L13" s="274" t="b">
        <v>0</v>
      </c>
      <c r="M13" s="96">
        <f>IF(L13,O13,0)</f>
        <v>0</v>
      </c>
      <c r="N13" s="139"/>
      <c r="O13" s="148"/>
      <c r="P13" s="147"/>
      <c r="Q13" s="146"/>
      <c r="R13" s="139"/>
      <c r="S13" s="702"/>
      <c r="T13" s="703"/>
      <c r="U13" s="312"/>
    </row>
    <row r="14" spans="1:21" s="311" customFormat="1" ht="8.25" customHeight="1" x14ac:dyDescent="0.2">
      <c r="A14" s="145"/>
      <c r="B14" s="107"/>
      <c r="C14" s="144"/>
      <c r="D14" s="320"/>
      <c r="E14" s="320"/>
      <c r="F14" s="320"/>
      <c r="G14" s="319"/>
      <c r="H14" s="96"/>
      <c r="I14" s="96"/>
      <c r="J14" s="318"/>
      <c r="K14" s="137"/>
      <c r="L14" s="274"/>
      <c r="M14" s="96"/>
      <c r="N14" s="139"/>
      <c r="O14" s="313"/>
      <c r="P14" s="241"/>
      <c r="Q14" s="140"/>
      <c r="R14" s="139"/>
      <c r="S14" s="694"/>
      <c r="T14" s="695"/>
      <c r="U14" s="312"/>
    </row>
    <row r="15" spans="1:21" s="124" customFormat="1" x14ac:dyDescent="0.25">
      <c r="A15" s="135"/>
      <c r="B15" s="134"/>
      <c r="C15" s="712" t="s">
        <v>191</v>
      </c>
      <c r="D15" s="712"/>
      <c r="E15" s="712"/>
      <c r="F15" s="712"/>
      <c r="G15" s="712"/>
      <c r="H15" s="192"/>
      <c r="I15" s="192"/>
      <c r="J15" s="192"/>
      <c r="K15" s="192"/>
      <c r="L15" s="310"/>
      <c r="M15" s="309">
        <f>SUM(M11:M13)</f>
        <v>0</v>
      </c>
      <c r="N15" s="309"/>
      <c r="O15" s="317">
        <f>SUM(O11:O13)</f>
        <v>0</v>
      </c>
      <c r="P15" s="307"/>
      <c r="Q15" s="187"/>
      <c r="R15" s="186"/>
      <c r="S15" s="186"/>
      <c r="T15" s="186"/>
      <c r="U15" s="185"/>
    </row>
    <row r="16" spans="1:21" ht="51" customHeight="1" x14ac:dyDescent="0.2">
      <c r="B16" s="107"/>
      <c r="C16" s="211">
        <v>2</v>
      </c>
      <c r="D16" s="210" t="s">
        <v>214</v>
      </c>
      <c r="E16" s="210"/>
      <c r="F16" s="210"/>
      <c r="G16" s="210"/>
      <c r="H16" s="121"/>
      <c r="I16" s="304" t="s">
        <v>212</v>
      </c>
      <c r="J16" s="303" t="s">
        <v>211</v>
      </c>
      <c r="K16" s="302" t="s">
        <v>208</v>
      </c>
      <c r="L16" s="301"/>
      <c r="M16" s="300"/>
      <c r="N16" s="316"/>
      <c r="O16" s="205" t="s">
        <v>193</v>
      </c>
      <c r="P16" s="204"/>
      <c r="Q16" s="216" t="s">
        <v>192</v>
      </c>
      <c r="R16" s="202"/>
      <c r="S16" s="713"/>
      <c r="T16" s="722"/>
      <c r="U16" s="136"/>
    </row>
    <row r="17" spans="1:21" ht="15" x14ac:dyDescent="0.25">
      <c r="B17" s="107"/>
      <c r="C17" s="287"/>
      <c r="D17" s="699"/>
      <c r="E17" s="700"/>
      <c r="F17" s="700"/>
      <c r="G17" s="701"/>
      <c r="H17" s="196"/>
      <c r="I17" s="230"/>
      <c r="J17" s="298"/>
      <c r="K17" s="275"/>
      <c r="L17" s="274" t="b">
        <v>0</v>
      </c>
      <c r="M17" s="96">
        <f t="shared" ref="M17:M22" si="0">IF(L17,O17,0)</f>
        <v>0</v>
      </c>
      <c r="N17" s="139"/>
      <c r="O17" s="148"/>
      <c r="P17" s="147"/>
      <c r="Q17" s="146"/>
      <c r="R17" s="139"/>
      <c r="S17" s="702"/>
      <c r="T17" s="703"/>
      <c r="U17" s="136"/>
    </row>
    <row r="18" spans="1:21" ht="15" x14ac:dyDescent="0.25">
      <c r="B18" s="107"/>
      <c r="C18" s="287"/>
      <c r="D18" s="699"/>
      <c r="E18" s="700"/>
      <c r="F18" s="700"/>
      <c r="G18" s="701"/>
      <c r="H18" s="196"/>
      <c r="I18" s="230"/>
      <c r="J18" s="298"/>
      <c r="K18" s="275"/>
      <c r="L18" s="274" t="b">
        <v>0</v>
      </c>
      <c r="M18" s="96">
        <f t="shared" si="0"/>
        <v>0</v>
      </c>
      <c r="N18" s="139"/>
      <c r="O18" s="148"/>
      <c r="P18" s="147"/>
      <c r="Q18" s="146"/>
      <c r="R18" s="139"/>
      <c r="S18" s="702"/>
      <c r="T18" s="703"/>
      <c r="U18" s="136"/>
    </row>
    <row r="19" spans="1:21" ht="15" x14ac:dyDescent="0.25">
      <c r="B19" s="107"/>
      <c r="C19" s="287"/>
      <c r="D19" s="699"/>
      <c r="E19" s="700"/>
      <c r="F19" s="700"/>
      <c r="G19" s="701"/>
      <c r="H19" s="196"/>
      <c r="I19" s="230"/>
      <c r="J19" s="298"/>
      <c r="K19" s="275"/>
      <c r="L19" s="274" t="b">
        <v>0</v>
      </c>
      <c r="M19" s="96">
        <f t="shared" si="0"/>
        <v>0</v>
      </c>
      <c r="N19" s="139"/>
      <c r="O19" s="148"/>
      <c r="P19" s="147"/>
      <c r="Q19" s="146"/>
      <c r="R19" s="139"/>
      <c r="S19" s="702"/>
      <c r="T19" s="703"/>
      <c r="U19" s="136"/>
    </row>
    <row r="20" spans="1:21" ht="15" x14ac:dyDescent="0.25">
      <c r="B20" s="107"/>
      <c r="C20" s="287"/>
      <c r="D20" s="699"/>
      <c r="E20" s="700"/>
      <c r="F20" s="700"/>
      <c r="G20" s="701"/>
      <c r="H20" s="196"/>
      <c r="I20" s="230"/>
      <c r="J20" s="298"/>
      <c r="K20" s="275"/>
      <c r="L20" s="274" t="b">
        <v>0</v>
      </c>
      <c r="M20" s="96">
        <f t="shared" si="0"/>
        <v>0</v>
      </c>
      <c r="N20" s="139"/>
      <c r="O20" s="148"/>
      <c r="P20" s="147"/>
      <c r="Q20" s="146"/>
      <c r="R20" s="139"/>
      <c r="S20" s="702"/>
      <c r="T20" s="703"/>
      <c r="U20" s="136"/>
    </row>
    <row r="21" spans="1:21" ht="15" x14ac:dyDescent="0.25">
      <c r="B21" s="107"/>
      <c r="C21" s="287"/>
      <c r="D21" s="699"/>
      <c r="E21" s="700"/>
      <c r="F21" s="700"/>
      <c r="G21" s="701"/>
      <c r="H21" s="196"/>
      <c r="I21" s="230"/>
      <c r="J21" s="298"/>
      <c r="K21" s="275"/>
      <c r="L21" s="274" t="b">
        <v>0</v>
      </c>
      <c r="M21" s="96">
        <f t="shared" si="0"/>
        <v>0</v>
      </c>
      <c r="N21" s="139"/>
      <c r="O21" s="148"/>
      <c r="P21" s="147"/>
      <c r="Q21" s="146"/>
      <c r="R21" s="139"/>
      <c r="S21" s="702"/>
      <c r="T21" s="703"/>
      <c r="U21" s="136"/>
    </row>
    <row r="22" spans="1:21" ht="15" x14ac:dyDescent="0.25">
      <c r="B22" s="107"/>
      <c r="C22" s="287"/>
      <c r="D22" s="699"/>
      <c r="E22" s="700"/>
      <c r="F22" s="700"/>
      <c r="G22" s="701"/>
      <c r="H22" s="196"/>
      <c r="I22" s="230"/>
      <c r="J22" s="298"/>
      <c r="K22" s="275"/>
      <c r="L22" s="274" t="b">
        <v>0</v>
      </c>
      <c r="M22" s="96">
        <f t="shared" si="0"/>
        <v>0</v>
      </c>
      <c r="N22" s="139"/>
      <c r="O22" s="148"/>
      <c r="P22" s="147"/>
      <c r="Q22" s="146"/>
      <c r="R22" s="139"/>
      <c r="S22" s="702"/>
      <c r="T22" s="703"/>
      <c r="U22" s="136"/>
    </row>
    <row r="23" spans="1:21" s="311" customFormat="1" ht="8.25" customHeight="1" x14ac:dyDescent="0.2">
      <c r="A23" s="145"/>
      <c r="B23" s="107"/>
      <c r="C23" s="144"/>
      <c r="D23" s="315"/>
      <c r="E23" s="315"/>
      <c r="F23" s="315"/>
      <c r="G23" s="105"/>
      <c r="H23" s="143"/>
      <c r="I23" s="143"/>
      <c r="J23" s="314"/>
      <c r="K23" s="137"/>
      <c r="L23" s="274"/>
      <c r="M23" s="96"/>
      <c r="N23" s="139"/>
      <c r="O23" s="313"/>
      <c r="P23" s="241"/>
      <c r="Q23" s="140"/>
      <c r="R23" s="139"/>
      <c r="S23" s="694"/>
      <c r="T23" s="695"/>
      <c r="U23" s="312"/>
    </row>
    <row r="24" spans="1:21" s="124" customFormat="1" ht="17.25" customHeight="1" x14ac:dyDescent="0.25">
      <c r="A24" s="135"/>
      <c r="B24" s="134"/>
      <c r="C24" s="720" t="s">
        <v>191</v>
      </c>
      <c r="D24" s="720"/>
      <c r="E24" s="720"/>
      <c r="F24" s="720"/>
      <c r="G24" s="720"/>
      <c r="H24" s="309"/>
      <c r="I24" s="309"/>
      <c r="J24" s="309"/>
      <c r="K24" s="309"/>
      <c r="L24" s="310"/>
      <c r="M24" s="309">
        <f>SUM(M17:M22)</f>
        <v>0</v>
      </c>
      <c r="N24" s="309"/>
      <c r="O24" s="308">
        <f>SUM(O17:O22)</f>
        <v>0</v>
      </c>
      <c r="P24" s="307"/>
      <c r="Q24" s="186"/>
      <c r="R24" s="186"/>
      <c r="S24" s="186"/>
      <c r="T24" s="186"/>
      <c r="U24" s="185"/>
    </row>
    <row r="25" spans="1:21" ht="54" customHeight="1" x14ac:dyDescent="0.2">
      <c r="A25" s="306"/>
      <c r="B25" s="305"/>
      <c r="C25" s="211">
        <v>3</v>
      </c>
      <c r="D25" s="721" t="s">
        <v>213</v>
      </c>
      <c r="E25" s="721"/>
      <c r="F25" s="721"/>
      <c r="G25" s="721"/>
      <c r="H25" s="224"/>
      <c r="I25" s="304" t="s">
        <v>212</v>
      </c>
      <c r="J25" s="303" t="s">
        <v>211</v>
      </c>
      <c r="K25" s="302" t="s">
        <v>208</v>
      </c>
      <c r="L25" s="301"/>
      <c r="M25" s="300"/>
      <c r="N25" s="299"/>
      <c r="O25" s="205" t="s">
        <v>193</v>
      </c>
      <c r="P25" s="204"/>
      <c r="Q25" s="216" t="s">
        <v>192</v>
      </c>
      <c r="R25" s="202"/>
      <c r="S25" s="713"/>
      <c r="T25" s="722"/>
      <c r="U25" s="136"/>
    </row>
    <row r="26" spans="1:21" ht="15" x14ac:dyDescent="0.25">
      <c r="B26" s="107"/>
      <c r="C26" s="287"/>
      <c r="D26" s="699"/>
      <c r="E26" s="700"/>
      <c r="F26" s="700"/>
      <c r="G26" s="701"/>
      <c r="H26" s="196"/>
      <c r="I26" s="230"/>
      <c r="J26" s="298"/>
      <c r="K26" s="275"/>
      <c r="L26" s="274" t="b">
        <v>0</v>
      </c>
      <c r="M26" s="96">
        <f>IF(L26,O26,0)</f>
        <v>0</v>
      </c>
      <c r="N26" s="139"/>
      <c r="O26" s="148"/>
      <c r="P26" s="147"/>
      <c r="Q26" s="146"/>
      <c r="R26" s="139"/>
      <c r="S26" s="702"/>
      <c r="T26" s="703"/>
      <c r="U26" s="136"/>
    </row>
    <row r="27" spans="1:21" ht="15" x14ac:dyDescent="0.25">
      <c r="B27" s="107"/>
      <c r="C27" s="287"/>
      <c r="D27" s="699"/>
      <c r="E27" s="700"/>
      <c r="F27" s="700"/>
      <c r="G27" s="701"/>
      <c r="H27" s="196"/>
      <c r="I27" s="230"/>
      <c r="J27" s="298"/>
      <c r="K27" s="275"/>
      <c r="L27" s="274" t="b">
        <v>0</v>
      </c>
      <c r="M27" s="96">
        <f>IF(L27,O27,0)</f>
        <v>0</v>
      </c>
      <c r="N27" s="139"/>
      <c r="O27" s="148"/>
      <c r="P27" s="147"/>
      <c r="Q27" s="146"/>
      <c r="R27" s="139"/>
      <c r="S27" s="702"/>
      <c r="T27" s="703"/>
      <c r="U27" s="136"/>
    </row>
    <row r="28" spans="1:21" ht="15" x14ac:dyDescent="0.25">
      <c r="B28" s="107"/>
      <c r="C28" s="287"/>
      <c r="D28" s="699"/>
      <c r="E28" s="700"/>
      <c r="F28" s="700"/>
      <c r="G28" s="701"/>
      <c r="H28" s="196"/>
      <c r="I28" s="230"/>
      <c r="J28" s="298"/>
      <c r="K28" s="275"/>
      <c r="L28" s="274" t="b">
        <v>0</v>
      </c>
      <c r="M28" s="96">
        <f>IF(L28,O28,0)</f>
        <v>0</v>
      </c>
      <c r="N28" s="139"/>
      <c r="O28" s="148"/>
      <c r="P28" s="147"/>
      <c r="Q28" s="146"/>
      <c r="R28" s="139"/>
      <c r="S28" s="702"/>
      <c r="T28" s="703"/>
      <c r="U28" s="136"/>
    </row>
    <row r="29" spans="1:21" s="153" customFormat="1" ht="9" customHeight="1" x14ac:dyDescent="0.25">
      <c r="A29" s="145"/>
      <c r="B29" s="107"/>
      <c r="C29" s="279"/>
      <c r="D29" s="431"/>
      <c r="E29" s="431"/>
      <c r="F29" s="431"/>
      <c r="G29" s="431"/>
      <c r="H29" s="96"/>
      <c r="I29" s="314"/>
      <c r="J29" s="432"/>
      <c r="K29" s="275"/>
      <c r="L29" s="96"/>
      <c r="M29" s="96"/>
      <c r="N29" s="164"/>
      <c r="O29" s="433"/>
      <c r="P29" s="147"/>
      <c r="Q29" s="140"/>
      <c r="R29" s="139"/>
      <c r="S29" s="434"/>
      <c r="T29" s="435"/>
      <c r="U29" s="136"/>
    </row>
    <row r="30" spans="1:21" s="153" customFormat="1" ht="18" customHeight="1" x14ac:dyDescent="0.25">
      <c r="A30" s="145"/>
      <c r="B30" s="107"/>
      <c r="C30" s="712" t="s">
        <v>191</v>
      </c>
      <c r="D30" s="712"/>
      <c r="E30" s="712"/>
      <c r="F30" s="712"/>
      <c r="G30" s="712"/>
      <c r="H30" s="297"/>
      <c r="I30" s="436"/>
      <c r="J30" s="437"/>
      <c r="K30" s="297"/>
      <c r="L30" s="139"/>
      <c r="M30" s="139">
        <f>SUM(M26:M28)</f>
        <v>0</v>
      </c>
      <c r="N30" s="164"/>
      <c r="O30" s="438">
        <f>SUM(O26:O28)</f>
        <v>0</v>
      </c>
      <c r="P30" s="147"/>
      <c r="Q30" s="439"/>
      <c r="R30" s="139"/>
      <c r="S30" s="440"/>
      <c r="T30" s="441"/>
      <c r="U30" s="136"/>
    </row>
    <row r="31" spans="1:21" ht="53.25" customHeight="1" x14ac:dyDescent="0.2">
      <c r="B31" s="107"/>
      <c r="C31" s="211">
        <v>4</v>
      </c>
      <c r="D31" s="295" t="s">
        <v>210</v>
      </c>
      <c r="E31" s="295"/>
      <c r="F31" s="295"/>
      <c r="G31" s="294"/>
      <c r="H31" s="294" t="s">
        <v>209</v>
      </c>
      <c r="I31" s="294" t="s">
        <v>199</v>
      </c>
      <c r="J31" s="294" t="s">
        <v>198</v>
      </c>
      <c r="K31" s="293" t="s">
        <v>208</v>
      </c>
      <c r="L31" s="292"/>
      <c r="M31" s="291"/>
      <c r="N31" s="290"/>
      <c r="O31" s="205" t="s">
        <v>193</v>
      </c>
      <c r="P31" s="289"/>
      <c r="Q31" s="160" t="s">
        <v>192</v>
      </c>
      <c r="R31" s="288"/>
      <c r="S31" s="723"/>
      <c r="T31" s="724"/>
      <c r="U31" s="136"/>
    </row>
    <row r="32" spans="1:21" ht="15" x14ac:dyDescent="0.25">
      <c r="B32" s="107"/>
      <c r="C32" s="287"/>
      <c r="D32" s="699"/>
      <c r="E32" s="700"/>
      <c r="F32" s="700"/>
      <c r="G32" s="701"/>
      <c r="H32" s="285"/>
      <c r="I32" s="285"/>
      <c r="J32" s="284"/>
      <c r="K32" s="283"/>
      <c r="L32" s="282" t="b">
        <v>0</v>
      </c>
      <c r="M32" s="281">
        <f>IF(L32,O32,0)</f>
        <v>0</v>
      </c>
      <c r="N32" s="139"/>
      <c r="O32" s="280"/>
      <c r="P32" s="147"/>
      <c r="Q32" s="146"/>
      <c r="R32" s="139"/>
      <c r="S32" s="702"/>
      <c r="T32" s="703"/>
      <c r="U32" s="136"/>
    </row>
    <row r="33" spans="1:21" ht="15" x14ac:dyDescent="0.25">
      <c r="B33" s="107"/>
      <c r="C33" s="287"/>
      <c r="D33" s="699"/>
      <c r="E33" s="700"/>
      <c r="F33" s="700"/>
      <c r="G33" s="701"/>
      <c r="H33" s="285"/>
      <c r="I33" s="285"/>
      <c r="J33" s="284"/>
      <c r="K33" s="283"/>
      <c r="L33" s="282" t="b">
        <v>0</v>
      </c>
      <c r="M33" s="281">
        <f>IF(L33,O33,0)</f>
        <v>0</v>
      </c>
      <c r="N33" s="139"/>
      <c r="O33" s="280"/>
      <c r="P33" s="147"/>
      <c r="Q33" s="146"/>
      <c r="R33" s="139"/>
      <c r="S33" s="702"/>
      <c r="T33" s="703"/>
      <c r="U33" s="136"/>
    </row>
    <row r="34" spans="1:21" ht="15" x14ac:dyDescent="0.25">
      <c r="B34" s="107"/>
      <c r="C34" s="287"/>
      <c r="D34" s="699"/>
      <c r="E34" s="700"/>
      <c r="F34" s="700"/>
      <c r="G34" s="701"/>
      <c r="H34" s="285"/>
      <c r="I34" s="285"/>
      <c r="J34" s="284"/>
      <c r="K34" s="283"/>
      <c r="L34" s="282" t="b">
        <v>0</v>
      </c>
      <c r="M34" s="281">
        <f>IF(L34,O34,0)</f>
        <v>0</v>
      </c>
      <c r="N34" s="139"/>
      <c r="O34" s="280"/>
      <c r="P34" s="147"/>
      <c r="Q34" s="146"/>
      <c r="R34" s="139"/>
      <c r="S34" s="702"/>
      <c r="T34" s="703"/>
      <c r="U34" s="136"/>
    </row>
    <row r="35" spans="1:21" ht="15" x14ac:dyDescent="0.25">
      <c r="B35" s="107"/>
      <c r="C35" s="286"/>
      <c r="D35" s="699"/>
      <c r="E35" s="700"/>
      <c r="F35" s="700"/>
      <c r="G35" s="701"/>
      <c r="H35" s="285"/>
      <c r="I35" s="285"/>
      <c r="J35" s="284"/>
      <c r="K35" s="283"/>
      <c r="L35" s="282" t="b">
        <v>0</v>
      </c>
      <c r="M35" s="281">
        <f>IF(L35,O35,0)</f>
        <v>0</v>
      </c>
      <c r="N35" s="139"/>
      <c r="O35" s="280"/>
      <c r="P35" s="147"/>
      <c r="Q35" s="146"/>
      <c r="R35" s="139"/>
      <c r="S35" s="702"/>
      <c r="T35" s="703"/>
      <c r="U35" s="136"/>
    </row>
    <row r="36" spans="1:21" s="153" customFormat="1" ht="9" customHeight="1" x14ac:dyDescent="0.25">
      <c r="A36" s="145"/>
      <c r="B36" s="107"/>
      <c r="C36" s="279"/>
      <c r="D36" s="278"/>
      <c r="E36" s="278"/>
      <c r="F36" s="278"/>
      <c r="G36" s="278"/>
      <c r="H36" s="96"/>
      <c r="I36" s="277"/>
      <c r="J36" s="276"/>
      <c r="K36" s="275"/>
      <c r="L36" s="274"/>
      <c r="M36" s="96"/>
      <c r="N36" s="164"/>
      <c r="O36" s="273"/>
      <c r="P36" s="147"/>
      <c r="Q36" s="140"/>
      <c r="R36" s="139"/>
      <c r="S36" s="272"/>
      <c r="T36" s="271"/>
      <c r="U36" s="136"/>
    </row>
    <row r="37" spans="1:21" s="153" customFormat="1" ht="14.25" customHeight="1" x14ac:dyDescent="0.25">
      <c r="A37" s="145"/>
      <c r="B37" s="107"/>
      <c r="C37" s="735" t="s">
        <v>191</v>
      </c>
      <c r="D37" s="735"/>
      <c r="E37" s="735"/>
      <c r="F37" s="735"/>
      <c r="G37" s="735"/>
      <c r="H37" s="166"/>
      <c r="I37" s="270"/>
      <c r="J37" s="269"/>
      <c r="K37" s="166"/>
      <c r="L37" s="268"/>
      <c r="M37" s="267">
        <f>SUM(M32:M35)</f>
        <v>0</v>
      </c>
      <c r="N37" s="266"/>
      <c r="O37" s="265">
        <f>SUM(O32:O35)</f>
        <v>0</v>
      </c>
      <c r="P37" s="264"/>
      <c r="Q37" s="263"/>
      <c r="R37" s="262"/>
      <c r="S37" s="261"/>
      <c r="T37" s="260"/>
      <c r="U37" s="136"/>
    </row>
    <row r="38" spans="1:21" ht="50.25" customHeight="1" x14ac:dyDescent="0.2">
      <c r="B38" s="107"/>
      <c r="C38" s="211">
        <v>5</v>
      </c>
      <c r="D38" s="739" t="s">
        <v>207</v>
      </c>
      <c r="E38" s="739"/>
      <c r="F38" s="739"/>
      <c r="G38" s="739"/>
      <c r="H38" s="739"/>
      <c r="I38" s="739"/>
      <c r="J38" s="739"/>
      <c r="K38" s="740"/>
      <c r="L38" s="238"/>
      <c r="M38" s="238"/>
      <c r="N38" s="259"/>
      <c r="O38" s="205" t="s">
        <v>193</v>
      </c>
      <c r="P38" s="258"/>
      <c r="Q38" s="257" t="s">
        <v>206</v>
      </c>
      <c r="R38" s="164"/>
      <c r="S38" s="256"/>
      <c r="T38" s="217"/>
      <c r="U38" s="136"/>
    </row>
    <row r="39" spans="1:21" ht="22.5" customHeight="1" x14ac:dyDescent="0.2">
      <c r="B39" s="107"/>
      <c r="C39" s="249"/>
      <c r="D39" s="713" t="s">
        <v>205</v>
      </c>
      <c r="E39" s="744"/>
      <c r="F39" s="744"/>
      <c r="G39" s="744"/>
      <c r="H39" s="744"/>
      <c r="I39" s="744"/>
      <c r="J39" s="744"/>
      <c r="K39" s="722"/>
      <c r="L39" s="255"/>
      <c r="M39" s="255"/>
      <c r="N39" s="247"/>
      <c r="O39" s="254">
        <f>ROUND((SUM(M37,M30,M15,M24))*0.09, 0)</f>
        <v>0</v>
      </c>
      <c r="P39" s="253"/>
      <c r="Q39" s="252"/>
      <c r="R39" s="164"/>
      <c r="S39" s="152"/>
      <c r="T39" s="171"/>
      <c r="U39" s="136"/>
    </row>
    <row r="40" spans="1:21" ht="16.5" customHeight="1" x14ac:dyDescent="0.25">
      <c r="B40" s="107"/>
      <c r="C40" s="249"/>
      <c r="D40" s="736" t="s">
        <v>204</v>
      </c>
      <c r="E40" s="736"/>
      <c r="F40" s="736"/>
      <c r="G40" s="736"/>
      <c r="H40" s="736"/>
      <c r="I40" s="736"/>
      <c r="J40" s="736"/>
      <c r="K40" s="736"/>
      <c r="L40" s="251"/>
      <c r="M40" s="251"/>
      <c r="N40" s="247"/>
      <c r="O40" s="250">
        <f>SUM(O41:O43)</f>
        <v>0</v>
      </c>
      <c r="P40" s="147"/>
      <c r="Q40" s="146"/>
      <c r="R40" s="164"/>
      <c r="S40" s="702"/>
      <c r="T40" s="703"/>
      <c r="U40" s="136"/>
    </row>
    <row r="41" spans="1:21" ht="15" x14ac:dyDescent="0.25">
      <c r="B41" s="107"/>
      <c r="C41" s="249"/>
      <c r="D41" s="734" t="s">
        <v>203</v>
      </c>
      <c r="E41" s="734"/>
      <c r="F41" s="734"/>
      <c r="G41" s="734"/>
      <c r="H41" s="734"/>
      <c r="I41" s="734"/>
      <c r="J41" s="734"/>
      <c r="K41" s="734"/>
      <c r="L41" s="248"/>
      <c r="M41" s="248"/>
      <c r="N41" s="247"/>
      <c r="O41" s="246"/>
      <c r="P41" s="147"/>
      <c r="Q41" s="146"/>
      <c r="R41" s="164"/>
      <c r="S41" s="702"/>
      <c r="T41" s="703"/>
      <c r="U41" s="136"/>
    </row>
    <row r="42" spans="1:21" ht="15" x14ac:dyDescent="0.25">
      <c r="B42" s="107"/>
      <c r="C42" s="249"/>
      <c r="D42" s="734" t="s">
        <v>202</v>
      </c>
      <c r="E42" s="734"/>
      <c r="F42" s="734"/>
      <c r="G42" s="734"/>
      <c r="H42" s="734"/>
      <c r="I42" s="734"/>
      <c r="J42" s="734"/>
      <c r="K42" s="734"/>
      <c r="L42" s="248"/>
      <c r="M42" s="248"/>
      <c r="N42" s="247"/>
      <c r="O42" s="246"/>
      <c r="P42" s="147"/>
      <c r="Q42" s="146"/>
      <c r="R42" s="164"/>
      <c r="S42" s="702"/>
      <c r="T42" s="703"/>
      <c r="U42" s="136"/>
    </row>
    <row r="43" spans="1:21" ht="15" customHeight="1" x14ac:dyDescent="0.25">
      <c r="B43" s="107"/>
      <c r="C43" s="249"/>
      <c r="D43" s="734" t="s">
        <v>201</v>
      </c>
      <c r="E43" s="734"/>
      <c r="F43" s="734"/>
      <c r="G43" s="734"/>
      <c r="H43" s="734"/>
      <c r="I43" s="734"/>
      <c r="J43" s="734"/>
      <c r="K43" s="734"/>
      <c r="L43" s="248"/>
      <c r="M43" s="248"/>
      <c r="N43" s="247"/>
      <c r="O43" s="246"/>
      <c r="P43" s="147"/>
      <c r="Q43" s="146"/>
      <c r="R43" s="164"/>
      <c r="S43" s="702"/>
      <c r="T43" s="703"/>
      <c r="U43" s="136"/>
    </row>
    <row r="44" spans="1:21" ht="7.5" customHeight="1" x14ac:dyDescent="0.2">
      <c r="B44" s="107"/>
      <c r="C44" s="199"/>
      <c r="D44" s="245"/>
      <c r="E44" s="244"/>
      <c r="F44" s="244"/>
      <c r="G44" s="244"/>
      <c r="H44" s="244"/>
      <c r="I44" s="244"/>
      <c r="J44" s="243"/>
      <c r="K44" s="193"/>
      <c r="L44" s="196"/>
      <c r="M44" s="196"/>
      <c r="N44" s="139"/>
      <c r="O44" s="242"/>
      <c r="P44" s="241"/>
      <c r="Q44" s="140"/>
      <c r="R44" s="139"/>
      <c r="S44" s="199"/>
      <c r="T44" s="193"/>
      <c r="U44" s="136"/>
    </row>
    <row r="45" spans="1:21" s="124" customFormat="1" ht="13.5" thickBot="1" x14ac:dyDescent="0.3">
      <c r="A45" s="135"/>
      <c r="B45" s="134"/>
      <c r="C45" s="133" t="s">
        <v>191</v>
      </c>
      <c r="D45" s="133"/>
      <c r="E45" s="133"/>
      <c r="F45" s="133"/>
      <c r="G45" s="133"/>
      <c r="H45" s="132"/>
      <c r="I45" s="132"/>
      <c r="J45" s="131"/>
      <c r="K45" s="131"/>
      <c r="L45" s="240"/>
      <c r="M45" s="240"/>
      <c r="N45" s="190"/>
      <c r="O45" s="129">
        <f>SUM(O39:O40)</f>
        <v>0</v>
      </c>
      <c r="P45" s="225"/>
      <c r="Q45" s="127"/>
      <c r="R45" s="186"/>
      <c r="S45" s="127"/>
      <c r="T45" s="126"/>
      <c r="U45" s="185"/>
    </row>
    <row r="46" spans="1:21" ht="54.75" customHeight="1" x14ac:dyDescent="0.2">
      <c r="B46" s="162"/>
      <c r="C46" s="239">
        <v>6</v>
      </c>
      <c r="D46" s="238" t="s">
        <v>200</v>
      </c>
      <c r="E46" s="237"/>
      <c r="F46" s="237"/>
      <c r="G46" s="237"/>
      <c r="H46" s="237"/>
      <c r="I46" s="236" t="s">
        <v>199</v>
      </c>
      <c r="J46" s="236" t="s">
        <v>198</v>
      </c>
      <c r="K46" s="235"/>
      <c r="L46" s="234"/>
      <c r="M46" s="234"/>
      <c r="N46" s="233"/>
      <c r="O46" s="205" t="s">
        <v>193</v>
      </c>
      <c r="P46" s="204"/>
      <c r="Q46" s="158" t="s">
        <v>192</v>
      </c>
      <c r="R46" s="202"/>
      <c r="S46" s="723"/>
      <c r="T46" s="724"/>
      <c r="U46" s="136"/>
    </row>
    <row r="47" spans="1:21" ht="15" x14ac:dyDescent="0.25">
      <c r="B47" s="107"/>
      <c r="C47" s="152"/>
      <c r="D47" s="699"/>
      <c r="E47" s="700"/>
      <c r="F47" s="700"/>
      <c r="G47" s="701"/>
      <c r="H47" s="196"/>
      <c r="I47" s="230"/>
      <c r="J47" s="229"/>
      <c r="K47" s="232"/>
      <c r="L47" s="231"/>
      <c r="M47" s="231"/>
      <c r="N47" s="164"/>
      <c r="O47" s="148"/>
      <c r="P47" s="147"/>
      <c r="Q47" s="146"/>
      <c r="R47" s="139"/>
      <c r="S47" s="702"/>
      <c r="T47" s="703"/>
      <c r="U47" s="136"/>
    </row>
    <row r="48" spans="1:21" ht="15" x14ac:dyDescent="0.25">
      <c r="B48" s="107"/>
      <c r="C48" s="152"/>
      <c r="D48" s="699"/>
      <c r="E48" s="700"/>
      <c r="F48" s="700"/>
      <c r="G48" s="701"/>
      <c r="H48" s="196"/>
      <c r="I48" s="230"/>
      <c r="J48" s="229"/>
      <c r="K48" s="232"/>
      <c r="L48" s="231"/>
      <c r="M48" s="231"/>
      <c r="N48" s="164"/>
      <c r="O48" s="148"/>
      <c r="P48" s="147"/>
      <c r="Q48" s="146"/>
      <c r="R48" s="139"/>
      <c r="S48" s="702"/>
      <c r="T48" s="703"/>
      <c r="U48" s="136"/>
    </row>
    <row r="49" spans="1:21" ht="15" x14ac:dyDescent="0.25">
      <c r="B49" s="107"/>
      <c r="C49" s="152"/>
      <c r="D49" s="699"/>
      <c r="E49" s="700"/>
      <c r="F49" s="700"/>
      <c r="G49" s="701"/>
      <c r="H49" s="196"/>
      <c r="I49" s="230"/>
      <c r="J49" s="229"/>
      <c r="K49" s="232"/>
      <c r="L49" s="231"/>
      <c r="M49" s="231"/>
      <c r="N49" s="164"/>
      <c r="O49" s="148"/>
      <c r="P49" s="147"/>
      <c r="Q49" s="146"/>
      <c r="R49" s="139"/>
      <c r="S49" s="702"/>
      <c r="T49" s="703"/>
      <c r="U49" s="136"/>
    </row>
    <row r="50" spans="1:21" ht="15" x14ac:dyDescent="0.25">
      <c r="B50" s="107"/>
      <c r="C50" s="152"/>
      <c r="D50" s="699"/>
      <c r="E50" s="700"/>
      <c r="F50" s="700"/>
      <c r="G50" s="701"/>
      <c r="H50" s="196"/>
      <c r="I50" s="230"/>
      <c r="J50" s="229"/>
      <c r="K50" s="170"/>
      <c r="L50" s="155"/>
      <c r="M50" s="155"/>
      <c r="N50" s="164"/>
      <c r="O50" s="148"/>
      <c r="P50" s="147"/>
      <c r="Q50" s="146"/>
      <c r="R50" s="139"/>
      <c r="S50" s="702"/>
      <c r="T50" s="703"/>
      <c r="U50" s="136"/>
    </row>
    <row r="51" spans="1:21" ht="15" x14ac:dyDescent="0.25">
      <c r="B51" s="107"/>
      <c r="C51" s="152"/>
      <c r="D51" s="699"/>
      <c r="E51" s="700"/>
      <c r="F51" s="700"/>
      <c r="G51" s="701"/>
      <c r="H51" s="196"/>
      <c r="I51" s="230"/>
      <c r="J51" s="229"/>
      <c r="K51" s="170"/>
      <c r="L51" s="155"/>
      <c r="M51" s="155"/>
      <c r="N51" s="164"/>
      <c r="O51" s="148"/>
      <c r="P51" s="147"/>
      <c r="Q51" s="146"/>
      <c r="R51" s="139"/>
      <c r="S51" s="702"/>
      <c r="T51" s="703"/>
      <c r="U51" s="136"/>
    </row>
    <row r="52" spans="1:21" ht="15" x14ac:dyDescent="0.25">
      <c r="B52" s="107"/>
      <c r="C52" s="152"/>
      <c r="D52" s="699"/>
      <c r="E52" s="700"/>
      <c r="F52" s="700"/>
      <c r="G52" s="701"/>
      <c r="H52" s="196"/>
      <c r="I52" s="230"/>
      <c r="J52" s="229"/>
      <c r="K52" s="170"/>
      <c r="L52" s="155"/>
      <c r="M52" s="155"/>
      <c r="N52" s="164"/>
      <c r="O52" s="148"/>
      <c r="P52" s="147"/>
      <c r="Q52" s="146"/>
      <c r="R52" s="139"/>
      <c r="S52" s="702"/>
      <c r="T52" s="703"/>
      <c r="U52" s="136"/>
    </row>
    <row r="53" spans="1:21" ht="7.5" customHeight="1" x14ac:dyDescent="0.2">
      <c r="B53" s="107"/>
      <c r="C53" s="199"/>
      <c r="D53" s="228"/>
      <c r="E53" s="198"/>
      <c r="F53" s="198"/>
      <c r="G53" s="198"/>
      <c r="H53" s="198"/>
      <c r="I53" s="198"/>
      <c r="J53" s="198"/>
      <c r="K53" s="193"/>
      <c r="L53" s="196"/>
      <c r="M53" s="196"/>
      <c r="N53" s="139"/>
      <c r="O53" s="227"/>
      <c r="P53" s="226"/>
      <c r="Q53" s="199"/>
      <c r="R53" s="139"/>
      <c r="S53" s="194"/>
      <c r="T53" s="193"/>
      <c r="U53" s="136"/>
    </row>
    <row r="54" spans="1:21" s="124" customFormat="1" x14ac:dyDescent="0.25">
      <c r="A54" s="135"/>
      <c r="B54" s="134"/>
      <c r="C54" s="213" t="s">
        <v>191</v>
      </c>
      <c r="D54" s="213"/>
      <c r="E54" s="213"/>
      <c r="F54" s="213"/>
      <c r="G54" s="213"/>
      <c r="H54" s="192"/>
      <c r="I54" s="192"/>
      <c r="J54" s="191"/>
      <c r="K54" s="191"/>
      <c r="L54" s="190"/>
      <c r="M54" s="190"/>
      <c r="N54" s="190"/>
      <c r="O54" s="189">
        <f>SUM(O47:O52)</f>
        <v>0</v>
      </c>
      <c r="P54" s="225"/>
      <c r="Q54" s="187"/>
      <c r="R54" s="186"/>
      <c r="S54" s="187"/>
      <c r="T54" s="186"/>
      <c r="U54" s="185"/>
    </row>
    <row r="55" spans="1:21" ht="48.75" customHeight="1" x14ac:dyDescent="0.2">
      <c r="A55" s="221"/>
      <c r="B55" s="220"/>
      <c r="C55" s="211">
        <v>7</v>
      </c>
      <c r="D55" s="210" t="s">
        <v>197</v>
      </c>
      <c r="E55" s="224"/>
      <c r="F55" s="224"/>
      <c r="G55" s="121"/>
      <c r="H55" s="223"/>
      <c r="I55" s="223"/>
      <c r="J55" s="223"/>
      <c r="K55" s="206"/>
      <c r="L55" s="167"/>
      <c r="M55" s="167"/>
      <c r="N55" s="164"/>
      <c r="O55" s="205" t="s">
        <v>193</v>
      </c>
      <c r="P55" s="204"/>
      <c r="Q55" s="222" t="s">
        <v>192</v>
      </c>
      <c r="R55" s="202"/>
      <c r="S55" s="723"/>
      <c r="T55" s="724"/>
      <c r="U55" s="136"/>
    </row>
    <row r="56" spans="1:21" ht="15" x14ac:dyDescent="0.25">
      <c r="A56" s="221"/>
      <c r="B56" s="220"/>
      <c r="C56" s="152"/>
      <c r="D56" s="725"/>
      <c r="E56" s="726"/>
      <c r="F56" s="726"/>
      <c r="G56" s="726"/>
      <c r="H56" s="726"/>
      <c r="I56" s="726"/>
      <c r="J56" s="727"/>
      <c r="K56" s="171"/>
      <c r="L56" s="167"/>
      <c r="M56" s="167"/>
      <c r="N56" s="164"/>
      <c r="O56" s="148"/>
      <c r="P56" s="147"/>
      <c r="Q56" s="146"/>
      <c r="R56" s="139"/>
      <c r="S56" s="702"/>
      <c r="T56" s="703"/>
      <c r="U56" s="136"/>
    </row>
    <row r="57" spans="1:21" ht="15" x14ac:dyDescent="0.25">
      <c r="A57" s="221"/>
      <c r="B57" s="220"/>
      <c r="C57" s="152"/>
      <c r="D57" s="725"/>
      <c r="E57" s="726"/>
      <c r="F57" s="726"/>
      <c r="G57" s="726"/>
      <c r="H57" s="726"/>
      <c r="I57" s="726"/>
      <c r="J57" s="727"/>
      <c r="K57" s="171"/>
      <c r="L57" s="167"/>
      <c r="M57" s="167"/>
      <c r="N57" s="164"/>
      <c r="O57" s="148"/>
      <c r="P57" s="147"/>
      <c r="Q57" s="146"/>
      <c r="R57" s="139"/>
      <c r="S57" s="702"/>
      <c r="T57" s="703"/>
      <c r="U57" s="136"/>
    </row>
    <row r="58" spans="1:21" ht="15" x14ac:dyDescent="0.25">
      <c r="A58" s="221"/>
      <c r="B58" s="220"/>
      <c r="C58" s="152"/>
      <c r="D58" s="725"/>
      <c r="E58" s="726"/>
      <c r="F58" s="726"/>
      <c r="G58" s="726"/>
      <c r="H58" s="726"/>
      <c r="I58" s="726"/>
      <c r="J58" s="727"/>
      <c r="K58" s="171"/>
      <c r="L58" s="167"/>
      <c r="M58" s="167"/>
      <c r="N58" s="164"/>
      <c r="O58" s="148"/>
      <c r="P58" s="147"/>
      <c r="Q58" s="146"/>
      <c r="R58" s="139"/>
      <c r="S58" s="702"/>
      <c r="T58" s="703"/>
      <c r="U58" s="136"/>
    </row>
    <row r="59" spans="1:21" ht="15" x14ac:dyDescent="0.25">
      <c r="A59" s="221"/>
      <c r="B59" s="220"/>
      <c r="C59" s="152"/>
      <c r="D59" s="725"/>
      <c r="E59" s="726"/>
      <c r="F59" s="726"/>
      <c r="G59" s="726"/>
      <c r="H59" s="726"/>
      <c r="I59" s="726"/>
      <c r="J59" s="727"/>
      <c r="K59" s="171"/>
      <c r="L59" s="167"/>
      <c r="M59" s="167"/>
      <c r="N59" s="164"/>
      <c r="O59" s="148"/>
      <c r="P59" s="147"/>
      <c r="Q59" s="146"/>
      <c r="R59" s="139"/>
      <c r="S59" s="702"/>
      <c r="T59" s="703"/>
      <c r="U59" s="136"/>
    </row>
    <row r="60" spans="1:21" ht="6.75" customHeight="1" x14ac:dyDescent="0.2">
      <c r="B60" s="107"/>
      <c r="C60" s="199"/>
      <c r="D60" s="738"/>
      <c r="E60" s="738"/>
      <c r="F60" s="738"/>
      <c r="G60" s="198"/>
      <c r="H60" s="198"/>
      <c r="I60" s="198"/>
      <c r="J60" s="198"/>
      <c r="K60" s="193"/>
      <c r="L60" s="196"/>
      <c r="M60" s="196"/>
      <c r="N60" s="139"/>
      <c r="O60" s="219"/>
      <c r="P60" s="218"/>
      <c r="Q60" s="140"/>
      <c r="R60" s="139"/>
      <c r="S60" s="138"/>
      <c r="T60" s="137"/>
      <c r="U60" s="136"/>
    </row>
    <row r="61" spans="1:21" s="124" customFormat="1" x14ac:dyDescent="0.25">
      <c r="A61" s="135"/>
      <c r="B61" s="134"/>
      <c r="C61" s="213" t="s">
        <v>191</v>
      </c>
      <c r="D61" s="213"/>
      <c r="E61" s="213"/>
      <c r="F61" s="213"/>
      <c r="G61" s="213"/>
      <c r="H61" s="192"/>
      <c r="I61" s="192"/>
      <c r="J61" s="191"/>
      <c r="K61" s="191"/>
      <c r="L61" s="190"/>
      <c r="M61" s="190"/>
      <c r="N61" s="190"/>
      <c r="O61" s="189">
        <f>SUM(O56:O59)</f>
        <v>0</v>
      </c>
      <c r="P61" s="212"/>
      <c r="Q61" s="187"/>
      <c r="R61" s="186"/>
      <c r="S61" s="186"/>
      <c r="T61" s="186"/>
      <c r="U61" s="185"/>
    </row>
    <row r="62" spans="1:21" ht="54" customHeight="1" x14ac:dyDescent="0.2">
      <c r="B62" s="107"/>
      <c r="C62" s="211">
        <v>8</v>
      </c>
      <c r="D62" s="737" t="s">
        <v>196</v>
      </c>
      <c r="E62" s="737"/>
      <c r="F62" s="737"/>
      <c r="G62" s="737"/>
      <c r="H62" s="737"/>
      <c r="I62" s="737"/>
      <c r="J62" s="737"/>
      <c r="K62" s="217"/>
      <c r="L62" s="167"/>
      <c r="M62" s="167"/>
      <c r="N62" s="164"/>
      <c r="O62" s="205" t="s">
        <v>193</v>
      </c>
      <c r="P62" s="204"/>
      <c r="Q62" s="216" t="s">
        <v>192</v>
      </c>
      <c r="R62" s="202"/>
      <c r="S62" s="723"/>
      <c r="T62" s="724"/>
      <c r="U62" s="136"/>
    </row>
    <row r="63" spans="1:21" ht="15" x14ac:dyDescent="0.25">
      <c r="B63" s="107"/>
      <c r="C63" s="152"/>
      <c r="D63" s="725"/>
      <c r="E63" s="726"/>
      <c r="F63" s="726"/>
      <c r="G63" s="726"/>
      <c r="H63" s="726"/>
      <c r="I63" s="726"/>
      <c r="J63" s="727"/>
      <c r="K63" s="171"/>
      <c r="L63" s="167"/>
      <c r="M63" s="167"/>
      <c r="N63" s="164"/>
      <c r="O63" s="148"/>
      <c r="P63" s="147"/>
      <c r="Q63" s="146"/>
      <c r="R63" s="139"/>
      <c r="S63" s="702"/>
      <c r="T63" s="703"/>
      <c r="U63" s="136"/>
    </row>
    <row r="64" spans="1:21" ht="15" x14ac:dyDescent="0.25">
      <c r="B64" s="107"/>
      <c r="C64" s="152"/>
      <c r="D64" s="725"/>
      <c r="E64" s="726"/>
      <c r="F64" s="726"/>
      <c r="G64" s="726"/>
      <c r="H64" s="726"/>
      <c r="I64" s="726"/>
      <c r="J64" s="727"/>
      <c r="K64" s="171"/>
      <c r="L64" s="167"/>
      <c r="M64" s="167"/>
      <c r="N64" s="164"/>
      <c r="O64" s="148"/>
      <c r="P64" s="147"/>
      <c r="Q64" s="146"/>
      <c r="R64" s="139"/>
      <c r="S64" s="215"/>
      <c r="T64" s="214"/>
      <c r="U64" s="136"/>
    </row>
    <row r="65" spans="1:21" ht="15" x14ac:dyDescent="0.25">
      <c r="B65" s="107"/>
      <c r="C65" s="152"/>
      <c r="D65" s="725"/>
      <c r="E65" s="726"/>
      <c r="F65" s="726"/>
      <c r="G65" s="726"/>
      <c r="H65" s="726"/>
      <c r="I65" s="726"/>
      <c r="J65" s="727"/>
      <c r="K65" s="171"/>
      <c r="L65" s="167"/>
      <c r="M65" s="167"/>
      <c r="N65" s="164"/>
      <c r="O65" s="148"/>
      <c r="P65" s="147"/>
      <c r="Q65" s="146"/>
      <c r="R65" s="139"/>
      <c r="S65" s="215"/>
      <c r="T65" s="214"/>
      <c r="U65" s="136"/>
    </row>
    <row r="66" spans="1:21" ht="15" x14ac:dyDescent="0.25">
      <c r="B66" s="107"/>
      <c r="C66" s="152"/>
      <c r="D66" s="725"/>
      <c r="E66" s="726"/>
      <c r="F66" s="726"/>
      <c r="G66" s="726"/>
      <c r="H66" s="726"/>
      <c r="I66" s="726"/>
      <c r="J66" s="727"/>
      <c r="K66" s="171"/>
      <c r="L66" s="167"/>
      <c r="M66" s="167"/>
      <c r="N66" s="164"/>
      <c r="O66" s="148"/>
      <c r="P66" s="147"/>
      <c r="Q66" s="146"/>
      <c r="R66" s="139"/>
      <c r="S66" s="702"/>
      <c r="T66" s="703"/>
      <c r="U66" s="136"/>
    </row>
    <row r="67" spans="1:21" ht="8.25" customHeight="1" x14ac:dyDescent="0.2">
      <c r="B67" s="107"/>
      <c r="C67" s="199"/>
      <c r="D67" s="198"/>
      <c r="E67" s="198"/>
      <c r="F67" s="198"/>
      <c r="G67" s="198"/>
      <c r="H67" s="198"/>
      <c r="I67" s="198"/>
      <c r="J67" s="198"/>
      <c r="K67" s="193"/>
      <c r="L67" s="196"/>
      <c r="M67" s="196"/>
      <c r="N67" s="139"/>
      <c r="O67" s="195"/>
      <c r="P67" s="139"/>
      <c r="Q67" s="140"/>
      <c r="R67" s="139"/>
      <c r="S67" s="138"/>
      <c r="T67" s="137"/>
      <c r="U67" s="136"/>
    </row>
    <row r="68" spans="1:21" s="124" customFormat="1" x14ac:dyDescent="0.25">
      <c r="A68" s="135"/>
      <c r="B68" s="134"/>
      <c r="C68" s="213" t="s">
        <v>191</v>
      </c>
      <c r="D68" s="213"/>
      <c r="E68" s="213"/>
      <c r="F68" s="213"/>
      <c r="G68" s="213"/>
      <c r="H68" s="192"/>
      <c r="I68" s="192"/>
      <c r="J68" s="191"/>
      <c r="K68" s="191"/>
      <c r="L68" s="190"/>
      <c r="M68" s="190"/>
      <c r="N68" s="190"/>
      <c r="O68" s="189">
        <f>SUM(O63:O66)</f>
        <v>0</v>
      </c>
      <c r="P68" s="212"/>
      <c r="Q68" s="187"/>
      <c r="R68" s="186"/>
      <c r="S68" s="186"/>
      <c r="T68" s="186"/>
      <c r="U68" s="185"/>
    </row>
    <row r="69" spans="1:21" ht="49.5" customHeight="1" x14ac:dyDescent="0.2">
      <c r="B69" s="107"/>
      <c r="C69" s="211">
        <v>9</v>
      </c>
      <c r="D69" s="210" t="s">
        <v>195</v>
      </c>
      <c r="E69" s="209"/>
      <c r="F69" s="209"/>
      <c r="G69" s="209"/>
      <c r="H69" s="209"/>
      <c r="I69" s="208"/>
      <c r="J69" s="207"/>
      <c r="K69" s="206"/>
      <c r="L69" s="167"/>
      <c r="M69" s="167"/>
      <c r="N69" s="164"/>
      <c r="O69" s="205" t="s">
        <v>193</v>
      </c>
      <c r="P69" s="204"/>
      <c r="Q69" s="203" t="s">
        <v>192</v>
      </c>
      <c r="R69" s="202"/>
      <c r="S69" s="201"/>
      <c r="T69" s="200"/>
      <c r="U69" s="136"/>
    </row>
    <row r="70" spans="1:21" ht="15" customHeight="1" x14ac:dyDescent="0.25">
      <c r="B70" s="107"/>
      <c r="C70" s="152"/>
      <c r="D70" s="725"/>
      <c r="E70" s="726"/>
      <c r="F70" s="726"/>
      <c r="G70" s="726"/>
      <c r="H70" s="726"/>
      <c r="I70" s="726"/>
      <c r="J70" s="727"/>
      <c r="K70" s="171"/>
      <c r="L70" s="167"/>
      <c r="M70" s="167"/>
      <c r="N70" s="164"/>
      <c r="O70" s="148"/>
      <c r="P70" s="147"/>
      <c r="Q70" s="146"/>
      <c r="R70" s="139"/>
      <c r="S70" s="702"/>
      <c r="T70" s="703"/>
      <c r="U70" s="136"/>
    </row>
    <row r="71" spans="1:21" ht="15" x14ac:dyDescent="0.25">
      <c r="B71" s="107"/>
      <c r="C71" s="152"/>
      <c r="D71" s="725"/>
      <c r="E71" s="726"/>
      <c r="F71" s="726"/>
      <c r="G71" s="726"/>
      <c r="H71" s="726"/>
      <c r="I71" s="726"/>
      <c r="J71" s="727"/>
      <c r="K71" s="171"/>
      <c r="L71" s="167"/>
      <c r="M71" s="167"/>
      <c r="N71" s="164"/>
      <c r="O71" s="148"/>
      <c r="P71" s="147"/>
      <c r="Q71" s="146"/>
      <c r="R71" s="139"/>
      <c r="S71" s="702"/>
      <c r="T71" s="703"/>
      <c r="U71" s="136"/>
    </row>
    <row r="72" spans="1:21" ht="15" customHeight="1" x14ac:dyDescent="0.25">
      <c r="B72" s="107"/>
      <c r="C72" s="152"/>
      <c r="D72" s="725"/>
      <c r="E72" s="726"/>
      <c r="F72" s="726"/>
      <c r="G72" s="726"/>
      <c r="H72" s="726"/>
      <c r="I72" s="726"/>
      <c r="J72" s="727"/>
      <c r="K72" s="171"/>
      <c r="L72" s="167"/>
      <c r="M72" s="167"/>
      <c r="N72" s="164"/>
      <c r="O72" s="148"/>
      <c r="P72" s="147"/>
      <c r="Q72" s="146"/>
      <c r="R72" s="139"/>
      <c r="S72" s="702"/>
      <c r="T72" s="703"/>
      <c r="U72" s="136"/>
    </row>
    <row r="73" spans="1:21" ht="15" x14ac:dyDescent="0.25">
      <c r="B73" s="107"/>
      <c r="C73" s="152"/>
      <c r="D73" s="725"/>
      <c r="E73" s="726"/>
      <c r="F73" s="726"/>
      <c r="G73" s="726"/>
      <c r="H73" s="726"/>
      <c r="I73" s="726"/>
      <c r="J73" s="727"/>
      <c r="K73" s="171"/>
      <c r="L73" s="167"/>
      <c r="M73" s="167"/>
      <c r="N73" s="164"/>
      <c r="O73" s="148"/>
      <c r="P73" s="147"/>
      <c r="Q73" s="146"/>
      <c r="R73" s="139"/>
      <c r="S73" s="702"/>
      <c r="T73" s="703"/>
      <c r="U73" s="136"/>
    </row>
    <row r="74" spans="1:21" ht="15" x14ac:dyDescent="0.25">
      <c r="B74" s="107"/>
      <c r="C74" s="152"/>
      <c r="D74" s="725"/>
      <c r="E74" s="726"/>
      <c r="F74" s="726"/>
      <c r="G74" s="726"/>
      <c r="H74" s="726"/>
      <c r="I74" s="726"/>
      <c r="J74" s="727"/>
      <c r="K74" s="171"/>
      <c r="L74" s="167"/>
      <c r="M74" s="167"/>
      <c r="N74" s="164"/>
      <c r="O74" s="148"/>
      <c r="P74" s="147"/>
      <c r="Q74" s="146"/>
      <c r="R74" s="139"/>
      <c r="S74" s="702"/>
      <c r="T74" s="703"/>
      <c r="U74" s="136"/>
    </row>
    <row r="75" spans="1:21" ht="15" x14ac:dyDescent="0.25">
      <c r="B75" s="107"/>
      <c r="C75" s="152"/>
      <c r="D75" s="725"/>
      <c r="E75" s="726"/>
      <c r="F75" s="726"/>
      <c r="G75" s="726"/>
      <c r="H75" s="726"/>
      <c r="I75" s="726"/>
      <c r="J75" s="727"/>
      <c r="K75" s="171"/>
      <c r="L75" s="167"/>
      <c r="M75" s="167"/>
      <c r="N75" s="164"/>
      <c r="O75" s="148"/>
      <c r="P75" s="147"/>
      <c r="Q75" s="146"/>
      <c r="R75" s="139"/>
      <c r="S75" s="702"/>
      <c r="T75" s="703"/>
      <c r="U75" s="136"/>
    </row>
    <row r="76" spans="1:21" ht="9.75" customHeight="1" x14ac:dyDescent="0.2">
      <c r="B76" s="107"/>
      <c r="C76" s="199"/>
      <c r="D76" s="198"/>
      <c r="E76" s="198"/>
      <c r="F76" s="198"/>
      <c r="G76" s="198"/>
      <c r="H76" s="198"/>
      <c r="I76" s="197"/>
      <c r="J76" s="197"/>
      <c r="K76" s="193"/>
      <c r="L76" s="196"/>
      <c r="M76" s="196"/>
      <c r="N76" s="139"/>
      <c r="O76" s="195"/>
      <c r="P76" s="139"/>
      <c r="Q76" s="140"/>
      <c r="R76" s="139"/>
      <c r="S76" s="194"/>
      <c r="T76" s="193"/>
      <c r="U76" s="136"/>
    </row>
    <row r="77" spans="1:21" s="124" customFormat="1" ht="14.25" customHeight="1" x14ac:dyDescent="0.25">
      <c r="A77" s="135"/>
      <c r="B77" s="134"/>
      <c r="C77" s="133" t="s">
        <v>191</v>
      </c>
      <c r="D77" s="133"/>
      <c r="E77" s="133"/>
      <c r="F77" s="133"/>
      <c r="G77" s="133"/>
      <c r="H77" s="192"/>
      <c r="I77" s="192"/>
      <c r="J77" s="191"/>
      <c r="K77" s="191"/>
      <c r="L77" s="190"/>
      <c r="M77" s="190"/>
      <c r="N77" s="190"/>
      <c r="O77" s="189">
        <f>SUM(O70:O75)</f>
        <v>0</v>
      </c>
      <c r="P77" s="188"/>
      <c r="Q77" s="187"/>
      <c r="R77" s="186"/>
      <c r="S77" s="186"/>
      <c r="T77" s="186"/>
      <c r="U77" s="185"/>
    </row>
    <row r="78" spans="1:21" s="108" customFormat="1" ht="14.25" customHeight="1" x14ac:dyDescent="0.25">
      <c r="A78" s="135"/>
      <c r="B78" s="134"/>
      <c r="C78" s="184"/>
      <c r="D78" s="183"/>
      <c r="E78" s="183"/>
      <c r="F78" s="183"/>
      <c r="G78" s="349" t="s">
        <v>274</v>
      </c>
      <c r="H78" s="350"/>
      <c r="I78" s="741" t="s">
        <v>225</v>
      </c>
      <c r="J78" s="741"/>
      <c r="K78" s="182"/>
      <c r="L78" s="181"/>
      <c r="M78" s="181"/>
      <c r="N78" s="180"/>
      <c r="O78" s="179"/>
      <c r="P78" s="165"/>
      <c r="Q78" s="359"/>
      <c r="R78" s="178"/>
      <c r="S78" s="177"/>
      <c r="T78" s="176"/>
      <c r="U78" s="175"/>
    </row>
    <row r="79" spans="1:21" ht="14.25" customHeight="1" x14ac:dyDescent="0.2">
      <c r="B79" s="107"/>
      <c r="C79" s="174">
        <v>10</v>
      </c>
      <c r="D79" s="351" t="s">
        <v>226</v>
      </c>
      <c r="E79" s="351"/>
      <c r="F79" s="351"/>
      <c r="G79" s="352"/>
      <c r="H79" s="173"/>
      <c r="I79" s="742">
        <f>valamtrequested/(1+G79)</f>
        <v>0</v>
      </c>
      <c r="J79" s="743"/>
      <c r="K79" s="353"/>
      <c r="L79" s="167"/>
      <c r="M79" s="167"/>
      <c r="N79" s="164"/>
      <c r="O79" s="172"/>
      <c r="P79" s="165"/>
      <c r="Q79" s="360"/>
      <c r="R79" s="164"/>
      <c r="S79" s="152"/>
      <c r="T79" s="171"/>
      <c r="U79" s="136"/>
    </row>
    <row r="80" spans="1:21" ht="14.25" customHeight="1" x14ac:dyDescent="0.2">
      <c r="B80" s="107"/>
      <c r="C80" s="174"/>
      <c r="D80" s="351" t="s">
        <v>227</v>
      </c>
      <c r="E80" s="351"/>
      <c r="F80" s="351"/>
      <c r="G80" s="354" t="s">
        <v>228</v>
      </c>
      <c r="H80" s="173"/>
      <c r="I80" s="742">
        <f>+I79*G79</f>
        <v>0</v>
      </c>
      <c r="J80" s="743"/>
      <c r="K80" s="353"/>
      <c r="L80" s="167"/>
      <c r="M80" s="167"/>
      <c r="N80" s="164"/>
      <c r="O80" s="357"/>
      <c r="P80" s="165"/>
      <c r="Q80" s="360"/>
      <c r="R80" s="164"/>
      <c r="S80" s="152"/>
      <c r="T80" s="171"/>
      <c r="U80" s="136"/>
    </row>
    <row r="81" spans="1:21" ht="14.25" customHeight="1" x14ac:dyDescent="0.2">
      <c r="B81" s="107"/>
      <c r="C81" s="355"/>
      <c r="D81" s="196"/>
      <c r="E81" s="196"/>
      <c r="F81" s="196"/>
      <c r="G81" s="196"/>
      <c r="H81" s="196"/>
      <c r="I81" s="356"/>
      <c r="J81" s="356"/>
      <c r="K81" s="353"/>
      <c r="L81" s="167"/>
      <c r="M81" s="167"/>
      <c r="N81" s="164"/>
      <c r="O81" s="358"/>
      <c r="P81" s="165"/>
      <c r="Q81" s="361"/>
      <c r="R81" s="164"/>
      <c r="S81" s="362"/>
      <c r="T81" s="363"/>
      <c r="U81" s="136"/>
    </row>
    <row r="82" spans="1:21" ht="14.25" customHeight="1" x14ac:dyDescent="0.2">
      <c r="B82" s="107"/>
      <c r="C82" s="169"/>
      <c r="D82" s="166"/>
      <c r="E82" s="166"/>
      <c r="F82" s="166"/>
      <c r="G82" s="166"/>
      <c r="H82" s="166"/>
      <c r="I82" s="168"/>
      <c r="J82" s="168"/>
      <c r="K82" s="163"/>
      <c r="L82" s="167"/>
      <c r="M82" s="167"/>
      <c r="N82" s="164"/>
      <c r="O82" s="166"/>
      <c r="P82" s="165"/>
      <c r="Q82" s="163"/>
      <c r="R82" s="164"/>
      <c r="S82" s="163"/>
      <c r="T82" s="163"/>
      <c r="U82" s="136"/>
    </row>
    <row r="83" spans="1:21" s="153" customFormat="1" ht="53.25" customHeight="1" x14ac:dyDescent="0.2">
      <c r="A83" s="145"/>
      <c r="B83" s="162"/>
      <c r="C83" s="161">
        <v>11</v>
      </c>
      <c r="D83" s="728" t="s">
        <v>194</v>
      </c>
      <c r="E83" s="728"/>
      <c r="F83" s="728"/>
      <c r="G83" s="728"/>
      <c r="H83" s="728"/>
      <c r="I83" s="728"/>
      <c r="J83" s="728"/>
      <c r="K83" s="729"/>
      <c r="L83" s="155"/>
      <c r="M83" s="155"/>
      <c r="N83" s="157"/>
      <c r="O83" s="160" t="s">
        <v>193</v>
      </c>
      <c r="P83" s="159"/>
      <c r="Q83" s="158" t="s">
        <v>192</v>
      </c>
      <c r="R83" s="157"/>
      <c r="S83" s="156"/>
      <c r="T83" s="155"/>
      <c r="U83" s="154"/>
    </row>
    <row r="84" spans="1:21" ht="15" x14ac:dyDescent="0.25">
      <c r="B84" s="107"/>
      <c r="C84" s="152"/>
      <c r="D84" s="730"/>
      <c r="E84" s="731"/>
      <c r="F84" s="731"/>
      <c r="G84" s="731"/>
      <c r="H84" s="731"/>
      <c r="I84" s="731"/>
      <c r="J84" s="732"/>
      <c r="K84" s="151"/>
      <c r="L84" s="150"/>
      <c r="M84" s="150"/>
      <c r="N84" s="149"/>
      <c r="O84" s="148"/>
      <c r="P84" s="147"/>
      <c r="Q84" s="146"/>
      <c r="R84" s="139"/>
      <c r="S84" s="702"/>
      <c r="T84" s="703"/>
      <c r="U84" s="136"/>
    </row>
    <row r="85" spans="1:21" ht="15" x14ac:dyDescent="0.25">
      <c r="B85" s="107"/>
      <c r="C85" s="152"/>
      <c r="D85" s="730"/>
      <c r="E85" s="731"/>
      <c r="F85" s="731"/>
      <c r="G85" s="731"/>
      <c r="H85" s="731"/>
      <c r="I85" s="731"/>
      <c r="J85" s="732"/>
      <c r="K85" s="151"/>
      <c r="L85" s="150"/>
      <c r="M85" s="150"/>
      <c r="N85" s="149"/>
      <c r="O85" s="148"/>
      <c r="P85" s="147"/>
      <c r="Q85" s="146"/>
      <c r="R85" s="139"/>
      <c r="S85" s="702"/>
      <c r="T85" s="703"/>
      <c r="U85" s="136"/>
    </row>
    <row r="86" spans="1:21" ht="7.5" customHeight="1" x14ac:dyDescent="0.2">
      <c r="A86" s="145"/>
      <c r="B86" s="107"/>
      <c r="C86" s="144"/>
      <c r="D86" s="105"/>
      <c r="E86" s="105"/>
      <c r="F86" s="105"/>
      <c r="G86" s="143"/>
      <c r="H86" s="143"/>
      <c r="I86" s="143"/>
      <c r="J86" s="143"/>
      <c r="K86" s="137"/>
      <c r="L86" s="96"/>
      <c r="M86" s="96"/>
      <c r="N86" s="139"/>
      <c r="O86" s="142"/>
      <c r="P86" s="141"/>
      <c r="Q86" s="140"/>
      <c r="R86" s="139"/>
      <c r="S86" s="138"/>
      <c r="T86" s="137"/>
      <c r="U86" s="136"/>
    </row>
    <row r="87" spans="1:21" s="124" customFormat="1" x14ac:dyDescent="0.25">
      <c r="A87" s="135"/>
      <c r="B87" s="134"/>
      <c r="C87" s="133" t="s">
        <v>191</v>
      </c>
      <c r="D87" s="133"/>
      <c r="E87" s="133"/>
      <c r="F87" s="133"/>
      <c r="G87" s="133"/>
      <c r="H87" s="132"/>
      <c r="I87" s="132"/>
      <c r="J87" s="131"/>
      <c r="K87" s="131"/>
      <c r="L87" s="130"/>
      <c r="M87" s="130"/>
      <c r="N87" s="130"/>
      <c r="O87" s="129">
        <f>SUM(O84:O85)</f>
        <v>0</v>
      </c>
      <c r="P87" s="128"/>
      <c r="Q87" s="127"/>
      <c r="R87" s="126"/>
      <c r="S87" s="126"/>
      <c r="T87" s="126"/>
      <c r="U87" s="125"/>
    </row>
    <row r="88" spans="1:21" ht="8.25" customHeight="1" thickBot="1" x14ac:dyDescent="0.25">
      <c r="B88" s="107"/>
      <c r="C88" s="123"/>
      <c r="D88" s="121"/>
      <c r="E88" s="122"/>
      <c r="F88" s="121"/>
      <c r="G88" s="121"/>
      <c r="H88" s="121"/>
      <c r="I88" s="121"/>
      <c r="J88" s="121"/>
      <c r="K88" s="119"/>
      <c r="L88" s="119"/>
      <c r="M88" s="119"/>
      <c r="N88" s="119"/>
      <c r="O88" s="120"/>
      <c r="P88" s="119"/>
      <c r="Q88" s="119"/>
      <c r="R88" s="119"/>
      <c r="S88" s="119"/>
      <c r="T88" s="119"/>
      <c r="U88" s="118"/>
    </row>
    <row r="89" spans="1:21" s="108" customFormat="1" ht="16.5" customHeight="1" thickBot="1" x14ac:dyDescent="0.25">
      <c r="A89" s="117"/>
      <c r="B89" s="116"/>
      <c r="C89" s="115" t="s">
        <v>190</v>
      </c>
      <c r="D89" s="114"/>
      <c r="E89" s="114"/>
      <c r="F89" s="114"/>
      <c r="G89" s="114"/>
      <c r="H89" s="114"/>
      <c r="I89" s="114"/>
      <c r="J89" s="114"/>
      <c r="K89" s="114"/>
      <c r="L89" s="114"/>
      <c r="M89" s="114"/>
      <c r="N89" s="113"/>
      <c r="O89" s="112">
        <f>+O15+O30+O37+O45+O54+O61+O68+O77+O79+O87+O24</f>
        <v>0</v>
      </c>
      <c r="P89" s="111"/>
      <c r="Q89" s="110"/>
      <c r="R89" s="110"/>
      <c r="S89" s="110"/>
      <c r="T89" s="110"/>
      <c r="U89" s="109"/>
    </row>
    <row r="90" spans="1:21" ht="5.25" customHeight="1" x14ac:dyDescent="0.2">
      <c r="B90" s="107"/>
      <c r="C90" s="106"/>
      <c r="D90" s="105"/>
      <c r="E90" s="105"/>
      <c r="F90" s="105"/>
      <c r="G90" s="105"/>
      <c r="H90" s="105"/>
      <c r="I90" s="105"/>
      <c r="J90" s="105"/>
      <c r="K90" s="105"/>
      <c r="L90" s="105"/>
      <c r="M90" s="105"/>
      <c r="N90" s="105"/>
      <c r="O90" s="105"/>
      <c r="P90" s="105"/>
      <c r="Q90" s="105"/>
      <c r="R90" s="105"/>
      <c r="S90" s="105"/>
      <c r="T90" s="105"/>
      <c r="U90" s="104"/>
    </row>
    <row r="91" spans="1:21" ht="6.75" customHeight="1" thickBot="1" x14ac:dyDescent="0.25">
      <c r="B91" s="103"/>
      <c r="C91" s="102"/>
      <c r="D91" s="102"/>
      <c r="E91" s="102"/>
      <c r="F91" s="102"/>
      <c r="G91" s="102"/>
      <c r="H91" s="102"/>
      <c r="I91" s="102"/>
      <c r="J91" s="102"/>
      <c r="K91" s="102"/>
      <c r="L91" s="102"/>
      <c r="M91" s="102"/>
      <c r="N91" s="102"/>
      <c r="O91" s="102"/>
      <c r="P91" s="102"/>
      <c r="Q91" s="102"/>
      <c r="R91" s="102"/>
      <c r="S91" s="101"/>
      <c r="T91" s="101"/>
      <c r="U91" s="100"/>
    </row>
    <row r="92" spans="1:21" x14ac:dyDescent="0.2">
      <c r="A92" s="95"/>
      <c r="Q92" s="99"/>
    </row>
    <row r="122" spans="1:18" x14ac:dyDescent="0.2">
      <c r="A122" s="95"/>
      <c r="B122" s="95"/>
      <c r="C122" s="95"/>
      <c r="D122" s="95"/>
      <c r="E122" s="95"/>
      <c r="F122" s="95"/>
      <c r="G122" s="95"/>
      <c r="H122" s="95"/>
      <c r="I122" s="95"/>
      <c r="J122" s="95"/>
      <c r="K122" s="95"/>
      <c r="L122" s="95"/>
      <c r="M122" s="95"/>
      <c r="N122" s="95"/>
      <c r="O122" s="95"/>
      <c r="P122" s="95"/>
      <c r="Q122" s="98"/>
      <c r="R122" s="95"/>
    </row>
  </sheetData>
  <sheetProtection algorithmName="SHA-512" hashValue="TExLTzc6O5xnyOtO3KJMIcT2P5N7tqVknU85ZAOcVafWcsSz+mDxQW8H5QQ5zp2lYOBu5+JoRgb31Pacsq38Ag==" saltValue="iODP09U5t2DZiPdIHzz47Q==" spinCount="100000" sheet="1"/>
  <dataConsolidate/>
  <mergeCells count="115">
    <mergeCell ref="D57:J57"/>
    <mergeCell ref="S59:T59"/>
    <mergeCell ref="S16:T16"/>
    <mergeCell ref="I78:J78"/>
    <mergeCell ref="I79:J79"/>
    <mergeCell ref="I80:J80"/>
    <mergeCell ref="D75:J75"/>
    <mergeCell ref="D65:J65"/>
    <mergeCell ref="D56:J56"/>
    <mergeCell ref="D47:G47"/>
    <mergeCell ref="D39:K39"/>
    <mergeCell ref="D34:G34"/>
    <mergeCell ref="S34:T34"/>
    <mergeCell ref="D27:G27"/>
    <mergeCell ref="C30:G30"/>
    <mergeCell ref="S28:T28"/>
    <mergeCell ref="D28:G28"/>
    <mergeCell ref="S31:T31"/>
    <mergeCell ref="D35:G35"/>
    <mergeCell ref="D42:K42"/>
    <mergeCell ref="S55:T55"/>
    <mergeCell ref="S41:T41"/>
    <mergeCell ref="S40:T40"/>
    <mergeCell ref="D52:G52"/>
    <mergeCell ref="S1:U1"/>
    <mergeCell ref="D71:J71"/>
    <mergeCell ref="D41:K41"/>
    <mergeCell ref="S42:T42"/>
    <mergeCell ref="S58:T58"/>
    <mergeCell ref="C37:G37"/>
    <mergeCell ref="D50:G50"/>
    <mergeCell ref="S47:T47"/>
    <mergeCell ref="S57:T57"/>
    <mergeCell ref="S56:T56"/>
    <mergeCell ref="D59:J59"/>
    <mergeCell ref="S18:T18"/>
    <mergeCell ref="D58:J58"/>
    <mergeCell ref="D49:G49"/>
    <mergeCell ref="D40:K40"/>
    <mergeCell ref="D43:K43"/>
    <mergeCell ref="S49:T49"/>
    <mergeCell ref="S62:T62"/>
    <mergeCell ref="D62:J62"/>
    <mergeCell ref="D60:F60"/>
    <mergeCell ref="S52:T52"/>
    <mergeCell ref="D38:K38"/>
    <mergeCell ref="S43:T43"/>
    <mergeCell ref="S51:T51"/>
    <mergeCell ref="S85:T85"/>
    <mergeCell ref="S66:T66"/>
    <mergeCell ref="S70:T70"/>
    <mergeCell ref="S71:T71"/>
    <mergeCell ref="D64:J64"/>
    <mergeCell ref="D63:J63"/>
    <mergeCell ref="S74:T74"/>
    <mergeCell ref="D72:J72"/>
    <mergeCell ref="D83:K83"/>
    <mergeCell ref="D85:J85"/>
    <mergeCell ref="S84:T84"/>
    <mergeCell ref="S63:T63"/>
    <mergeCell ref="D73:J73"/>
    <mergeCell ref="D66:J66"/>
    <mergeCell ref="S73:T73"/>
    <mergeCell ref="S75:T75"/>
    <mergeCell ref="D70:J70"/>
    <mergeCell ref="S72:T72"/>
    <mergeCell ref="D74:J74"/>
    <mergeCell ref="D84:J84"/>
    <mergeCell ref="D48:G48"/>
    <mergeCell ref="S35:T35"/>
    <mergeCell ref="D51:G51"/>
    <mergeCell ref="S32:T32"/>
    <mergeCell ref="D33:G33"/>
    <mergeCell ref="S33:T33"/>
    <mergeCell ref="D32:G32"/>
    <mergeCell ref="S46:T46"/>
    <mergeCell ref="S50:T50"/>
    <mergeCell ref="S48:T48"/>
    <mergeCell ref="S20:T20"/>
    <mergeCell ref="S21:T21"/>
    <mergeCell ref="D20:G20"/>
    <mergeCell ref="S23:T23"/>
    <mergeCell ref="C24:G24"/>
    <mergeCell ref="D25:G25"/>
    <mergeCell ref="S26:T26"/>
    <mergeCell ref="S27:T27"/>
    <mergeCell ref="D26:G26"/>
    <mergeCell ref="S22:T22"/>
    <mergeCell ref="S25:T25"/>
    <mergeCell ref="D21:G21"/>
    <mergeCell ref="D22:G22"/>
    <mergeCell ref="H5:I5"/>
    <mergeCell ref="J5:K5"/>
    <mergeCell ref="F5:G5"/>
    <mergeCell ref="S14:T14"/>
    <mergeCell ref="C8:K8"/>
    <mergeCell ref="D11:G11"/>
    <mergeCell ref="S17:T17"/>
    <mergeCell ref="S19:T19"/>
    <mergeCell ref="S2:T2"/>
    <mergeCell ref="C5:E5"/>
    <mergeCell ref="B3:T3"/>
    <mergeCell ref="D12:G12"/>
    <mergeCell ref="D10:G10"/>
    <mergeCell ref="D18:G18"/>
    <mergeCell ref="D19:G19"/>
    <mergeCell ref="C15:G15"/>
    <mergeCell ref="D17:G17"/>
    <mergeCell ref="D13:G13"/>
    <mergeCell ref="S13:T13"/>
    <mergeCell ref="S10:T10"/>
    <mergeCell ref="B7:U7"/>
    <mergeCell ref="S8:T8"/>
    <mergeCell ref="S11:T11"/>
    <mergeCell ref="S12:T12"/>
  </mergeCells>
  <conditionalFormatting sqref="Q40:Q43">
    <cfRule type="expression" dxfId="205" priority="246" stopIfTrue="1">
      <formula>AND($O40&gt;0,$Q40="")</formula>
    </cfRule>
  </conditionalFormatting>
  <conditionalFormatting sqref="Q40:Q43">
    <cfRule type="expression" dxfId="204" priority="245" stopIfTrue="1">
      <formula>AND($O40&gt;0,$Q40="")</formula>
    </cfRule>
  </conditionalFormatting>
  <conditionalFormatting sqref="Q40:Q43">
    <cfRule type="expression" dxfId="203" priority="244" stopIfTrue="1">
      <formula>AND($O40&gt;0,$Q40="")</formula>
    </cfRule>
  </conditionalFormatting>
  <conditionalFormatting sqref="Q40:Q43">
    <cfRule type="expression" dxfId="202" priority="243" stopIfTrue="1">
      <formula>AND($O40&gt;0,$Q40="")</formula>
    </cfRule>
  </conditionalFormatting>
  <conditionalFormatting sqref="Q40:Q43">
    <cfRule type="expression" dxfId="201" priority="242" stopIfTrue="1">
      <formula>AND($O40&gt;0,$Q40="")</formula>
    </cfRule>
  </conditionalFormatting>
  <conditionalFormatting sqref="Q41">
    <cfRule type="expression" dxfId="200" priority="241" stopIfTrue="1">
      <formula>AND($O41&gt;0,$Q41="")</formula>
    </cfRule>
  </conditionalFormatting>
  <conditionalFormatting sqref="Q42">
    <cfRule type="expression" dxfId="199" priority="240" stopIfTrue="1">
      <formula>AND($O42&gt;0,$Q42="")</formula>
    </cfRule>
  </conditionalFormatting>
  <conditionalFormatting sqref="Q43">
    <cfRule type="expression" dxfId="198" priority="239" stopIfTrue="1">
      <formula>AND($O43&gt;0,$Q43="")</formula>
    </cfRule>
  </conditionalFormatting>
  <conditionalFormatting sqref="Q40:Q43">
    <cfRule type="expression" dxfId="197" priority="219" stopIfTrue="1">
      <formula>AND($O40&gt;0,$Q40="")</formula>
    </cfRule>
  </conditionalFormatting>
  <conditionalFormatting sqref="Q40:Q43">
    <cfRule type="expression" dxfId="196" priority="218" stopIfTrue="1">
      <formula>AND($O40&gt;0,$Q40="")</formula>
    </cfRule>
  </conditionalFormatting>
  <conditionalFormatting sqref="Q40:Q43">
    <cfRule type="expression" dxfId="195" priority="217" stopIfTrue="1">
      <formula>AND($O40&gt;0,$Q40="")</formula>
    </cfRule>
  </conditionalFormatting>
  <conditionalFormatting sqref="Q40:Q43">
    <cfRule type="expression" dxfId="194" priority="216" stopIfTrue="1">
      <formula>AND($O40&gt;0,$Q40="")</formula>
    </cfRule>
  </conditionalFormatting>
  <conditionalFormatting sqref="Q40:Q43">
    <cfRule type="expression" dxfId="193" priority="215" stopIfTrue="1">
      <formula>AND($O40&gt;0,$Q40="")</formula>
    </cfRule>
  </conditionalFormatting>
  <conditionalFormatting sqref="Q40:Q43">
    <cfRule type="expression" dxfId="192" priority="214" stopIfTrue="1">
      <formula>AND($O40&gt;0,$Q40="")</formula>
    </cfRule>
  </conditionalFormatting>
  <conditionalFormatting sqref="Q40:Q43">
    <cfRule type="expression" dxfId="191" priority="213" stopIfTrue="1">
      <formula>AND($O40&gt;0,$Q40="")</formula>
    </cfRule>
  </conditionalFormatting>
  <conditionalFormatting sqref="Q40:Q43">
    <cfRule type="expression" dxfId="190" priority="212" stopIfTrue="1">
      <formula>AND($O40&gt;0,$Q40="")</formula>
    </cfRule>
  </conditionalFormatting>
  <conditionalFormatting sqref="Q40:Q43">
    <cfRule type="expression" dxfId="189" priority="211" stopIfTrue="1">
      <formula>AND($O40&gt;0,$Q40="")</formula>
    </cfRule>
  </conditionalFormatting>
  <conditionalFormatting sqref="Q40:Q43">
    <cfRule type="expression" dxfId="188" priority="210" stopIfTrue="1">
      <formula>AND($O40&gt;0,$Q40="")</formula>
    </cfRule>
  </conditionalFormatting>
  <conditionalFormatting sqref="Q40:Q43">
    <cfRule type="expression" dxfId="187" priority="209" stopIfTrue="1">
      <formula>AND($O40&gt;0,$Q40="")</formula>
    </cfRule>
  </conditionalFormatting>
  <conditionalFormatting sqref="Q40:Q43">
    <cfRule type="expression" dxfId="186" priority="208" stopIfTrue="1">
      <formula>AND($O40&gt;0,$Q40="")</formula>
    </cfRule>
  </conditionalFormatting>
  <conditionalFormatting sqref="Q40:Q43">
    <cfRule type="expression" dxfId="185" priority="207" stopIfTrue="1">
      <formula>AND($O40&gt;0,$Q40="")</formula>
    </cfRule>
  </conditionalFormatting>
  <conditionalFormatting sqref="Q40:Q43">
    <cfRule type="expression" dxfId="184" priority="206" stopIfTrue="1">
      <formula>AND($O40&gt;0,$Q40="")</formula>
    </cfRule>
  </conditionalFormatting>
  <conditionalFormatting sqref="Q40:Q43">
    <cfRule type="expression" dxfId="183" priority="205" stopIfTrue="1">
      <formula>AND($O40&gt;0,$Q40="")</formula>
    </cfRule>
  </conditionalFormatting>
  <conditionalFormatting sqref="Q40:Q43">
    <cfRule type="expression" dxfId="182" priority="204" stopIfTrue="1">
      <formula>AND($O40&gt;0,$Q40="")</formula>
    </cfRule>
  </conditionalFormatting>
  <conditionalFormatting sqref="Q40:Q43">
    <cfRule type="expression" dxfId="181" priority="203" stopIfTrue="1">
      <formula>AND($O40&gt;0,$Q40="")</formula>
    </cfRule>
  </conditionalFormatting>
  <conditionalFormatting sqref="Q40:Q43">
    <cfRule type="expression" dxfId="180" priority="202" stopIfTrue="1">
      <formula>AND($O40&gt;0,$Q40="")</formula>
    </cfRule>
  </conditionalFormatting>
  <conditionalFormatting sqref="Q40:Q43">
    <cfRule type="expression" dxfId="179" priority="201" stopIfTrue="1">
      <formula>AND($O40&gt;0,$Q40="")</formula>
    </cfRule>
  </conditionalFormatting>
  <conditionalFormatting sqref="Q40:Q43">
    <cfRule type="expression" dxfId="178" priority="200" stopIfTrue="1">
      <formula>AND($O40&gt;0,$Q40="")</formula>
    </cfRule>
  </conditionalFormatting>
  <conditionalFormatting sqref="Q40:Q43">
    <cfRule type="expression" dxfId="177" priority="199" stopIfTrue="1">
      <formula>AND($O40&gt;0,$Q40="")</formula>
    </cfRule>
  </conditionalFormatting>
  <conditionalFormatting sqref="Q40:Q43">
    <cfRule type="expression" dxfId="176" priority="198" stopIfTrue="1">
      <formula>AND($O40&gt;0,$Q40="")</formula>
    </cfRule>
  </conditionalFormatting>
  <conditionalFormatting sqref="Q40:Q43">
    <cfRule type="expression" dxfId="175" priority="197" stopIfTrue="1">
      <formula>AND($O40&gt;0,$Q40="")</formula>
    </cfRule>
  </conditionalFormatting>
  <conditionalFormatting sqref="Q40:Q43">
    <cfRule type="expression" dxfId="174" priority="196" stopIfTrue="1">
      <formula>AND($O40&gt;0,$Q40="")</formula>
    </cfRule>
  </conditionalFormatting>
  <conditionalFormatting sqref="Q40:Q43">
    <cfRule type="expression" dxfId="173" priority="195" stopIfTrue="1">
      <formula>AND($O40&gt;0,$Q40="")</formula>
    </cfRule>
  </conditionalFormatting>
  <conditionalFormatting sqref="Q40:Q43">
    <cfRule type="expression" dxfId="172" priority="194" stopIfTrue="1">
      <formula>AND($O40&gt;0,$Q40="")</formula>
    </cfRule>
  </conditionalFormatting>
  <conditionalFormatting sqref="Q40:Q43">
    <cfRule type="expression" dxfId="171" priority="193" stopIfTrue="1">
      <formula>AND($O40&gt;0,$Q40="")</formula>
    </cfRule>
  </conditionalFormatting>
  <conditionalFormatting sqref="Q40:Q43">
    <cfRule type="expression" dxfId="170" priority="192" stopIfTrue="1">
      <formula>AND($O40&gt;0,$Q40="")</formula>
    </cfRule>
  </conditionalFormatting>
  <conditionalFormatting sqref="Q40:Q43">
    <cfRule type="expression" dxfId="169" priority="191" stopIfTrue="1">
      <formula>AND($O40&gt;0,$Q40="")</formula>
    </cfRule>
  </conditionalFormatting>
  <conditionalFormatting sqref="Q40:Q43">
    <cfRule type="expression" dxfId="168" priority="190" stopIfTrue="1">
      <formula>AND($O40&gt;0,$Q40="")</formula>
    </cfRule>
  </conditionalFormatting>
  <conditionalFormatting sqref="Q40:Q43">
    <cfRule type="expression" dxfId="167" priority="189" stopIfTrue="1">
      <formula>AND($O40&gt;0,$Q40="")</formula>
    </cfRule>
  </conditionalFormatting>
  <conditionalFormatting sqref="Q11">
    <cfRule type="expression" dxfId="166" priority="188" stopIfTrue="1">
      <formula>AND($O11&gt;0,$Q11="")</formula>
    </cfRule>
  </conditionalFormatting>
  <conditionalFormatting sqref="Q11">
    <cfRule type="expression" dxfId="165" priority="187" stopIfTrue="1">
      <formula>AND($O11&gt;0,$Q11="")</formula>
    </cfRule>
  </conditionalFormatting>
  <conditionalFormatting sqref="Q11">
    <cfRule type="expression" dxfId="164" priority="186" stopIfTrue="1">
      <formula>AND($O11&gt;0,$Q11="")</formula>
    </cfRule>
  </conditionalFormatting>
  <conditionalFormatting sqref="Q11">
    <cfRule type="expression" dxfId="163" priority="185" stopIfTrue="1">
      <formula>AND($O11&gt;0,$Q11="")</formula>
    </cfRule>
  </conditionalFormatting>
  <conditionalFormatting sqref="Q11">
    <cfRule type="expression" dxfId="162" priority="184" stopIfTrue="1">
      <formula>AND($O11&gt;0,$Q11="")</formula>
    </cfRule>
  </conditionalFormatting>
  <conditionalFormatting sqref="Q11">
    <cfRule type="expression" dxfId="161" priority="183" stopIfTrue="1">
      <formula>AND($O11&gt;0,$Q11="")</formula>
    </cfRule>
  </conditionalFormatting>
  <conditionalFormatting sqref="Q11">
    <cfRule type="expression" dxfId="160" priority="182" stopIfTrue="1">
      <formula>AND($O11&gt;0,$Q11="")</formula>
    </cfRule>
  </conditionalFormatting>
  <conditionalFormatting sqref="Q11">
    <cfRule type="expression" dxfId="159" priority="181" stopIfTrue="1">
      <formula>AND($O11&gt;0,$Q11="")</formula>
    </cfRule>
  </conditionalFormatting>
  <conditionalFormatting sqref="Q11">
    <cfRule type="expression" dxfId="158" priority="180" stopIfTrue="1">
      <formula>AND($O11&gt;0,$Q11="")</formula>
    </cfRule>
  </conditionalFormatting>
  <conditionalFormatting sqref="Q12:Q13">
    <cfRule type="expression" dxfId="157" priority="179" stopIfTrue="1">
      <formula>AND($O12&gt;0,$Q12="")</formula>
    </cfRule>
  </conditionalFormatting>
  <conditionalFormatting sqref="Q12:Q13">
    <cfRule type="expression" dxfId="156" priority="178" stopIfTrue="1">
      <formula>AND($O12&gt;0,$Q12="")</formula>
    </cfRule>
  </conditionalFormatting>
  <conditionalFormatting sqref="Q17">
    <cfRule type="expression" dxfId="155" priority="177" stopIfTrue="1">
      <formula>AND($O17&gt;0,$Q17="")</formula>
    </cfRule>
  </conditionalFormatting>
  <conditionalFormatting sqref="Q17">
    <cfRule type="expression" dxfId="154" priority="176" stopIfTrue="1">
      <formula>AND($O17&gt;0,$Q17="")</formula>
    </cfRule>
  </conditionalFormatting>
  <conditionalFormatting sqref="Q17">
    <cfRule type="expression" dxfId="153" priority="175" stopIfTrue="1">
      <formula>AND($O17&gt;0,$Q17="")</formula>
    </cfRule>
  </conditionalFormatting>
  <conditionalFormatting sqref="Q17">
    <cfRule type="expression" dxfId="152" priority="174" stopIfTrue="1">
      <formula>AND($O17&gt;0,$Q17="")</formula>
    </cfRule>
  </conditionalFormatting>
  <conditionalFormatting sqref="Q17">
    <cfRule type="expression" dxfId="151" priority="173" stopIfTrue="1">
      <formula>AND($O17&gt;0,$Q17="")</formula>
    </cfRule>
  </conditionalFormatting>
  <conditionalFormatting sqref="Q17">
    <cfRule type="expression" dxfId="150" priority="172" stopIfTrue="1">
      <formula>AND($O17&gt;0,$Q17="")</formula>
    </cfRule>
  </conditionalFormatting>
  <conditionalFormatting sqref="Q17">
    <cfRule type="expression" dxfId="149" priority="171" stopIfTrue="1">
      <formula>AND($O17&gt;0,$Q17="")</formula>
    </cfRule>
  </conditionalFormatting>
  <conditionalFormatting sqref="Q12:Q13">
    <cfRule type="expression" dxfId="148" priority="170" stopIfTrue="1">
      <formula>AND($O12&gt;0,$Q12="")</formula>
    </cfRule>
  </conditionalFormatting>
  <conditionalFormatting sqref="Q12:Q13">
    <cfRule type="expression" dxfId="147" priority="169" stopIfTrue="1">
      <formula>AND($O12&gt;0,$Q12="")</formula>
    </cfRule>
  </conditionalFormatting>
  <conditionalFormatting sqref="Q12:Q13">
    <cfRule type="expression" dxfId="146" priority="168" stopIfTrue="1">
      <formula>AND($O12&gt;0,$Q12="")</formula>
    </cfRule>
  </conditionalFormatting>
  <conditionalFormatting sqref="Q12:Q13">
    <cfRule type="expression" dxfId="145" priority="167" stopIfTrue="1">
      <formula>AND($O12&gt;0,$Q12="")</formula>
    </cfRule>
  </conditionalFormatting>
  <conditionalFormatting sqref="Q12:Q13">
    <cfRule type="expression" dxfId="144" priority="166" stopIfTrue="1">
      <formula>AND($O12&gt;0,$Q12="")</formula>
    </cfRule>
  </conditionalFormatting>
  <conditionalFormatting sqref="Q12:Q13">
    <cfRule type="expression" dxfId="143" priority="165" stopIfTrue="1">
      <formula>AND($O12&gt;0,$Q12="")</formula>
    </cfRule>
  </conditionalFormatting>
  <conditionalFormatting sqref="Q12:Q13">
    <cfRule type="expression" dxfId="142" priority="164" stopIfTrue="1">
      <formula>AND($O12&gt;0,$Q12="")</formula>
    </cfRule>
  </conditionalFormatting>
  <conditionalFormatting sqref="Q17">
    <cfRule type="expression" dxfId="141" priority="163" stopIfTrue="1">
      <formula>AND($O17&gt;0,$Q17="")</formula>
    </cfRule>
  </conditionalFormatting>
  <conditionalFormatting sqref="O89">
    <cfRule type="expression" dxfId="140" priority="162" stopIfTrue="1">
      <formula>$O$89&lt;&gt;valTIIAAlloc</formula>
    </cfRule>
  </conditionalFormatting>
  <conditionalFormatting sqref="Q84:Q85">
    <cfRule type="expression" dxfId="139" priority="132" stopIfTrue="1">
      <formula>AND($O84&gt;0,$Q84="")</formula>
    </cfRule>
  </conditionalFormatting>
  <conditionalFormatting sqref="Q17">
    <cfRule type="expression" dxfId="138" priority="131" stopIfTrue="1">
      <formula>AND($O17&gt;0,$Q17="")</formula>
    </cfRule>
  </conditionalFormatting>
  <conditionalFormatting sqref="Q18:Q19">
    <cfRule type="expression" dxfId="137" priority="130" stopIfTrue="1">
      <formula>AND($O18&gt;0,$Q18="")</formula>
    </cfRule>
  </conditionalFormatting>
  <conditionalFormatting sqref="Q18:Q19">
    <cfRule type="expression" dxfId="136" priority="129" stopIfTrue="1">
      <formula>AND($O18&gt;0,$Q18="")</formula>
    </cfRule>
  </conditionalFormatting>
  <conditionalFormatting sqref="Q18:Q19">
    <cfRule type="expression" dxfId="135" priority="128" stopIfTrue="1">
      <formula>AND($O18&gt;0,$Q18="")</formula>
    </cfRule>
  </conditionalFormatting>
  <conditionalFormatting sqref="Q18:Q19">
    <cfRule type="expression" dxfId="134" priority="127" stopIfTrue="1">
      <formula>AND($O18&gt;0,$Q18="")</formula>
    </cfRule>
  </conditionalFormatting>
  <conditionalFormatting sqref="Q18:Q19">
    <cfRule type="expression" dxfId="133" priority="126" stopIfTrue="1">
      <formula>AND($O18&gt;0,$Q18="")</formula>
    </cfRule>
  </conditionalFormatting>
  <conditionalFormatting sqref="Q18:Q19">
    <cfRule type="expression" dxfId="132" priority="125" stopIfTrue="1">
      <formula>AND($O18&gt;0,$Q18="")</formula>
    </cfRule>
  </conditionalFormatting>
  <conditionalFormatting sqref="Q18:Q19">
    <cfRule type="expression" dxfId="131" priority="124" stopIfTrue="1">
      <formula>AND($O18&gt;0,$Q18="")</formula>
    </cfRule>
  </conditionalFormatting>
  <conditionalFormatting sqref="Q18:Q19">
    <cfRule type="expression" dxfId="130" priority="123" stopIfTrue="1">
      <formula>AND($O18&gt;0,$Q18="")</formula>
    </cfRule>
  </conditionalFormatting>
  <conditionalFormatting sqref="Q18:Q19">
    <cfRule type="expression" dxfId="129" priority="122" stopIfTrue="1">
      <formula>AND($O18&gt;0,$Q18="")</formula>
    </cfRule>
  </conditionalFormatting>
  <conditionalFormatting sqref="Q20">
    <cfRule type="expression" dxfId="128" priority="121" stopIfTrue="1">
      <formula>AND($O20&gt;0,$Q20="")</formula>
    </cfRule>
  </conditionalFormatting>
  <conditionalFormatting sqref="Q20">
    <cfRule type="expression" dxfId="127" priority="120" stopIfTrue="1">
      <formula>AND($O20&gt;0,$Q20="")</formula>
    </cfRule>
  </conditionalFormatting>
  <conditionalFormatting sqref="Q20">
    <cfRule type="expression" dxfId="126" priority="119" stopIfTrue="1">
      <formula>AND($O20&gt;0,$Q20="")</formula>
    </cfRule>
  </conditionalFormatting>
  <conditionalFormatting sqref="Q20">
    <cfRule type="expression" dxfId="125" priority="118" stopIfTrue="1">
      <formula>AND($O20&gt;0,$Q20="")</formula>
    </cfRule>
  </conditionalFormatting>
  <conditionalFormatting sqref="Q20">
    <cfRule type="expression" dxfId="124" priority="117" stopIfTrue="1">
      <formula>AND($O20&gt;0,$Q20="")</formula>
    </cfRule>
  </conditionalFormatting>
  <conditionalFormatting sqref="Q20">
    <cfRule type="expression" dxfId="123" priority="116" stopIfTrue="1">
      <formula>AND($O20&gt;0,$Q20="")</formula>
    </cfRule>
  </conditionalFormatting>
  <conditionalFormatting sqref="Q20">
    <cfRule type="expression" dxfId="122" priority="115" stopIfTrue="1">
      <formula>AND($O20&gt;0,$Q20="")</formula>
    </cfRule>
  </conditionalFormatting>
  <conditionalFormatting sqref="Q20">
    <cfRule type="expression" dxfId="121" priority="114" stopIfTrue="1">
      <formula>AND($O20&gt;0,$Q20="")</formula>
    </cfRule>
  </conditionalFormatting>
  <conditionalFormatting sqref="Q20">
    <cfRule type="expression" dxfId="120" priority="113" stopIfTrue="1">
      <formula>AND($O20&gt;0,$Q20="")</formula>
    </cfRule>
  </conditionalFormatting>
  <conditionalFormatting sqref="Q21:Q22">
    <cfRule type="expression" dxfId="119" priority="112" stopIfTrue="1">
      <formula>AND($O21&gt;0,$Q21="")</formula>
    </cfRule>
  </conditionalFormatting>
  <conditionalFormatting sqref="Q21:Q22">
    <cfRule type="expression" dxfId="118" priority="111" stopIfTrue="1">
      <formula>AND($O21&gt;0,$Q21="")</formula>
    </cfRule>
  </conditionalFormatting>
  <conditionalFormatting sqref="Q21:Q22">
    <cfRule type="expression" dxfId="117" priority="110" stopIfTrue="1">
      <formula>AND($O21&gt;0,$Q21="")</formula>
    </cfRule>
  </conditionalFormatting>
  <conditionalFormatting sqref="Q21:Q22">
    <cfRule type="expression" dxfId="116" priority="109" stopIfTrue="1">
      <formula>AND($O21&gt;0,$Q21="")</formula>
    </cfRule>
  </conditionalFormatting>
  <conditionalFormatting sqref="Q21:Q22">
    <cfRule type="expression" dxfId="115" priority="108" stopIfTrue="1">
      <formula>AND($O21&gt;0,$Q21="")</formula>
    </cfRule>
  </conditionalFormatting>
  <conditionalFormatting sqref="Q21:Q22">
    <cfRule type="expression" dxfId="114" priority="107" stopIfTrue="1">
      <formula>AND($O21&gt;0,$Q21="")</formula>
    </cfRule>
  </conditionalFormatting>
  <conditionalFormatting sqref="Q21:Q22">
    <cfRule type="expression" dxfId="113" priority="106" stopIfTrue="1">
      <formula>AND($O21&gt;0,$Q21="")</formula>
    </cfRule>
  </conditionalFormatting>
  <conditionalFormatting sqref="Q21:Q22">
    <cfRule type="expression" dxfId="112" priority="105" stopIfTrue="1">
      <formula>AND($O21&gt;0,$Q21="")</formula>
    </cfRule>
  </conditionalFormatting>
  <conditionalFormatting sqref="Q21:Q22">
    <cfRule type="expression" dxfId="111" priority="104" stopIfTrue="1">
      <formula>AND($O21&gt;0,$Q21="")</formula>
    </cfRule>
  </conditionalFormatting>
  <conditionalFormatting sqref="Q26">
    <cfRule type="expression" dxfId="110" priority="103" stopIfTrue="1">
      <formula>AND($O26&gt;0,$Q26="")</formula>
    </cfRule>
  </conditionalFormatting>
  <conditionalFormatting sqref="Q26">
    <cfRule type="expression" dxfId="109" priority="102" stopIfTrue="1">
      <formula>AND($O26&gt;0,$Q26="")</formula>
    </cfRule>
  </conditionalFormatting>
  <conditionalFormatting sqref="Q26">
    <cfRule type="expression" dxfId="108" priority="101" stopIfTrue="1">
      <formula>AND($O26&gt;0,$Q26="")</formula>
    </cfRule>
  </conditionalFormatting>
  <conditionalFormatting sqref="Q26">
    <cfRule type="expression" dxfId="107" priority="100" stopIfTrue="1">
      <formula>AND($O26&gt;0,$Q26="")</formula>
    </cfRule>
  </conditionalFormatting>
  <conditionalFormatting sqref="Q26">
    <cfRule type="expression" dxfId="106" priority="99" stopIfTrue="1">
      <formula>AND($O26&gt;0,$Q26="")</formula>
    </cfRule>
  </conditionalFormatting>
  <conditionalFormatting sqref="Q26">
    <cfRule type="expression" dxfId="105" priority="98" stopIfTrue="1">
      <formula>AND($O26&gt;0,$Q26="")</formula>
    </cfRule>
  </conditionalFormatting>
  <conditionalFormatting sqref="Q26">
    <cfRule type="expression" dxfId="104" priority="97" stopIfTrue="1">
      <formula>AND($O26&gt;0,$Q26="")</formula>
    </cfRule>
  </conditionalFormatting>
  <conditionalFormatting sqref="Q26">
    <cfRule type="expression" dxfId="103" priority="96" stopIfTrue="1">
      <formula>AND($O26&gt;0,$Q26="")</formula>
    </cfRule>
  </conditionalFormatting>
  <conditionalFormatting sqref="Q26">
    <cfRule type="expression" dxfId="102" priority="95" stopIfTrue="1">
      <formula>AND($O26&gt;0,$Q26="")</formula>
    </cfRule>
  </conditionalFormatting>
  <conditionalFormatting sqref="Q27:Q28">
    <cfRule type="expression" dxfId="101" priority="94" stopIfTrue="1">
      <formula>AND($O27&gt;0,$Q27="")</formula>
    </cfRule>
  </conditionalFormatting>
  <conditionalFormatting sqref="Q27:Q28">
    <cfRule type="expression" dxfId="100" priority="93" stopIfTrue="1">
      <formula>AND($O27&gt;0,$Q27="")</formula>
    </cfRule>
  </conditionalFormatting>
  <conditionalFormatting sqref="Q27:Q28">
    <cfRule type="expression" dxfId="99" priority="92" stopIfTrue="1">
      <formula>AND($O27&gt;0,$Q27="")</formula>
    </cfRule>
  </conditionalFormatting>
  <conditionalFormatting sqref="Q27:Q28">
    <cfRule type="expression" dxfId="98" priority="91" stopIfTrue="1">
      <formula>AND($O27&gt;0,$Q27="")</formula>
    </cfRule>
  </conditionalFormatting>
  <conditionalFormatting sqref="Q27:Q28">
    <cfRule type="expression" dxfId="97" priority="90" stopIfTrue="1">
      <formula>AND($O27&gt;0,$Q27="")</formula>
    </cfRule>
  </conditionalFormatting>
  <conditionalFormatting sqref="Q27:Q28">
    <cfRule type="expression" dxfId="96" priority="89" stopIfTrue="1">
      <formula>AND($O27&gt;0,$Q27="")</formula>
    </cfRule>
  </conditionalFormatting>
  <conditionalFormatting sqref="Q27:Q28">
    <cfRule type="expression" dxfId="95" priority="88" stopIfTrue="1">
      <formula>AND($O27&gt;0,$Q27="")</formula>
    </cfRule>
  </conditionalFormatting>
  <conditionalFormatting sqref="Q27:Q28">
    <cfRule type="expression" dxfId="94" priority="87" stopIfTrue="1">
      <formula>AND($O27&gt;0,$Q27="")</formula>
    </cfRule>
  </conditionalFormatting>
  <conditionalFormatting sqref="Q27:Q28">
    <cfRule type="expression" dxfId="93" priority="86" stopIfTrue="1">
      <formula>AND($O27&gt;0,$Q27="")</formula>
    </cfRule>
  </conditionalFormatting>
  <conditionalFormatting sqref="Q32">
    <cfRule type="expression" dxfId="92" priority="85" stopIfTrue="1">
      <formula>AND($O32&gt;0,$Q32="")</formula>
    </cfRule>
  </conditionalFormatting>
  <conditionalFormatting sqref="Q32">
    <cfRule type="expression" dxfId="91" priority="84" stopIfTrue="1">
      <formula>AND($O32&gt;0,$Q32="")</formula>
    </cfRule>
  </conditionalFormatting>
  <conditionalFormatting sqref="Q32">
    <cfRule type="expression" dxfId="90" priority="83" stopIfTrue="1">
      <formula>AND($O32&gt;0,$Q32="")</formula>
    </cfRule>
  </conditionalFormatting>
  <conditionalFormatting sqref="Q32">
    <cfRule type="expression" dxfId="89" priority="82" stopIfTrue="1">
      <formula>AND($O32&gt;0,$Q32="")</formula>
    </cfRule>
  </conditionalFormatting>
  <conditionalFormatting sqref="Q32">
    <cfRule type="expression" dxfId="88" priority="81" stopIfTrue="1">
      <formula>AND($O32&gt;0,$Q32="")</formula>
    </cfRule>
  </conditionalFormatting>
  <conditionalFormatting sqref="Q32">
    <cfRule type="expression" dxfId="87" priority="80" stopIfTrue="1">
      <formula>AND($O32&gt;0,$Q32="")</formula>
    </cfRule>
  </conditionalFormatting>
  <conditionalFormatting sqref="Q32">
    <cfRule type="expression" dxfId="86" priority="79" stopIfTrue="1">
      <formula>AND($O32&gt;0,$Q32="")</formula>
    </cfRule>
  </conditionalFormatting>
  <conditionalFormatting sqref="Q32">
    <cfRule type="expression" dxfId="85" priority="78" stopIfTrue="1">
      <formula>AND($O32&gt;0,$Q32="")</formula>
    </cfRule>
  </conditionalFormatting>
  <conditionalFormatting sqref="Q32">
    <cfRule type="expression" dxfId="84" priority="77" stopIfTrue="1">
      <formula>AND($O32&gt;0,$Q32="")</formula>
    </cfRule>
  </conditionalFormatting>
  <conditionalFormatting sqref="Q33:Q34">
    <cfRule type="expression" dxfId="83" priority="76" stopIfTrue="1">
      <formula>AND($O33&gt;0,$Q33="")</formula>
    </cfRule>
  </conditionalFormatting>
  <conditionalFormatting sqref="Q33:Q34">
    <cfRule type="expression" dxfId="82" priority="75" stopIfTrue="1">
      <formula>AND($O33&gt;0,$Q33="")</formula>
    </cfRule>
  </conditionalFormatting>
  <conditionalFormatting sqref="Q33:Q34">
    <cfRule type="expression" dxfId="81" priority="74" stopIfTrue="1">
      <formula>AND($O33&gt;0,$Q33="")</formula>
    </cfRule>
  </conditionalFormatting>
  <conditionalFormatting sqref="Q33:Q34">
    <cfRule type="expression" dxfId="80" priority="73" stopIfTrue="1">
      <formula>AND($O33&gt;0,$Q33="")</formula>
    </cfRule>
  </conditionalFormatting>
  <conditionalFormatting sqref="Q33:Q34">
    <cfRule type="expression" dxfId="79" priority="72" stopIfTrue="1">
      <formula>AND($O33&gt;0,$Q33="")</formula>
    </cfRule>
  </conditionalFormatting>
  <conditionalFormatting sqref="Q33:Q34">
    <cfRule type="expression" dxfId="78" priority="71" stopIfTrue="1">
      <formula>AND($O33&gt;0,$Q33="")</formula>
    </cfRule>
  </conditionalFormatting>
  <conditionalFormatting sqref="Q33:Q34">
    <cfRule type="expression" dxfId="77" priority="70" stopIfTrue="1">
      <formula>AND($O33&gt;0,$Q33="")</formula>
    </cfRule>
  </conditionalFormatting>
  <conditionalFormatting sqref="Q33:Q34">
    <cfRule type="expression" dxfId="76" priority="69" stopIfTrue="1">
      <formula>AND($O33&gt;0,$Q33="")</formula>
    </cfRule>
  </conditionalFormatting>
  <conditionalFormatting sqref="Q33:Q34">
    <cfRule type="expression" dxfId="75" priority="68" stopIfTrue="1">
      <formula>AND($O33&gt;0,$Q33="")</formula>
    </cfRule>
  </conditionalFormatting>
  <conditionalFormatting sqref="Q35">
    <cfRule type="expression" dxfId="74" priority="67" stopIfTrue="1">
      <formula>AND($O35&gt;0,$Q35="")</formula>
    </cfRule>
  </conditionalFormatting>
  <conditionalFormatting sqref="Q35">
    <cfRule type="expression" dxfId="73" priority="66" stopIfTrue="1">
      <formula>AND($O35&gt;0,$Q35="")</formula>
    </cfRule>
  </conditionalFormatting>
  <conditionalFormatting sqref="Q35">
    <cfRule type="expression" dxfId="72" priority="65" stopIfTrue="1">
      <formula>AND($O35&gt;0,$Q35="")</formula>
    </cfRule>
  </conditionalFormatting>
  <conditionalFormatting sqref="Q35">
    <cfRule type="expression" dxfId="71" priority="64" stopIfTrue="1">
      <formula>AND($O35&gt;0,$Q35="")</formula>
    </cfRule>
  </conditionalFormatting>
  <conditionalFormatting sqref="Q35">
    <cfRule type="expression" dxfId="70" priority="63" stopIfTrue="1">
      <formula>AND($O35&gt;0,$Q35="")</formula>
    </cfRule>
  </conditionalFormatting>
  <conditionalFormatting sqref="Q35">
    <cfRule type="expression" dxfId="69" priority="62" stopIfTrue="1">
      <formula>AND($O35&gt;0,$Q35="")</formula>
    </cfRule>
  </conditionalFormatting>
  <conditionalFormatting sqref="Q35">
    <cfRule type="expression" dxfId="68" priority="61" stopIfTrue="1">
      <formula>AND($O35&gt;0,$Q35="")</formula>
    </cfRule>
  </conditionalFormatting>
  <conditionalFormatting sqref="Q35">
    <cfRule type="expression" dxfId="67" priority="60" stopIfTrue="1">
      <formula>AND($O35&gt;0,$Q35="")</formula>
    </cfRule>
  </conditionalFormatting>
  <conditionalFormatting sqref="Q35">
    <cfRule type="expression" dxfId="66" priority="59" stopIfTrue="1">
      <formula>AND($O35&gt;0,$Q35="")</formula>
    </cfRule>
  </conditionalFormatting>
  <conditionalFormatting sqref="Q47">
    <cfRule type="expression" dxfId="65" priority="58" stopIfTrue="1">
      <formula>AND($O47&gt;0,$Q47="")</formula>
    </cfRule>
  </conditionalFormatting>
  <conditionalFormatting sqref="Q47">
    <cfRule type="expression" dxfId="64" priority="57" stopIfTrue="1">
      <formula>AND($O47&gt;0,$Q47="")</formula>
    </cfRule>
  </conditionalFormatting>
  <conditionalFormatting sqref="Q47">
    <cfRule type="expression" dxfId="63" priority="56" stopIfTrue="1">
      <formula>AND($O47&gt;0,$Q47="")</formula>
    </cfRule>
  </conditionalFormatting>
  <conditionalFormatting sqref="Q47">
    <cfRule type="expression" dxfId="62" priority="55" stopIfTrue="1">
      <formula>AND($O47&gt;0,$Q47="")</formula>
    </cfRule>
  </conditionalFormatting>
  <conditionalFormatting sqref="Q47">
    <cfRule type="expression" dxfId="61" priority="54" stopIfTrue="1">
      <formula>AND($O47&gt;0,$Q47="")</formula>
    </cfRule>
  </conditionalFormatting>
  <conditionalFormatting sqref="Q47">
    <cfRule type="expression" dxfId="60" priority="53" stopIfTrue="1">
      <formula>AND($O47&gt;0,$Q47="")</formula>
    </cfRule>
  </conditionalFormatting>
  <conditionalFormatting sqref="Q47">
    <cfRule type="expression" dxfId="59" priority="52" stopIfTrue="1">
      <formula>AND($O47&gt;0,$Q47="")</formula>
    </cfRule>
  </conditionalFormatting>
  <conditionalFormatting sqref="Q47">
    <cfRule type="expression" dxfId="58" priority="51" stopIfTrue="1">
      <formula>AND($O47&gt;0,$Q47="")</formula>
    </cfRule>
  </conditionalFormatting>
  <conditionalFormatting sqref="Q47">
    <cfRule type="expression" dxfId="57" priority="50" stopIfTrue="1">
      <formula>AND($O47&gt;0,$Q47="")</formula>
    </cfRule>
  </conditionalFormatting>
  <conditionalFormatting sqref="Q48:Q52">
    <cfRule type="expression" dxfId="56" priority="49" stopIfTrue="1">
      <formula>AND($O48&gt;0,$Q48="")</formula>
    </cfRule>
  </conditionalFormatting>
  <conditionalFormatting sqref="Q48:Q52">
    <cfRule type="expression" dxfId="55" priority="48" stopIfTrue="1">
      <formula>AND($O48&gt;0,$Q48="")</formula>
    </cfRule>
  </conditionalFormatting>
  <conditionalFormatting sqref="Q48:Q52">
    <cfRule type="expression" dxfId="54" priority="47" stopIfTrue="1">
      <formula>AND($O48&gt;0,$Q48="")</formula>
    </cfRule>
  </conditionalFormatting>
  <conditionalFormatting sqref="Q48:Q52">
    <cfRule type="expression" dxfId="53" priority="46" stopIfTrue="1">
      <formula>AND($O48&gt;0,$Q48="")</formula>
    </cfRule>
  </conditionalFormatting>
  <conditionalFormatting sqref="Q48:Q52">
    <cfRule type="expression" dxfId="52" priority="45" stopIfTrue="1">
      <formula>AND($O48&gt;0,$Q48="")</formula>
    </cfRule>
  </conditionalFormatting>
  <conditionalFormatting sqref="Q48:Q52">
    <cfRule type="expression" dxfId="51" priority="44" stopIfTrue="1">
      <formula>AND($O48&gt;0,$Q48="")</formula>
    </cfRule>
  </conditionalFormatting>
  <conditionalFormatting sqref="Q48:Q52">
    <cfRule type="expression" dxfId="50" priority="43" stopIfTrue="1">
      <formula>AND($O48&gt;0,$Q48="")</formula>
    </cfRule>
  </conditionalFormatting>
  <conditionalFormatting sqref="Q48:Q52">
    <cfRule type="expression" dxfId="49" priority="42" stopIfTrue="1">
      <formula>AND($O48&gt;0,$Q48="")</formula>
    </cfRule>
  </conditionalFormatting>
  <conditionalFormatting sqref="Q48:Q52">
    <cfRule type="expression" dxfId="48" priority="41" stopIfTrue="1">
      <formula>AND($O48&gt;0,$Q48="")</formula>
    </cfRule>
  </conditionalFormatting>
  <conditionalFormatting sqref="Q56:Q59">
    <cfRule type="expression" dxfId="47" priority="40" stopIfTrue="1">
      <formula>AND($O56&gt;0,$Q56="")</formula>
    </cfRule>
  </conditionalFormatting>
  <conditionalFormatting sqref="Q56:Q59">
    <cfRule type="expression" dxfId="46" priority="39" stopIfTrue="1">
      <formula>AND($O56&gt;0,$Q56="")</formula>
    </cfRule>
  </conditionalFormatting>
  <conditionalFormatting sqref="Q56:Q59">
    <cfRule type="expression" dxfId="45" priority="38" stopIfTrue="1">
      <formula>AND($O56&gt;0,$Q56="")</formula>
    </cfRule>
  </conditionalFormatting>
  <conditionalFormatting sqref="Q56:Q59">
    <cfRule type="expression" dxfId="44" priority="37" stopIfTrue="1">
      <formula>AND($O56&gt;0,$Q56="")</formula>
    </cfRule>
  </conditionalFormatting>
  <conditionalFormatting sqref="Q56:Q59">
    <cfRule type="expression" dxfId="43" priority="36" stopIfTrue="1">
      <formula>AND($O56&gt;0,$Q56="")</formula>
    </cfRule>
  </conditionalFormatting>
  <conditionalFormatting sqref="Q56:Q59">
    <cfRule type="expression" dxfId="42" priority="35" stopIfTrue="1">
      <formula>AND($O56&gt;0,$Q56="")</formula>
    </cfRule>
  </conditionalFormatting>
  <conditionalFormatting sqref="Q56:Q59">
    <cfRule type="expression" dxfId="41" priority="34" stopIfTrue="1">
      <formula>AND($O56&gt;0,$Q56="")</formula>
    </cfRule>
  </conditionalFormatting>
  <conditionalFormatting sqref="Q56:Q59">
    <cfRule type="expression" dxfId="40" priority="33" stopIfTrue="1">
      <formula>AND($O56&gt;0,$Q56="")</formula>
    </cfRule>
  </conditionalFormatting>
  <conditionalFormatting sqref="Q56:Q59">
    <cfRule type="expression" dxfId="39" priority="32" stopIfTrue="1">
      <formula>AND($O56&gt;0,$Q56="")</formula>
    </cfRule>
  </conditionalFormatting>
  <conditionalFormatting sqref="Q63:Q66">
    <cfRule type="expression" dxfId="38" priority="31" stopIfTrue="1">
      <formula>AND($O63&gt;0,$Q63="")</formula>
    </cfRule>
  </conditionalFormatting>
  <conditionalFormatting sqref="Q63:Q66">
    <cfRule type="expression" dxfId="37" priority="30" stopIfTrue="1">
      <formula>AND($O63&gt;0,$Q63="")</formula>
    </cfRule>
  </conditionalFormatting>
  <conditionalFormatting sqref="Q63:Q66">
    <cfRule type="expression" dxfId="36" priority="29" stopIfTrue="1">
      <formula>AND($O63&gt;0,$Q63="")</formula>
    </cfRule>
  </conditionalFormatting>
  <conditionalFormatting sqref="Q63:Q66">
    <cfRule type="expression" dxfId="35" priority="28" stopIfTrue="1">
      <formula>AND($O63&gt;0,$Q63="")</formula>
    </cfRule>
  </conditionalFormatting>
  <conditionalFormatting sqref="Q63:Q66">
    <cfRule type="expression" dxfId="34" priority="27" stopIfTrue="1">
      <formula>AND($O63&gt;0,$Q63="")</formula>
    </cfRule>
  </conditionalFormatting>
  <conditionalFormatting sqref="Q63:Q66">
    <cfRule type="expression" dxfId="33" priority="26" stopIfTrue="1">
      <formula>AND($O63&gt;0,$Q63="")</formula>
    </cfRule>
  </conditionalFormatting>
  <conditionalFormatting sqref="Q63:Q66">
    <cfRule type="expression" dxfId="32" priority="25" stopIfTrue="1">
      <formula>AND($O63&gt;0,$Q63="")</formula>
    </cfRule>
  </conditionalFormatting>
  <conditionalFormatting sqref="Q63:Q66">
    <cfRule type="expression" dxfId="31" priority="24" stopIfTrue="1">
      <formula>AND($O63&gt;0,$Q63="")</formula>
    </cfRule>
  </conditionalFormatting>
  <conditionalFormatting sqref="Q63:Q66">
    <cfRule type="expression" dxfId="30" priority="23" stopIfTrue="1">
      <formula>AND($O63&gt;0,$Q63="")</formula>
    </cfRule>
  </conditionalFormatting>
  <conditionalFormatting sqref="Q70:Q75">
    <cfRule type="expression" dxfId="29" priority="22" stopIfTrue="1">
      <formula>AND($O70&gt;0,$Q70="")</formula>
    </cfRule>
  </conditionalFormatting>
  <conditionalFormatting sqref="Q70:Q75">
    <cfRule type="expression" dxfId="28" priority="21" stopIfTrue="1">
      <formula>AND($O70&gt;0,$Q70="")</formula>
    </cfRule>
  </conditionalFormatting>
  <conditionalFormatting sqref="Q70:Q75">
    <cfRule type="expression" dxfId="27" priority="20" stopIfTrue="1">
      <formula>AND($O70&gt;0,$Q70="")</formula>
    </cfRule>
  </conditionalFormatting>
  <conditionalFormatting sqref="Q70:Q75">
    <cfRule type="expression" dxfId="26" priority="19" stopIfTrue="1">
      <formula>AND($O70&gt;0,$Q70="")</formula>
    </cfRule>
  </conditionalFormatting>
  <conditionalFormatting sqref="Q70:Q75">
    <cfRule type="expression" dxfId="25" priority="18" stopIfTrue="1">
      <formula>AND($O70&gt;0,$Q70="")</formula>
    </cfRule>
  </conditionalFormatting>
  <conditionalFormatting sqref="Q70:Q75">
    <cfRule type="expression" dxfId="24" priority="17" stopIfTrue="1">
      <formula>AND($O70&gt;0,$Q70="")</formula>
    </cfRule>
  </conditionalFormatting>
  <conditionalFormatting sqref="Q70:Q75">
    <cfRule type="expression" dxfId="23" priority="16" stopIfTrue="1">
      <formula>AND($O70&gt;0,$Q70="")</formula>
    </cfRule>
  </conditionalFormatting>
  <conditionalFormatting sqref="Q70:Q75">
    <cfRule type="expression" dxfId="22" priority="15" stopIfTrue="1">
      <formula>AND($O70&gt;0,$Q70="")</formula>
    </cfRule>
  </conditionalFormatting>
  <conditionalFormatting sqref="Q70:Q75">
    <cfRule type="expression" dxfId="21" priority="14" stopIfTrue="1">
      <formula>AND($O70&gt;0,$Q70="")</formula>
    </cfRule>
  </conditionalFormatting>
  <conditionalFormatting sqref="Q84:Q85">
    <cfRule type="expression" dxfId="20" priority="13" stopIfTrue="1">
      <formula>AND($O84&gt;0,$Q84="")</formula>
    </cfRule>
  </conditionalFormatting>
  <conditionalFormatting sqref="Q84:Q85">
    <cfRule type="expression" dxfId="19" priority="12" stopIfTrue="1">
      <formula>AND($O84&gt;0,$Q84="")</formula>
    </cfRule>
  </conditionalFormatting>
  <conditionalFormatting sqref="Q84:Q85">
    <cfRule type="expression" dxfId="18" priority="11" stopIfTrue="1">
      <formula>AND($O84&gt;0,$Q84="")</formula>
    </cfRule>
  </conditionalFormatting>
  <conditionalFormatting sqref="Q84:Q85">
    <cfRule type="expression" dxfId="17" priority="10" stopIfTrue="1">
      <formula>AND($O84&gt;0,$Q84="")</formula>
    </cfRule>
  </conditionalFormatting>
  <conditionalFormatting sqref="Q84:Q85">
    <cfRule type="expression" dxfId="16" priority="9" stopIfTrue="1">
      <formula>AND($O84&gt;0,$Q84="")</formula>
    </cfRule>
  </conditionalFormatting>
  <conditionalFormatting sqref="Q84:Q85">
    <cfRule type="expression" dxfId="15" priority="8" stopIfTrue="1">
      <formula>AND($O84&gt;0,$Q84="")</formula>
    </cfRule>
  </conditionalFormatting>
  <conditionalFormatting sqref="Q84:Q85">
    <cfRule type="expression" dxfId="14" priority="7" stopIfTrue="1">
      <formula>AND($O84&gt;0,$Q84="")</formula>
    </cfRule>
  </conditionalFormatting>
  <conditionalFormatting sqref="Q84:Q85">
    <cfRule type="expression" dxfId="13" priority="6" stopIfTrue="1">
      <formula>AND($O84&gt;0,$Q84="")</formula>
    </cfRule>
  </conditionalFormatting>
  <conditionalFormatting sqref="S17:T22 S26:T28 S40:T43 S47:T52 S56:T59 S63:T66 S70:T75 S84:T85 S11:T13 S32:T35">
    <cfRule type="expression" dxfId="12" priority="5" stopIfTrue="1">
      <formula>AND($O11&gt;0,$S11="")</formula>
    </cfRule>
  </conditionalFormatting>
  <conditionalFormatting sqref="D17:G22 D26:G28 D47:D52">
    <cfRule type="expression" dxfId="11" priority="260" stopIfTrue="1">
      <formula>AND($O17&gt;0,$D17="")</formula>
    </cfRule>
  </conditionalFormatting>
  <conditionalFormatting sqref="I12:I13 I17:I22 I26:I28 I47:I52">
    <cfRule type="expression" dxfId="10" priority="262" stopIfTrue="1">
      <formula>AND($O12&gt;0,$I12="")</formula>
    </cfRule>
  </conditionalFormatting>
  <conditionalFormatting sqref="J79:J81">
    <cfRule type="expression" dxfId="9" priority="273" stopIfTrue="1">
      <formula>AND($O$79&lt;&gt;"",$J$79="")</formula>
    </cfRule>
  </conditionalFormatting>
  <conditionalFormatting sqref="H32:H36 I32:I35 D32:G35">
    <cfRule type="expression" dxfId="8" priority="274" stopIfTrue="1">
      <formula>AND($O32&gt;0,$H32="")</formula>
    </cfRule>
  </conditionalFormatting>
  <conditionalFormatting sqref="J32:J36 J47:J52">
    <cfRule type="expression" dxfId="7" priority="275" stopIfTrue="1">
      <formula>AND($O32&gt;0,$J32="")</formula>
    </cfRule>
  </conditionalFormatting>
  <conditionalFormatting sqref="D63:J66 D56:J59">
    <cfRule type="expression" dxfId="6" priority="276" stopIfTrue="1">
      <formula>AND($D56="",$O56&gt;0)</formula>
    </cfRule>
  </conditionalFormatting>
  <conditionalFormatting sqref="D70:J75">
    <cfRule type="expression" dxfId="5" priority="277" stopIfTrue="1">
      <formula>AND($O70&gt;9,$D70="")</formula>
    </cfRule>
  </conditionalFormatting>
  <conditionalFormatting sqref="I11 J11:J13 J17:J22 J26:J28 D11:D13">
    <cfRule type="expression" dxfId="4" priority="290" stopIfTrue="1">
      <formula>AND($O11&gt;0,$D11="")</formula>
    </cfRule>
  </conditionalFormatting>
  <conditionalFormatting sqref="D78:I78">
    <cfRule type="expression" dxfId="3" priority="4" stopIfTrue="1">
      <formula>AND($D78="",$P78&gt;0)</formula>
    </cfRule>
  </conditionalFormatting>
  <conditionalFormatting sqref="D79:I80">
    <cfRule type="expression" dxfId="2" priority="3" stopIfTrue="1">
      <formula>AND($D79="",$P79&gt;0)</formula>
    </cfRule>
  </conditionalFormatting>
  <conditionalFormatting sqref="D81:J81">
    <cfRule type="expression" dxfId="1" priority="2" stopIfTrue="1">
      <formula>AND($D81="",$P81&gt;0)</formula>
    </cfRule>
  </conditionalFormatting>
  <conditionalFormatting sqref="I79:I80">
    <cfRule type="expression" dxfId="0" priority="292" stopIfTrue="1">
      <formula>AND($P$82&lt;&gt;"",$I$82="")</formula>
    </cfRule>
  </conditionalFormatting>
  <dataValidations count="13">
    <dataValidation type="list" showInputMessage="1" showErrorMessage="1" errorTitle="Select one" error="You must select a value from the list." sqref="Q84:Q85 Q63:Q66 Q56:Q59 Q47:Q52 Q32:Q35 Q26:Q28 Q17:Q22 Q11:Q13 Q70:Q75">
      <formula1>lstPrimaryfunction</formula1>
    </dataValidation>
    <dataValidation type="custom" allowBlank="1" showInputMessage="1" showErrorMessage="1" errorTitle="Error" error="FTE must be the same or less than # of staff" sqref="J29:J30 J36:J37">
      <formula1>J29&lt;=I29</formula1>
    </dataValidation>
    <dataValidation type="list" showInputMessage="1" showErrorMessage="1" errorTitle="Select one" error="You must select a value from the list." sqref="Q36 Q29">
      <formula1>PrimFuncTIIA</formula1>
    </dataValidation>
    <dataValidation type="list" allowBlank="1" showInputMessage="1" showErrorMessage="1" sqref="D36:G36 D29:G29">
      <formula1>lstTIIALn3</formula1>
    </dataValidation>
    <dataValidation type="list" allowBlank="1" showInputMessage="1" showErrorMessage="1" sqref="J47:J52 J32:J35">
      <formula1>",per hour, per day, flat"</formula1>
    </dataValidation>
    <dataValidation type="list" allowBlank="1" showInputMessage="1" showErrorMessage="1" sqref="D47:G52">
      <formula1>lstLine6</formula1>
    </dataValidation>
    <dataValidation type="list" allowBlank="1" showInputMessage="1" showErrorMessage="1" sqref="D11:G13">
      <formula1>lstLine1</formula1>
    </dataValidation>
    <dataValidation type="list" allowBlank="1" showInputMessage="1" showErrorMessage="1" sqref="D17:G22">
      <formula1>lstLine2</formula1>
    </dataValidation>
    <dataValidation type="list" allowBlank="1" showInputMessage="1" showErrorMessage="1" sqref="D26:G28">
      <formula1>lstLine3</formula1>
    </dataValidation>
    <dataValidation type="list" allowBlank="1" showInputMessage="1" showErrorMessage="1" sqref="D56:J59">
      <formula1>lstLine7</formula1>
    </dataValidation>
    <dataValidation type="list" allowBlank="1" showInputMessage="1" showErrorMessage="1" sqref="D63:J66">
      <formula1>lstLine8</formula1>
    </dataValidation>
    <dataValidation type="list" allowBlank="1" showInputMessage="1" showErrorMessage="1" sqref="S58:T58 D70:J75">
      <formula1>lstLine9</formula1>
    </dataValidation>
    <dataValidation type="list" allowBlank="1" showInputMessage="1" showErrorMessage="1" sqref="D32:G35">
      <formula1>lstLine4</formula1>
    </dataValidation>
  </dataValidations>
  <printOptions horizontalCentered="1"/>
  <pageMargins left="0.2" right="0.2" top="0.2" bottom="0.13" header="0.3" footer="0.05"/>
  <pageSetup scale="65" fitToHeight="4" orientation="landscape" r:id="rId1"/>
  <headerFooter>
    <oddFooter>&amp;RMassachusetts Department of Elementary &amp; Secondary Education</oddFooter>
  </headerFooter>
  <rowBreaks count="1" manualBreakCount="1">
    <brk id="45" min="1"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152400</xdr:colOff>
                    <xdr:row>10</xdr:row>
                    <xdr:rowOff>0</xdr:rowOff>
                  </from>
                  <to>
                    <xdr:col>13</xdr:col>
                    <xdr:colOff>9525</xdr:colOff>
                    <xdr:row>11</xdr:row>
                    <xdr:rowOff>19050</xdr:rowOff>
                  </to>
                </anchor>
              </controlPr>
            </control>
          </mc:Choice>
        </mc:AlternateContent>
        <mc:AlternateContent xmlns:mc="http://schemas.openxmlformats.org/markup-compatibility/2006">
          <mc:Choice Requires="x14">
            <control shapeId="5122" r:id="rId5" name="Check Box 2">
              <controlPr locked="0" defaultSize="0" autoFill="0" autoLine="0" autoPict="0" altText="CheckBox">
                <anchor moveWithCells="1">
                  <from>
                    <xdr:col>10</xdr:col>
                    <xdr:colOff>152400</xdr:colOff>
                    <xdr:row>11</xdr:row>
                    <xdr:rowOff>0</xdr:rowOff>
                  </from>
                  <to>
                    <xdr:col>13</xdr:col>
                    <xdr:colOff>9525</xdr:colOff>
                    <xdr:row>12</xdr:row>
                    <xdr:rowOff>28575</xdr:rowOff>
                  </to>
                </anchor>
              </controlPr>
            </control>
          </mc:Choice>
        </mc:AlternateContent>
        <mc:AlternateContent xmlns:mc="http://schemas.openxmlformats.org/markup-compatibility/2006">
          <mc:Choice Requires="x14">
            <control shapeId="5123" r:id="rId6" name="Check Box 3">
              <controlPr locked="0" defaultSize="0" autoFill="0" autoLine="0" autoPict="0" altText="CheckBox">
                <anchor moveWithCells="1">
                  <from>
                    <xdr:col>10</xdr:col>
                    <xdr:colOff>152400</xdr:colOff>
                    <xdr:row>12</xdr:row>
                    <xdr:rowOff>0</xdr:rowOff>
                  </from>
                  <to>
                    <xdr:col>13</xdr:col>
                    <xdr:colOff>9525</xdr:colOff>
                    <xdr:row>13</xdr:row>
                    <xdr:rowOff>28575</xdr:rowOff>
                  </to>
                </anchor>
              </controlPr>
            </control>
          </mc:Choice>
        </mc:AlternateContent>
        <mc:AlternateContent xmlns:mc="http://schemas.openxmlformats.org/markup-compatibility/2006">
          <mc:Choice Requires="x14">
            <control shapeId="5124" r:id="rId7" name="Check Box 4">
              <controlPr locked="0" defaultSize="0" autoFill="0" autoLine="0" autoPict="0" altText="CheckBox">
                <anchor moveWithCells="1">
                  <from>
                    <xdr:col>10</xdr:col>
                    <xdr:colOff>152400</xdr:colOff>
                    <xdr:row>15</xdr:row>
                    <xdr:rowOff>619125</xdr:rowOff>
                  </from>
                  <to>
                    <xdr:col>13</xdr:col>
                    <xdr:colOff>19050</xdr:colOff>
                    <xdr:row>16</xdr:row>
                    <xdr:rowOff>171450</xdr:rowOff>
                  </to>
                </anchor>
              </controlPr>
            </control>
          </mc:Choice>
        </mc:AlternateContent>
        <mc:AlternateContent xmlns:mc="http://schemas.openxmlformats.org/markup-compatibility/2006">
          <mc:Choice Requires="x14">
            <control shapeId="5125" r:id="rId8" name="Check Box 5">
              <controlPr locked="0" defaultSize="0" autoFill="0" autoLine="0" autoPict="0" altText="CheckBox">
                <anchor moveWithCells="1">
                  <from>
                    <xdr:col>10</xdr:col>
                    <xdr:colOff>152400</xdr:colOff>
                    <xdr:row>16</xdr:row>
                    <xdr:rowOff>171450</xdr:rowOff>
                  </from>
                  <to>
                    <xdr:col>13</xdr:col>
                    <xdr:colOff>9525</xdr:colOff>
                    <xdr:row>18</xdr:row>
                    <xdr:rowOff>9525</xdr:rowOff>
                  </to>
                </anchor>
              </controlPr>
            </control>
          </mc:Choice>
        </mc:AlternateContent>
        <mc:AlternateContent xmlns:mc="http://schemas.openxmlformats.org/markup-compatibility/2006">
          <mc:Choice Requires="x14">
            <control shapeId="5126" r:id="rId9" name="Check Box 6">
              <controlPr locked="0" defaultSize="0" autoFill="0" autoLine="0" autoPict="0" altText="CheckBox">
                <anchor moveWithCells="1">
                  <from>
                    <xdr:col>10</xdr:col>
                    <xdr:colOff>152400</xdr:colOff>
                    <xdr:row>17</xdr:row>
                    <xdr:rowOff>171450</xdr:rowOff>
                  </from>
                  <to>
                    <xdr:col>13</xdr:col>
                    <xdr:colOff>9525</xdr:colOff>
                    <xdr:row>19</xdr:row>
                    <xdr:rowOff>9525</xdr:rowOff>
                  </to>
                </anchor>
              </controlPr>
            </control>
          </mc:Choice>
        </mc:AlternateContent>
        <mc:AlternateContent xmlns:mc="http://schemas.openxmlformats.org/markup-compatibility/2006">
          <mc:Choice Requires="x14">
            <control shapeId="5127" r:id="rId10" name="Check Box 7">
              <controlPr locked="0" defaultSize="0" autoFill="0" autoLine="0" autoPict="0" altText="CheckBox">
                <anchor moveWithCells="1">
                  <from>
                    <xdr:col>10</xdr:col>
                    <xdr:colOff>161925</xdr:colOff>
                    <xdr:row>18</xdr:row>
                    <xdr:rowOff>161925</xdr:rowOff>
                  </from>
                  <to>
                    <xdr:col>13</xdr:col>
                    <xdr:colOff>19050</xdr:colOff>
                    <xdr:row>20</xdr:row>
                    <xdr:rowOff>0</xdr:rowOff>
                  </to>
                </anchor>
              </controlPr>
            </control>
          </mc:Choice>
        </mc:AlternateContent>
        <mc:AlternateContent xmlns:mc="http://schemas.openxmlformats.org/markup-compatibility/2006">
          <mc:Choice Requires="x14">
            <control shapeId="5128" r:id="rId11" name="Check Box 8">
              <controlPr locked="0" defaultSize="0" autoFill="0" autoLine="0" autoPict="0" altText="CheckBox">
                <anchor moveWithCells="1">
                  <from>
                    <xdr:col>10</xdr:col>
                    <xdr:colOff>161925</xdr:colOff>
                    <xdr:row>19</xdr:row>
                    <xdr:rowOff>171450</xdr:rowOff>
                  </from>
                  <to>
                    <xdr:col>13</xdr:col>
                    <xdr:colOff>19050</xdr:colOff>
                    <xdr:row>21</xdr:row>
                    <xdr:rowOff>9525</xdr:rowOff>
                  </to>
                </anchor>
              </controlPr>
            </control>
          </mc:Choice>
        </mc:AlternateContent>
        <mc:AlternateContent xmlns:mc="http://schemas.openxmlformats.org/markup-compatibility/2006">
          <mc:Choice Requires="x14">
            <control shapeId="5129" r:id="rId12" name="Check Box 9">
              <controlPr locked="0" defaultSize="0" autoFill="0" autoLine="0" autoPict="0" altText="CheckBox">
                <anchor moveWithCells="1">
                  <from>
                    <xdr:col>10</xdr:col>
                    <xdr:colOff>161925</xdr:colOff>
                    <xdr:row>20</xdr:row>
                    <xdr:rowOff>171450</xdr:rowOff>
                  </from>
                  <to>
                    <xdr:col>13</xdr:col>
                    <xdr:colOff>19050</xdr:colOff>
                    <xdr:row>22</xdr:row>
                    <xdr:rowOff>9525</xdr:rowOff>
                  </to>
                </anchor>
              </controlPr>
            </control>
          </mc:Choice>
        </mc:AlternateContent>
        <mc:AlternateContent xmlns:mc="http://schemas.openxmlformats.org/markup-compatibility/2006">
          <mc:Choice Requires="x14">
            <control shapeId="5130" r:id="rId13" name="Check Box 10">
              <controlPr locked="0" defaultSize="0" autoFill="0" autoLine="0" autoPict="0" altText="CheckBox">
                <anchor moveWithCells="1">
                  <from>
                    <xdr:col>10</xdr:col>
                    <xdr:colOff>180975</xdr:colOff>
                    <xdr:row>25</xdr:row>
                    <xdr:rowOff>9525</xdr:rowOff>
                  </from>
                  <to>
                    <xdr:col>13</xdr:col>
                    <xdr:colOff>38100</xdr:colOff>
                    <xdr:row>26</xdr:row>
                    <xdr:rowOff>19050</xdr:rowOff>
                  </to>
                </anchor>
              </controlPr>
            </control>
          </mc:Choice>
        </mc:AlternateContent>
        <mc:AlternateContent xmlns:mc="http://schemas.openxmlformats.org/markup-compatibility/2006">
          <mc:Choice Requires="x14">
            <control shapeId="5131" r:id="rId14" name="Check Box 11">
              <controlPr locked="0" defaultSize="0" autoFill="0" autoLine="0" autoPict="0" altText="CheckBox">
                <anchor moveWithCells="1">
                  <from>
                    <xdr:col>10</xdr:col>
                    <xdr:colOff>180975</xdr:colOff>
                    <xdr:row>25</xdr:row>
                    <xdr:rowOff>171450</xdr:rowOff>
                  </from>
                  <to>
                    <xdr:col>13</xdr:col>
                    <xdr:colOff>38100</xdr:colOff>
                    <xdr:row>27</xdr:row>
                    <xdr:rowOff>9525</xdr:rowOff>
                  </to>
                </anchor>
              </controlPr>
            </control>
          </mc:Choice>
        </mc:AlternateContent>
        <mc:AlternateContent xmlns:mc="http://schemas.openxmlformats.org/markup-compatibility/2006">
          <mc:Choice Requires="x14">
            <control shapeId="5132" r:id="rId15" name="Check Box 12">
              <controlPr locked="0" defaultSize="0" autoFill="0" autoLine="0" autoPict="0" altText="CheckBox">
                <anchor moveWithCells="1">
                  <from>
                    <xdr:col>10</xdr:col>
                    <xdr:colOff>180975</xdr:colOff>
                    <xdr:row>26</xdr:row>
                    <xdr:rowOff>161925</xdr:rowOff>
                  </from>
                  <to>
                    <xdr:col>13</xdr:col>
                    <xdr:colOff>38100</xdr:colOff>
                    <xdr:row>28</xdr:row>
                    <xdr:rowOff>0</xdr:rowOff>
                  </to>
                </anchor>
              </controlPr>
            </control>
          </mc:Choice>
        </mc:AlternateContent>
        <mc:AlternateContent xmlns:mc="http://schemas.openxmlformats.org/markup-compatibility/2006">
          <mc:Choice Requires="x14">
            <control shapeId="5133" r:id="rId16" name="Check Box 13">
              <controlPr locked="0" defaultSize="0" autoFill="0" autoLine="0" autoPict="0" altText="CheckBox">
                <anchor moveWithCells="1">
                  <from>
                    <xdr:col>10</xdr:col>
                    <xdr:colOff>171450</xdr:colOff>
                    <xdr:row>30</xdr:row>
                    <xdr:rowOff>628650</xdr:rowOff>
                  </from>
                  <to>
                    <xdr:col>13</xdr:col>
                    <xdr:colOff>38100</xdr:colOff>
                    <xdr:row>31</xdr:row>
                    <xdr:rowOff>171450</xdr:rowOff>
                  </to>
                </anchor>
              </controlPr>
            </control>
          </mc:Choice>
        </mc:AlternateContent>
        <mc:AlternateContent xmlns:mc="http://schemas.openxmlformats.org/markup-compatibility/2006">
          <mc:Choice Requires="x14">
            <control shapeId="5134" r:id="rId17" name="Check Box 14">
              <controlPr locked="0" defaultSize="0" autoFill="0" autoLine="0" autoPict="0" altText="CheckBox">
                <anchor moveWithCells="1">
                  <from>
                    <xdr:col>10</xdr:col>
                    <xdr:colOff>171450</xdr:colOff>
                    <xdr:row>31</xdr:row>
                    <xdr:rowOff>171450</xdr:rowOff>
                  </from>
                  <to>
                    <xdr:col>13</xdr:col>
                    <xdr:colOff>38100</xdr:colOff>
                    <xdr:row>33</xdr:row>
                    <xdr:rowOff>9525</xdr:rowOff>
                  </to>
                </anchor>
              </controlPr>
            </control>
          </mc:Choice>
        </mc:AlternateContent>
        <mc:AlternateContent xmlns:mc="http://schemas.openxmlformats.org/markup-compatibility/2006">
          <mc:Choice Requires="x14">
            <control shapeId="5135" r:id="rId18" name="Check Box 15">
              <controlPr locked="0" defaultSize="0" autoFill="0" autoLine="0" autoPict="0" altText="CheckBox">
                <anchor moveWithCells="1">
                  <from>
                    <xdr:col>10</xdr:col>
                    <xdr:colOff>171450</xdr:colOff>
                    <xdr:row>32</xdr:row>
                    <xdr:rowOff>161925</xdr:rowOff>
                  </from>
                  <to>
                    <xdr:col>13</xdr:col>
                    <xdr:colOff>38100</xdr:colOff>
                    <xdr:row>34</xdr:row>
                    <xdr:rowOff>0</xdr:rowOff>
                  </to>
                </anchor>
              </controlPr>
            </control>
          </mc:Choice>
        </mc:AlternateContent>
        <mc:AlternateContent xmlns:mc="http://schemas.openxmlformats.org/markup-compatibility/2006">
          <mc:Choice Requires="x14">
            <control shapeId="5136" r:id="rId19" name="Check Box 16">
              <controlPr locked="0" defaultSize="0" autoFill="0" autoLine="0" autoPict="0" altText="CheckBox">
                <anchor moveWithCells="1">
                  <from>
                    <xdr:col>10</xdr:col>
                    <xdr:colOff>171450</xdr:colOff>
                    <xdr:row>33</xdr:row>
                    <xdr:rowOff>161925</xdr:rowOff>
                  </from>
                  <to>
                    <xdr:col>13</xdr:col>
                    <xdr:colOff>38100</xdr:colOff>
                    <xdr:row>35</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15"/>
  <sheetViews>
    <sheetView showGridLines="0" topLeftCell="B1" workbookViewId="0">
      <selection activeCell="L15" sqref="L15"/>
    </sheetView>
  </sheetViews>
  <sheetFormatPr defaultRowHeight="15" x14ac:dyDescent="0.25"/>
  <cols>
    <col min="2" max="2" width="11.7109375" customWidth="1"/>
    <col min="3" max="3" width="19.140625" customWidth="1"/>
    <col min="4" max="4" width="19.7109375" bestFit="1" customWidth="1"/>
    <col min="5" max="5" width="20.5703125" bestFit="1" customWidth="1"/>
    <col min="6" max="6" width="28.140625" bestFit="1" customWidth="1"/>
    <col min="7" max="7" width="32" bestFit="1" customWidth="1"/>
    <col min="8" max="8" width="29.42578125" customWidth="1"/>
    <col min="9" max="9" width="17" bestFit="1" customWidth="1"/>
    <col min="10" max="10" width="5.5703125" bestFit="1" customWidth="1"/>
    <col min="11" max="11" width="6" bestFit="1" customWidth="1"/>
    <col min="12" max="12" width="19.85546875" customWidth="1"/>
    <col min="13" max="13" width="17" customWidth="1"/>
  </cols>
  <sheetData>
    <row r="1" spans="1:15" ht="30" x14ac:dyDescent="0.25">
      <c r="A1">
        <v>1</v>
      </c>
      <c r="B1" s="84" t="s">
        <v>119</v>
      </c>
      <c r="C1" s="84" t="s">
        <v>118</v>
      </c>
      <c r="D1" s="84" t="s">
        <v>117</v>
      </c>
      <c r="E1" s="84" t="s">
        <v>116</v>
      </c>
      <c r="F1" s="84" t="s">
        <v>115</v>
      </c>
      <c r="G1" s="84" t="s">
        <v>114</v>
      </c>
      <c r="H1" s="84" t="s">
        <v>113</v>
      </c>
      <c r="I1" s="84" t="s">
        <v>112</v>
      </c>
      <c r="J1" s="84" t="s">
        <v>111</v>
      </c>
      <c r="K1" s="84" t="s">
        <v>110</v>
      </c>
      <c r="L1" s="84" t="s">
        <v>229</v>
      </c>
      <c r="M1" s="84" t="s">
        <v>230</v>
      </c>
      <c r="N1" s="84" t="s">
        <v>239</v>
      </c>
      <c r="O1" s="429" t="s">
        <v>222</v>
      </c>
    </row>
    <row r="2" spans="1:15" x14ac:dyDescent="0.25">
      <c r="A2">
        <v>2</v>
      </c>
      <c r="B2" s="82" t="s">
        <v>109</v>
      </c>
      <c r="C2" s="83" t="s">
        <v>56</v>
      </c>
      <c r="D2" s="83" t="s">
        <v>35</v>
      </c>
      <c r="E2" s="83" t="s">
        <v>34</v>
      </c>
      <c r="F2" s="83" t="s">
        <v>108</v>
      </c>
      <c r="G2" s="83" t="s">
        <v>107</v>
      </c>
      <c r="H2" s="83"/>
      <c r="I2" s="83" t="s">
        <v>59</v>
      </c>
      <c r="J2" s="83" t="s">
        <v>33</v>
      </c>
      <c r="K2" s="82" t="s">
        <v>106</v>
      </c>
      <c r="L2" t="s">
        <v>276</v>
      </c>
      <c r="M2" t="s">
        <v>278</v>
      </c>
      <c r="N2" t="s">
        <v>277</v>
      </c>
      <c r="O2" s="442">
        <v>308360</v>
      </c>
    </row>
    <row r="3" spans="1:15" x14ac:dyDescent="0.25">
      <c r="A3">
        <v>3</v>
      </c>
      <c r="B3" s="82" t="s">
        <v>105</v>
      </c>
      <c r="C3" s="83" t="s">
        <v>66</v>
      </c>
      <c r="D3" s="83" t="s">
        <v>35</v>
      </c>
      <c r="E3" s="83" t="s">
        <v>34</v>
      </c>
      <c r="F3" s="83" t="s">
        <v>104</v>
      </c>
      <c r="G3" s="83" t="s">
        <v>103</v>
      </c>
      <c r="H3" s="83"/>
      <c r="I3" s="83" t="s">
        <v>66</v>
      </c>
      <c r="J3" s="83" t="s">
        <v>33</v>
      </c>
      <c r="K3" s="82" t="s">
        <v>65</v>
      </c>
      <c r="L3" t="s">
        <v>276</v>
      </c>
      <c r="M3" t="s">
        <v>278</v>
      </c>
      <c r="N3" t="s">
        <v>277</v>
      </c>
      <c r="O3" s="442">
        <v>59537</v>
      </c>
    </row>
    <row r="4" spans="1:15" x14ac:dyDescent="0.25">
      <c r="A4">
        <v>4</v>
      </c>
      <c r="B4" s="82" t="s">
        <v>102</v>
      </c>
      <c r="C4" s="83" t="s">
        <v>95</v>
      </c>
      <c r="D4" s="83" t="s">
        <v>35</v>
      </c>
      <c r="E4" s="83" t="s">
        <v>34</v>
      </c>
      <c r="F4" s="83" t="s">
        <v>101</v>
      </c>
      <c r="G4" s="83" t="s">
        <v>100</v>
      </c>
      <c r="H4" s="83"/>
      <c r="I4" s="83" t="s">
        <v>95</v>
      </c>
      <c r="J4" s="83" t="s">
        <v>33</v>
      </c>
      <c r="K4" s="82" t="s">
        <v>99</v>
      </c>
      <c r="L4" t="s">
        <v>276</v>
      </c>
      <c r="M4" t="s">
        <v>278</v>
      </c>
      <c r="N4" t="s">
        <v>277</v>
      </c>
      <c r="O4" s="442">
        <v>25645</v>
      </c>
    </row>
    <row r="5" spans="1:15" x14ac:dyDescent="0.25">
      <c r="A5">
        <v>5</v>
      </c>
      <c r="B5" s="82" t="s">
        <v>98</v>
      </c>
      <c r="C5" s="83" t="s">
        <v>58</v>
      </c>
      <c r="D5" s="83" t="s">
        <v>35</v>
      </c>
      <c r="E5" s="83" t="s">
        <v>34</v>
      </c>
      <c r="F5" s="83" t="s">
        <v>97</v>
      </c>
      <c r="G5" s="83" t="s">
        <v>96</v>
      </c>
      <c r="H5" s="83" t="s">
        <v>67</v>
      </c>
      <c r="I5" s="83" t="s">
        <v>58</v>
      </c>
      <c r="J5" s="83" t="s">
        <v>33</v>
      </c>
      <c r="K5" s="82" t="s">
        <v>57</v>
      </c>
      <c r="L5" t="s">
        <v>276</v>
      </c>
      <c r="M5" t="s">
        <v>275</v>
      </c>
      <c r="N5" t="s">
        <v>277</v>
      </c>
      <c r="O5" s="442">
        <v>35417</v>
      </c>
    </row>
    <row r="6" spans="1:15" x14ac:dyDescent="0.25">
      <c r="A6">
        <v>6</v>
      </c>
      <c r="B6" s="82" t="s">
        <v>94</v>
      </c>
      <c r="C6" s="83" t="s">
        <v>91</v>
      </c>
      <c r="D6" s="83" t="s">
        <v>35</v>
      </c>
      <c r="E6" s="83" t="s">
        <v>34</v>
      </c>
      <c r="F6" s="83" t="s">
        <v>93</v>
      </c>
      <c r="G6" s="83" t="s">
        <v>92</v>
      </c>
      <c r="H6" s="83"/>
      <c r="I6" s="83" t="s">
        <v>91</v>
      </c>
      <c r="J6" s="83" t="s">
        <v>33</v>
      </c>
      <c r="K6" s="82" t="s">
        <v>90</v>
      </c>
      <c r="L6" t="s">
        <v>276</v>
      </c>
      <c r="M6" t="s">
        <v>278</v>
      </c>
      <c r="N6" t="s">
        <v>277</v>
      </c>
      <c r="O6" s="442">
        <v>77142</v>
      </c>
    </row>
    <row r="7" spans="1:15" x14ac:dyDescent="0.25">
      <c r="A7">
        <v>7</v>
      </c>
      <c r="B7" s="82" t="s">
        <v>89</v>
      </c>
      <c r="C7" s="83" t="s">
        <v>86</v>
      </c>
      <c r="D7" s="83" t="s">
        <v>35</v>
      </c>
      <c r="E7" s="83" t="s">
        <v>34</v>
      </c>
      <c r="F7" s="83" t="s">
        <v>88</v>
      </c>
      <c r="G7" s="83" t="s">
        <v>87</v>
      </c>
      <c r="H7" s="83"/>
      <c r="I7" s="83" t="s">
        <v>86</v>
      </c>
      <c r="J7" s="83" t="s">
        <v>33</v>
      </c>
      <c r="K7" s="82" t="s">
        <v>85</v>
      </c>
      <c r="L7" t="s">
        <v>276</v>
      </c>
      <c r="M7" t="s">
        <v>278</v>
      </c>
      <c r="N7" t="s">
        <v>277</v>
      </c>
      <c r="O7" s="442">
        <v>22110</v>
      </c>
    </row>
    <row r="8" spans="1:15" x14ac:dyDescent="0.25">
      <c r="A8">
        <v>8</v>
      </c>
      <c r="B8" s="82" t="s">
        <v>84</v>
      </c>
      <c r="C8" s="83" t="s">
        <v>81</v>
      </c>
      <c r="D8" s="83" t="s">
        <v>35</v>
      </c>
      <c r="E8" s="83" t="s">
        <v>34</v>
      </c>
      <c r="F8" s="83" t="s">
        <v>83</v>
      </c>
      <c r="G8" s="83" t="s">
        <v>82</v>
      </c>
      <c r="H8" s="83"/>
      <c r="I8" s="83" t="s">
        <v>81</v>
      </c>
      <c r="J8" s="83" t="s">
        <v>33</v>
      </c>
      <c r="K8" s="82" t="s">
        <v>80</v>
      </c>
      <c r="L8" t="s">
        <v>276</v>
      </c>
      <c r="M8" t="s">
        <v>275</v>
      </c>
      <c r="N8" t="s">
        <v>277</v>
      </c>
      <c r="O8" s="442">
        <v>13308</v>
      </c>
    </row>
    <row r="9" spans="1:15" ht="30" x14ac:dyDescent="0.25">
      <c r="A9">
        <v>9</v>
      </c>
      <c r="B9" s="82" t="s">
        <v>79</v>
      </c>
      <c r="C9" s="83" t="s">
        <v>75</v>
      </c>
      <c r="D9" s="83" t="s">
        <v>35</v>
      </c>
      <c r="E9" s="83" t="s">
        <v>34</v>
      </c>
      <c r="F9" s="83" t="s">
        <v>78</v>
      </c>
      <c r="G9" s="83" t="s">
        <v>77</v>
      </c>
      <c r="H9" s="83" t="s">
        <v>76</v>
      </c>
      <c r="I9" s="83" t="s">
        <v>75</v>
      </c>
      <c r="J9" s="83" t="s">
        <v>33</v>
      </c>
      <c r="K9" s="82" t="s">
        <v>74</v>
      </c>
      <c r="L9" t="s">
        <v>276</v>
      </c>
      <c r="M9" t="s">
        <v>278</v>
      </c>
      <c r="N9" t="s">
        <v>277</v>
      </c>
      <c r="O9" s="442">
        <v>56280</v>
      </c>
    </row>
    <row r="10" spans="1:15" x14ac:dyDescent="0.25">
      <c r="A10">
        <v>10</v>
      </c>
      <c r="B10" s="82" t="s">
        <v>73</v>
      </c>
      <c r="C10" s="83" t="s">
        <v>72</v>
      </c>
      <c r="D10" s="83" t="s">
        <v>35</v>
      </c>
      <c r="E10" s="83" t="s">
        <v>34</v>
      </c>
      <c r="F10" s="83" t="s">
        <v>71</v>
      </c>
      <c r="G10" s="83" t="s">
        <v>70</v>
      </c>
      <c r="H10" s="83"/>
      <c r="I10" s="83" t="s">
        <v>69</v>
      </c>
      <c r="J10" s="83" t="s">
        <v>33</v>
      </c>
      <c r="K10" s="82" t="s">
        <v>68</v>
      </c>
      <c r="L10" t="s">
        <v>276</v>
      </c>
      <c r="M10" t="s">
        <v>278</v>
      </c>
      <c r="N10" t="s">
        <v>277</v>
      </c>
      <c r="O10" s="442">
        <v>38536</v>
      </c>
    </row>
    <row r="11" spans="1:15" x14ac:dyDescent="0.25">
      <c r="A11">
        <v>11</v>
      </c>
      <c r="B11" s="82" t="s">
        <v>64</v>
      </c>
      <c r="C11" s="83" t="s">
        <v>61</v>
      </c>
      <c r="D11" s="83" t="s">
        <v>35</v>
      </c>
      <c r="E11" s="83" t="s">
        <v>34</v>
      </c>
      <c r="F11" s="83" t="s">
        <v>63</v>
      </c>
      <c r="G11" s="83" t="s">
        <v>62</v>
      </c>
      <c r="H11" s="83"/>
      <c r="I11" s="83" t="s">
        <v>61</v>
      </c>
      <c r="J11" s="83" t="s">
        <v>33</v>
      </c>
      <c r="K11" s="82" t="s">
        <v>60</v>
      </c>
      <c r="L11" t="s">
        <v>276</v>
      </c>
      <c r="M11" t="s">
        <v>278</v>
      </c>
      <c r="N11" t="s">
        <v>277</v>
      </c>
      <c r="O11" s="442">
        <v>49557</v>
      </c>
    </row>
    <row r="12" spans="1:15" x14ac:dyDescent="0.25">
      <c r="A12">
        <v>12</v>
      </c>
      <c r="B12" s="82" t="s">
        <v>55</v>
      </c>
      <c r="C12" s="83" t="s">
        <v>52</v>
      </c>
      <c r="D12" s="83" t="s">
        <v>35</v>
      </c>
      <c r="E12" s="83" t="s">
        <v>34</v>
      </c>
      <c r="F12" s="83" t="s">
        <v>54</v>
      </c>
      <c r="G12" s="83" t="s">
        <v>53</v>
      </c>
      <c r="H12" s="83"/>
      <c r="I12" s="83" t="s">
        <v>52</v>
      </c>
      <c r="J12" s="83" t="s">
        <v>33</v>
      </c>
      <c r="K12" s="82" t="s">
        <v>51</v>
      </c>
      <c r="L12" t="s">
        <v>276</v>
      </c>
      <c r="M12" t="s">
        <v>278</v>
      </c>
      <c r="N12" t="s">
        <v>277</v>
      </c>
      <c r="O12" s="442">
        <v>40616</v>
      </c>
    </row>
    <row r="13" spans="1:15" x14ac:dyDescent="0.25">
      <c r="A13">
        <v>13</v>
      </c>
      <c r="B13" s="82" t="s">
        <v>50</v>
      </c>
      <c r="C13" s="83" t="s">
        <v>47</v>
      </c>
      <c r="D13" s="83" t="s">
        <v>35</v>
      </c>
      <c r="E13" s="83" t="s">
        <v>34</v>
      </c>
      <c r="F13" s="83" t="s">
        <v>49</v>
      </c>
      <c r="G13" s="83" t="s">
        <v>48</v>
      </c>
      <c r="H13" s="83"/>
      <c r="I13" s="83" t="s">
        <v>47</v>
      </c>
      <c r="J13" s="83" t="s">
        <v>33</v>
      </c>
      <c r="K13" s="82" t="s">
        <v>46</v>
      </c>
      <c r="L13" t="s">
        <v>276</v>
      </c>
      <c r="M13" t="s">
        <v>275</v>
      </c>
      <c r="N13" t="s">
        <v>277</v>
      </c>
      <c r="O13" s="442">
        <v>23843</v>
      </c>
    </row>
    <row r="14" spans="1:15" x14ac:dyDescent="0.25">
      <c r="A14">
        <v>14</v>
      </c>
      <c r="B14" s="82" t="s">
        <v>45</v>
      </c>
      <c r="C14" s="83" t="s">
        <v>42</v>
      </c>
      <c r="D14" s="83" t="s">
        <v>35</v>
      </c>
      <c r="E14" s="83" t="s">
        <v>34</v>
      </c>
      <c r="F14" s="83" t="s">
        <v>44</v>
      </c>
      <c r="G14" s="83" t="s">
        <v>43</v>
      </c>
      <c r="H14" s="83"/>
      <c r="I14" s="83" t="s">
        <v>42</v>
      </c>
      <c r="J14" s="83" t="s">
        <v>33</v>
      </c>
      <c r="K14" s="82" t="s">
        <v>41</v>
      </c>
      <c r="L14" t="s">
        <v>276</v>
      </c>
      <c r="M14" t="s">
        <v>278</v>
      </c>
      <c r="N14" t="s">
        <v>277</v>
      </c>
      <c r="O14" s="442">
        <v>14694</v>
      </c>
    </row>
    <row r="15" spans="1:15" x14ac:dyDescent="0.25">
      <c r="A15">
        <v>15</v>
      </c>
      <c r="B15" s="82" t="s">
        <v>40</v>
      </c>
      <c r="C15" s="83" t="s">
        <v>37</v>
      </c>
      <c r="D15" s="83" t="s">
        <v>35</v>
      </c>
      <c r="E15" s="83" t="s">
        <v>34</v>
      </c>
      <c r="F15" s="83" t="s">
        <v>39</v>
      </c>
      <c r="G15" s="83" t="s">
        <v>38</v>
      </c>
      <c r="H15" s="83"/>
      <c r="I15" s="83" t="s">
        <v>37</v>
      </c>
      <c r="J15" s="83" t="s">
        <v>33</v>
      </c>
      <c r="K15" s="82" t="s">
        <v>36</v>
      </c>
      <c r="L15" t="s">
        <v>276</v>
      </c>
      <c r="M15" t="s">
        <v>275</v>
      </c>
      <c r="N15" t="s">
        <v>277</v>
      </c>
      <c r="O15" s="442">
        <v>134877</v>
      </c>
    </row>
  </sheetData>
  <autoFilter ref="A1:P15"/>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04"/>
  <sheetViews>
    <sheetView workbookViewId="0">
      <selection activeCell="E2" sqref="E2"/>
    </sheetView>
  </sheetViews>
  <sheetFormatPr defaultRowHeight="15" x14ac:dyDescent="0.25"/>
  <cols>
    <col min="1" max="1" width="34.7109375" customWidth="1"/>
    <col min="2" max="2" width="50.5703125" customWidth="1"/>
    <col min="3" max="3" width="16.5703125" customWidth="1"/>
    <col min="5" max="5" width="17.140625" customWidth="1"/>
  </cols>
  <sheetData>
    <row r="1" spans="1:6" x14ac:dyDescent="0.25">
      <c r="A1" t="s">
        <v>184</v>
      </c>
    </row>
    <row r="2" spans="1:6" x14ac:dyDescent="0.25">
      <c r="A2" t="s">
        <v>187</v>
      </c>
      <c r="B2" t="s">
        <v>188</v>
      </c>
      <c r="C2" t="s">
        <v>224</v>
      </c>
      <c r="D2">
        <v>186</v>
      </c>
    </row>
    <row r="3" spans="1:6" x14ac:dyDescent="0.25">
      <c r="A3" t="s">
        <v>185</v>
      </c>
      <c r="B3" t="s">
        <v>233</v>
      </c>
    </row>
    <row r="4" spans="1:6" x14ac:dyDescent="0.25">
      <c r="A4" t="s">
        <v>186</v>
      </c>
      <c r="B4" t="s">
        <v>234</v>
      </c>
    </row>
    <row r="5" spans="1:6" x14ac:dyDescent="0.25">
      <c r="A5" s="85" t="s">
        <v>121</v>
      </c>
    </row>
    <row r="6" spans="1:6" x14ac:dyDescent="0.25">
      <c r="A6" t="s">
        <v>122</v>
      </c>
      <c r="B6">
        <v>1</v>
      </c>
      <c r="E6" t="s">
        <v>124</v>
      </c>
    </row>
    <row r="7" spans="1:6" x14ac:dyDescent="0.25">
      <c r="A7" s="79" t="s">
        <v>28</v>
      </c>
      <c r="B7" s="79" t="str">
        <f>VLOOKUP(valDistr,dataDistr,3,FALSE)</f>
        <v>Org Name</v>
      </c>
      <c r="C7" s="79" t="s">
        <v>123</v>
      </c>
      <c r="D7" s="79" t="str">
        <f>LEFT(VLOOKUP(valDistr,dataDistr,2,FALSE),4)</f>
        <v xml:space="preserve">Org </v>
      </c>
      <c r="E7" s="79" t="s">
        <v>125</v>
      </c>
      <c r="F7" s="79" t="str">
        <f>VLOOKUP(valDistr,dataDistr,12,FALSE)</f>
        <v>Liaison's name</v>
      </c>
    </row>
    <row r="8" spans="1:6" x14ac:dyDescent="0.25">
      <c r="A8" s="79" t="s">
        <v>30</v>
      </c>
      <c r="B8" s="79" t="str">
        <f>VLOOKUP(valDistr,dataDistr,7,FALSE)</f>
        <v>Address 1</v>
      </c>
      <c r="C8" s="79"/>
      <c r="D8" s="79"/>
      <c r="E8" s="79" t="s">
        <v>126</v>
      </c>
      <c r="F8" s="79" t="str">
        <f>VLOOKUP(valDistr,dataDistr,13,FALSE)</f>
        <v>Liaison's number</v>
      </c>
    </row>
    <row r="9" spans="1:6" x14ac:dyDescent="0.25">
      <c r="A9" s="80" t="s">
        <v>31</v>
      </c>
      <c r="B9" s="80" t="str">
        <f>IF(VLOOKUP(valDistr,dataDistr,8,FALSE)=0,"",VLOOKUP(valDistr,dataDistr,8,FALSE))</f>
        <v>Address 2</v>
      </c>
      <c r="C9" s="80"/>
      <c r="D9" s="80"/>
      <c r="E9" s="80" t="s">
        <v>279</v>
      </c>
      <c r="F9" s="79" t="str">
        <f>VLOOKUP(valDistr,dataDistr,14,FALSE)</f>
        <v>Liaison's email</v>
      </c>
    </row>
    <row r="10" spans="1:6" x14ac:dyDescent="0.25">
      <c r="A10" s="81" t="s">
        <v>32</v>
      </c>
      <c r="B10" s="81" t="str">
        <f>VLOOKUP(valDistr,dataDistr,9,FALSE)&amp;", "&amp;VLOOKUP(valDistr,dataDistr,10,FALSE)&amp;" "&amp;VLOOKUP(valDistr,dataDistr,11,FALSE)</f>
        <v>Town, State Zip</v>
      </c>
      <c r="C10" s="81"/>
      <c r="D10" s="81"/>
      <c r="E10" s="81" t="s">
        <v>222</v>
      </c>
      <c r="F10" s="79" t="str">
        <f>VLOOKUP(valDistr,dataDistr,15,FALSE)</f>
        <v>Allocation</v>
      </c>
    </row>
    <row r="12" spans="1:6" x14ac:dyDescent="0.25">
      <c r="A12" s="85" t="s">
        <v>127</v>
      </c>
    </row>
    <row r="13" spans="1:6" x14ac:dyDescent="0.25">
      <c r="A13" s="86" t="s">
        <v>128</v>
      </c>
    </row>
    <row r="14" spans="1:6" x14ac:dyDescent="0.25">
      <c r="A14" s="87" t="s">
        <v>129</v>
      </c>
    </row>
    <row r="16" spans="1:6" x14ac:dyDescent="0.25">
      <c r="A16" s="745" t="s">
        <v>130</v>
      </c>
      <c r="B16" s="746"/>
    </row>
    <row r="17" spans="1:2" s="90" customFormat="1" x14ac:dyDescent="0.25">
      <c r="A17" s="89"/>
      <c r="B17" s="89"/>
    </row>
    <row r="18" spans="1:2" x14ac:dyDescent="0.25">
      <c r="B18" s="83" t="s">
        <v>132</v>
      </c>
    </row>
    <row r="19" spans="1:2" x14ac:dyDescent="0.25">
      <c r="B19" t="s">
        <v>131</v>
      </c>
    </row>
    <row r="21" spans="1:2" x14ac:dyDescent="0.25">
      <c r="A21" s="745" t="s">
        <v>133</v>
      </c>
      <c r="B21" s="746"/>
    </row>
    <row r="22" spans="1:2" x14ac:dyDescent="0.25">
      <c r="A22" s="89"/>
      <c r="B22" s="89"/>
    </row>
    <row r="23" spans="1:2" x14ac:dyDescent="0.25">
      <c r="B23" s="424" t="s">
        <v>134</v>
      </c>
    </row>
    <row r="24" spans="1:2" x14ac:dyDescent="0.25">
      <c r="B24" s="424" t="s">
        <v>135</v>
      </c>
    </row>
    <row r="25" spans="1:2" ht="24" x14ac:dyDescent="0.25">
      <c r="B25" s="424" t="s">
        <v>136</v>
      </c>
    </row>
    <row r="26" spans="1:2" x14ac:dyDescent="0.25">
      <c r="B26" s="424" t="s">
        <v>137</v>
      </c>
    </row>
    <row r="27" spans="1:2" x14ac:dyDescent="0.25">
      <c r="B27" s="424" t="s">
        <v>138</v>
      </c>
    </row>
    <row r="28" spans="1:2" x14ac:dyDescent="0.25">
      <c r="B28" s="424" t="s">
        <v>139</v>
      </c>
    </row>
    <row r="29" spans="1:2" x14ac:dyDescent="0.25">
      <c r="B29" s="424" t="s">
        <v>140</v>
      </c>
    </row>
    <row r="30" spans="1:2" x14ac:dyDescent="0.25">
      <c r="B30" s="424" t="s">
        <v>141</v>
      </c>
    </row>
    <row r="31" spans="1:2" x14ac:dyDescent="0.25">
      <c r="B31" s="424" t="s">
        <v>142</v>
      </c>
    </row>
    <row r="32" spans="1:2" x14ac:dyDescent="0.25">
      <c r="B32" s="424" t="s">
        <v>280</v>
      </c>
    </row>
    <row r="33" spans="1:2" x14ac:dyDescent="0.25">
      <c r="B33" s="424" t="s">
        <v>143</v>
      </c>
    </row>
    <row r="35" spans="1:2" x14ac:dyDescent="0.25">
      <c r="A35" s="745" t="s">
        <v>144</v>
      </c>
      <c r="B35" s="746"/>
    </row>
    <row r="37" spans="1:2" x14ac:dyDescent="0.25">
      <c r="B37" s="424" t="s">
        <v>145</v>
      </c>
    </row>
    <row r="38" spans="1:2" x14ac:dyDescent="0.25">
      <c r="B38" s="424" t="s">
        <v>146</v>
      </c>
    </row>
    <row r="39" spans="1:2" x14ac:dyDescent="0.25">
      <c r="B39" s="424" t="s">
        <v>147</v>
      </c>
    </row>
    <row r="40" spans="1:2" x14ac:dyDescent="0.25">
      <c r="B40" s="424" t="s">
        <v>131</v>
      </c>
    </row>
    <row r="42" spans="1:2" x14ac:dyDescent="0.25">
      <c r="A42" s="745" t="s">
        <v>148</v>
      </c>
      <c r="B42" s="746"/>
    </row>
    <row r="44" spans="1:2" x14ac:dyDescent="0.25">
      <c r="B44" s="424" t="s">
        <v>149</v>
      </c>
    </row>
    <row r="45" spans="1:2" x14ac:dyDescent="0.25">
      <c r="B45" s="424" t="s">
        <v>150</v>
      </c>
    </row>
    <row r="46" spans="1:2" x14ac:dyDescent="0.25">
      <c r="B46" s="424" t="s">
        <v>131</v>
      </c>
    </row>
    <row r="47" spans="1:2" x14ac:dyDescent="0.25">
      <c r="B47" s="424" t="s">
        <v>151</v>
      </c>
    </row>
    <row r="48" spans="1:2" x14ac:dyDescent="0.25">
      <c r="B48" s="88"/>
    </row>
    <row r="49" spans="1:2" x14ac:dyDescent="0.25">
      <c r="A49" s="745" t="s">
        <v>152</v>
      </c>
      <c r="B49" s="746"/>
    </row>
    <row r="51" spans="1:2" x14ac:dyDescent="0.25">
      <c r="B51" s="424" t="s">
        <v>153</v>
      </c>
    </row>
    <row r="52" spans="1:2" ht="24" x14ac:dyDescent="0.25">
      <c r="B52" s="424" t="s">
        <v>154</v>
      </c>
    </row>
    <row r="53" spans="1:2" x14ac:dyDescent="0.25">
      <c r="B53" s="424" t="s">
        <v>281</v>
      </c>
    </row>
    <row r="54" spans="1:2" x14ac:dyDescent="0.25">
      <c r="B54" s="424" t="s">
        <v>155</v>
      </c>
    </row>
    <row r="55" spans="1:2" x14ac:dyDescent="0.25">
      <c r="B55" s="424" t="s">
        <v>156</v>
      </c>
    </row>
    <row r="56" spans="1:2" x14ac:dyDescent="0.25">
      <c r="B56" s="424" t="s">
        <v>157</v>
      </c>
    </row>
    <row r="57" spans="1:2" x14ac:dyDescent="0.25">
      <c r="B57" s="424" t="s">
        <v>158</v>
      </c>
    </row>
    <row r="58" spans="1:2" x14ac:dyDescent="0.25">
      <c r="B58" s="424" t="s">
        <v>131</v>
      </c>
    </row>
    <row r="60" spans="1:2" x14ac:dyDescent="0.25">
      <c r="A60" s="745" t="s">
        <v>159</v>
      </c>
      <c r="B60" s="746"/>
    </row>
    <row r="62" spans="1:2" x14ac:dyDescent="0.25">
      <c r="B62" s="424" t="s">
        <v>165</v>
      </c>
    </row>
    <row r="63" spans="1:2" x14ac:dyDescent="0.25">
      <c r="B63" s="424" t="s">
        <v>160</v>
      </c>
    </row>
    <row r="64" spans="1:2" x14ac:dyDescent="0.25">
      <c r="B64" s="424" t="s">
        <v>162</v>
      </c>
    </row>
    <row r="65" spans="1:2" x14ac:dyDescent="0.25">
      <c r="B65" s="424" t="s">
        <v>161</v>
      </c>
    </row>
    <row r="66" spans="1:2" x14ac:dyDescent="0.25">
      <c r="B66" s="424" t="s">
        <v>163</v>
      </c>
    </row>
    <row r="67" spans="1:2" x14ac:dyDescent="0.25">
      <c r="B67" s="424" t="s">
        <v>164</v>
      </c>
    </row>
    <row r="68" spans="1:2" x14ac:dyDescent="0.25">
      <c r="B68" s="424" t="s">
        <v>131</v>
      </c>
    </row>
    <row r="70" spans="1:2" x14ac:dyDescent="0.25">
      <c r="A70" s="745" t="s">
        <v>166</v>
      </c>
      <c r="B70" s="746"/>
    </row>
    <row r="72" spans="1:2" x14ac:dyDescent="0.25">
      <c r="B72" s="424" t="s">
        <v>167</v>
      </c>
    </row>
    <row r="73" spans="1:2" x14ac:dyDescent="0.25">
      <c r="B73" s="424" t="s">
        <v>168</v>
      </c>
    </row>
    <row r="74" spans="1:2" ht="24" x14ac:dyDescent="0.25">
      <c r="B74" s="424" t="s">
        <v>169</v>
      </c>
    </row>
    <row r="75" spans="1:2" x14ac:dyDescent="0.25">
      <c r="B75" s="424" t="s">
        <v>155</v>
      </c>
    </row>
    <row r="76" spans="1:2" x14ac:dyDescent="0.25">
      <c r="B76" s="91" t="s">
        <v>131</v>
      </c>
    </row>
    <row r="78" spans="1:2" x14ac:dyDescent="0.25">
      <c r="A78" s="745" t="s">
        <v>170</v>
      </c>
      <c r="B78" s="746"/>
    </row>
    <row r="80" spans="1:2" x14ac:dyDescent="0.25">
      <c r="B80" s="424" t="s">
        <v>171</v>
      </c>
    </row>
    <row r="81" spans="1:3" x14ac:dyDescent="0.25">
      <c r="B81" s="424" t="s">
        <v>172</v>
      </c>
    </row>
    <row r="82" spans="1:3" x14ac:dyDescent="0.25">
      <c r="B82" s="424" t="s">
        <v>173</v>
      </c>
    </row>
    <row r="83" spans="1:3" x14ac:dyDescent="0.25">
      <c r="B83" s="424" t="s">
        <v>174</v>
      </c>
    </row>
    <row r="84" spans="1:3" x14ac:dyDescent="0.25">
      <c r="B84" s="424" t="s">
        <v>175</v>
      </c>
    </row>
    <row r="85" spans="1:3" x14ac:dyDescent="0.25">
      <c r="B85" s="424" t="s">
        <v>176</v>
      </c>
    </row>
    <row r="86" spans="1:3" x14ac:dyDescent="0.25">
      <c r="B86" s="424" t="s">
        <v>177</v>
      </c>
    </row>
    <row r="87" spans="1:3" x14ac:dyDescent="0.25">
      <c r="B87" s="424" t="s">
        <v>178</v>
      </c>
    </row>
    <row r="88" spans="1:3" x14ac:dyDescent="0.25">
      <c r="B88" s="424" t="s">
        <v>179</v>
      </c>
    </row>
    <row r="89" spans="1:3" x14ac:dyDescent="0.25">
      <c r="B89" s="424" t="s">
        <v>180</v>
      </c>
    </row>
    <row r="90" spans="1:3" x14ac:dyDescent="0.25">
      <c r="B90" s="424" t="s">
        <v>181</v>
      </c>
    </row>
    <row r="91" spans="1:3" x14ac:dyDescent="0.25">
      <c r="B91" s="424" t="s">
        <v>143</v>
      </c>
    </row>
    <row r="93" spans="1:3" x14ac:dyDescent="0.25">
      <c r="A93" s="92" t="s">
        <v>183</v>
      </c>
      <c r="B93" s="93"/>
      <c r="C93" s="93"/>
    </row>
    <row r="94" spans="1:3" x14ac:dyDescent="0.25">
      <c r="A94" s="87" t="s">
        <v>182</v>
      </c>
    </row>
    <row r="95" spans="1:3" x14ac:dyDescent="0.25">
      <c r="B95" s="1" t="s">
        <v>282</v>
      </c>
    </row>
    <row r="96" spans="1:3" x14ac:dyDescent="0.25">
      <c r="B96" s="1" t="s">
        <v>283</v>
      </c>
    </row>
    <row r="97" spans="2:2" x14ac:dyDescent="0.25">
      <c r="B97" s="1" t="s">
        <v>284</v>
      </c>
    </row>
    <row r="98" spans="2:2" x14ac:dyDescent="0.25">
      <c r="B98" s="1" t="s">
        <v>285</v>
      </c>
    </row>
    <row r="99" spans="2:2" x14ac:dyDescent="0.25">
      <c r="B99" s="1" t="s">
        <v>160</v>
      </c>
    </row>
    <row r="100" spans="2:2" x14ac:dyDescent="0.25">
      <c r="B100" s="1" t="s">
        <v>286</v>
      </c>
    </row>
    <row r="101" spans="2:2" x14ac:dyDescent="0.25">
      <c r="B101" s="1" t="s">
        <v>287</v>
      </c>
    </row>
    <row r="102" spans="2:2" x14ac:dyDescent="0.25">
      <c r="B102" s="1" t="s">
        <v>288</v>
      </c>
    </row>
    <row r="103" spans="2:2" x14ac:dyDescent="0.25">
      <c r="B103" s="1" t="s">
        <v>289</v>
      </c>
    </row>
    <row r="104" spans="2:2" x14ac:dyDescent="0.25">
      <c r="B104" s="1" t="s">
        <v>299</v>
      </c>
    </row>
  </sheetData>
  <mergeCells count="8">
    <mergeCell ref="A70:B70"/>
    <mergeCell ref="A78:B78"/>
    <mergeCell ref="A21:B21"/>
    <mergeCell ref="A16:B16"/>
    <mergeCell ref="A35:B35"/>
    <mergeCell ref="A42:B42"/>
    <mergeCell ref="A49:B49"/>
    <mergeCell ref="A60:B60"/>
  </mergeCells>
  <dataValidations count="1">
    <dataValidation type="list" allowBlank="1" showInputMessage="1" showErrorMessage="1" sqref="A70">
      <formula1>lstLn8</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DESE-231-38405</_dlc_DocId>
    <_dlc_DocIdUrl xmlns="733efe1c-5bbe-4968-87dc-d400e65c879f">
      <Url>https://sharepoint.doemass.org/ese/webteam/cps/_layouts/DocIdRedir.aspx?ID=DESE-231-38405</Url>
      <Description>DESE-231-38405</Description>
    </_dlc_DocIdUrl>
  </documentManagement>
</p:properties>
</file>

<file path=customXml/itemProps1.xml><?xml version="1.0" encoding="utf-8"?>
<ds:datastoreItem xmlns:ds="http://schemas.openxmlformats.org/officeDocument/2006/customXml" ds:itemID="{2C83E291-D4D5-4664-A1F3-74F99E2DAF6D}">
  <ds:schemaRefs>
    <ds:schemaRef ds:uri="http://schemas.microsoft.com/sharepoint/events"/>
  </ds:schemaRefs>
</ds:datastoreItem>
</file>

<file path=customXml/itemProps2.xml><?xml version="1.0" encoding="utf-8"?>
<ds:datastoreItem xmlns:ds="http://schemas.openxmlformats.org/officeDocument/2006/customXml" ds:itemID="{0E9EDD5D-FB92-4DE2-A50D-0B798D31AF9B}">
  <ds:schemaRefs>
    <ds:schemaRef ds:uri="http://schemas.microsoft.com/sharepoint/v3/contenttype/forms"/>
  </ds:schemaRefs>
</ds:datastoreItem>
</file>

<file path=customXml/itemProps3.xml><?xml version="1.0" encoding="utf-8"?>
<ds:datastoreItem xmlns:ds="http://schemas.openxmlformats.org/officeDocument/2006/customXml" ds:itemID="{7F122EC5-98A9-4532-9B0D-4416616315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0FCBEE8-38AC-4305-AC8E-347CA7DB15EA}">
  <ds:schemaRefs>
    <ds:schemaRef ds:uri="http://purl.org/dc/terms/"/>
    <ds:schemaRef ds:uri="733efe1c-5bbe-4968-87dc-d400e65c879f"/>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0a4e05da-b9bc-4326-ad73-01ef31b95567"/>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34</vt:i4>
      </vt:variant>
    </vt:vector>
  </HeadingPairs>
  <TitlesOfParts>
    <vt:vector size="42" baseType="lpstr">
      <vt:lpstr>Read First</vt:lpstr>
      <vt:lpstr>CoverPage</vt:lpstr>
      <vt:lpstr>Narrative</vt:lpstr>
      <vt:lpstr>Private Schools </vt:lpstr>
      <vt:lpstr>Reporting Elements</vt:lpstr>
      <vt:lpstr>Budget &amp; Indirect Cal</vt:lpstr>
      <vt:lpstr>dataDistrictList</vt:lpstr>
      <vt:lpstr>dataLookupValues</vt:lpstr>
      <vt:lpstr>dataDistr</vt:lpstr>
      <vt:lpstr>lstDistr</vt:lpstr>
      <vt:lpstr>lstLine1</vt:lpstr>
      <vt:lpstr>lstLine2</vt:lpstr>
      <vt:lpstr>lstLine3</vt:lpstr>
      <vt:lpstr>lstLine4</vt:lpstr>
      <vt:lpstr>lstLine6</vt:lpstr>
      <vt:lpstr>lstLine7</vt:lpstr>
      <vt:lpstr>lstLine8</vt:lpstr>
      <vt:lpstr>lstLine9</vt:lpstr>
      <vt:lpstr>lstPrimaryfunction</vt:lpstr>
      <vt:lpstr>'Budget &amp; Indirect Cal'!Print_Area</vt:lpstr>
      <vt:lpstr>CoverPage!Print_Area</vt:lpstr>
      <vt:lpstr>Narrative!Print_Area</vt:lpstr>
      <vt:lpstr>'Private Schools '!Print_Area</vt:lpstr>
      <vt:lpstr>'Read First'!Print_Area</vt:lpstr>
      <vt:lpstr>'Reporting Elements'!Print_Area</vt:lpstr>
      <vt:lpstr>'Budget &amp; Indirect Cal'!Print_Titles</vt:lpstr>
      <vt:lpstr>valAddr1</vt:lpstr>
      <vt:lpstr>valaddr2</vt:lpstr>
      <vt:lpstr>valAllocation</vt:lpstr>
      <vt:lpstr>valamtrequested</vt:lpstr>
      <vt:lpstr>valCtyStZip</vt:lpstr>
      <vt:lpstr>dataLookupValues!valDistr</vt:lpstr>
      <vt:lpstr>valDistrLevel</vt:lpstr>
      <vt:lpstr>valDistrName</vt:lpstr>
      <vt:lpstr>valemail</vt:lpstr>
      <vt:lpstr>valfullTitle</vt:lpstr>
      <vt:lpstr>valfundcode</vt:lpstr>
      <vt:lpstr>valFY</vt:lpstr>
      <vt:lpstr>valName</vt:lpstr>
      <vt:lpstr>valorg4code</vt:lpstr>
      <vt:lpstr>valphonenum</vt:lpstr>
      <vt:lpstr>valTitleabbr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186 Title III English Language Acquisition and Academic Achievement Program for English Learners and Immigrant Children and Youth Workbook</dc:title>
  <dc:creator>ESE</dc:creator>
  <dc:description/>
  <cp:lastModifiedBy>dzou</cp:lastModifiedBy>
  <cp:lastPrinted>2017-12-01T21:08:11Z</cp:lastPrinted>
  <dcterms:created xsi:type="dcterms:W3CDTF">2017-06-08T20:20:09Z</dcterms:created>
  <dcterms:modified xsi:type="dcterms:W3CDTF">2017-12-01T21:08:26Z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1 2017</vt:lpwstr>
  </property>
</Properties>
</file>