
<file path=[Content_Types].xml><?xml version="1.0" encoding="utf-8"?>
<Types xmlns="http://schemas.openxmlformats.org/package/2006/content-types">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29.xml" ContentType="application/vnd.ms-excel.controlproperties+xml"/>
  <Override PartName="/xl/worksheets/sheet7.xml" ContentType="application/vnd.openxmlformats-officedocument.spreadsheetml.worksheet+xml"/>
  <Override PartName="/xl/ctrlProps/ctrlProp18.xml" ContentType="application/vnd.ms-excel.controlproperties+xml"/>
  <Override PartName="/xl/ctrlProps/ctrlProp27.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trlProps/ctrlProp25.xml" ContentType="application/vnd.ms-excel.controlproperties+xml"/>
  <Override PartName="/xl/ctrlProps/ctrlProp24.xml" ContentType="application/vnd.ms-excel.controlproperties+xml"/>
  <Override PartName="/xl/ctrlProps/ctrlProp15.xml" ContentType="application/vnd.ms-excel.controlproperties+xml"/>
  <Override PartName="/xl/ctrlProps/ctrlProp9.xml" ContentType="application/vnd.ms-excel.controlproperties+xml"/>
  <Override PartName="/xl/ctrlProps/ctrlProp16.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trlProps/ctrlProp23.xml" ContentType="application/vnd.ms-excel.controlproperties+xml"/>
  <Override PartName="/xl/ctrlProps/ctrlProp32.xml" ContentType="application/vnd.ms-excel.controlproperties+xml"/>
  <Override PartName="/xl/ctrlProps/ctrlProp22.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21.xml" ContentType="application/vnd.ms-excel.controlproperties+xml"/>
  <Override PartName="/xl/ctrlProps/ctrlProp31.xml" ContentType="application/vnd.ms-excel.controlproperties+xml"/>
  <Override PartName="/xl/ctrlProps/ctrlProp20.xml" ContentType="application/vnd.ms-excel.controlproperties+xml"/>
  <Override PartName="/xl/ctrlProps/ctrlProp30.xml" ContentType="application/vnd.ms-excel.controlproperties+xml"/>
  <Override PartName="/xl/ctrlProps/ctrlProp5.xml" ContentType="application/vnd.ms-excel.controlproperties+xml"/>
  <Override PartName="/xl/ctrlProps/ctrlProp12.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customXml/itemProps4.xml" ContentType="application/vnd.openxmlformats-officedocument.customXm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Default Extension="bin" ContentType="application/vnd.openxmlformats-officedocument.spreadsheetml.printerSettings"/>
  <Override PartName="/customXml/itemProps2.xml" ContentType="application/vnd.openxmlformats-officedocument.customXmlProperties+xml"/>
  <Override PartName="/xl/ctrlProps/ctrlProp19.xml" ContentType="application/vnd.ms-excel.controlproperties+xml"/>
  <Override PartName="/xl/ctrlProps/ctrlProp28.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ctrlProps/ctrlProp26.xml" ContentType="application/vnd.ms-excel.controlproperties+xml"/>
  <Override PartName="/xl/ctrlProps/ctrlProp17.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20520" windowHeight="8085" tabRatio="889"/>
  </bookViews>
  <sheets>
    <sheet name="SY Budget" sheetId="9"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3">'Summary Sheet'!$B$1:$J$43</definedName>
    <definedName name="_xlnm.Print_Area" localSheetId="1">'Summer Budget'!$B$2:$AB$96</definedName>
    <definedName name="_xlnm.Print_Area" localSheetId="0">'SY Budget'!$B$2:$AB$96</definedName>
    <definedName name="_xlnm.Print_Area" localSheetId="2">'Title I Amendment'!$B$2:$H$72</definedName>
    <definedName name="_xlnm.Print_Titles" localSheetId="1">'Summer Budget'!$2:$6</definedName>
    <definedName name="_xlnm.Print_Titles" localSheetId="0">'SY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'Summer Budget'!$P$21</definedName>
    <definedName name="valTILn1">'SY Budget'!$P$21</definedName>
    <definedName name="valTILn10" localSheetId="1">'Summer Budget'!$P$84</definedName>
    <definedName name="valTILn10">'SY Budget'!$P$84</definedName>
    <definedName name="valTILn11" localSheetId="1">'Summer Budget'!$P$92</definedName>
    <definedName name="valTILn11">'SY Budget'!$P$92</definedName>
    <definedName name="valTILn2" localSheetId="1">'Summer Budget'!$P$30</definedName>
    <definedName name="valTILn2">'SY Budget'!$P$30</definedName>
    <definedName name="valTILn3" localSheetId="1">'Summer Budget'!$P$36</definedName>
    <definedName name="valTILn3">'SY Budget'!$P$36</definedName>
    <definedName name="valTILn4" localSheetId="1">'Summer Budget'!$P$43</definedName>
    <definedName name="valTILn4">'SY Budget'!$P$43</definedName>
    <definedName name="valTILn5a" localSheetId="1">'Summer Budget'!$P$45</definedName>
    <definedName name="valTILn5a">'SY Budget'!$P$45</definedName>
    <definedName name="valTILn5b" localSheetId="1">'Summer Budget'!$P$46</definedName>
    <definedName name="valTILn5b">'SY Budget'!$P$46</definedName>
    <definedName name="valTILn6" localSheetId="1">'Summer Budget'!$P$61</definedName>
    <definedName name="valTILn6">'SY Budget'!$P$61</definedName>
    <definedName name="valTILn7" localSheetId="1">'Summer Budget'!$P$68</definedName>
    <definedName name="valTILn7">'SY Budget'!$P$68</definedName>
    <definedName name="valTILn8" localSheetId="1">'Summer Budget'!$P$75</definedName>
    <definedName name="valTILn8">'SY Budget'!$P$75</definedName>
    <definedName name="valTILn9" localSheetId="1">'Summer Budget'!$P$82</definedName>
    <definedName name="valTILn9">'SY Budget'!$P$82</definedName>
    <definedName name="valTIoptionA" localSheetId="1">#REF!</definedName>
    <definedName name="valTIoptionA">#REF!</definedName>
    <definedName name="valTitleI">dataLookupValues!$B$22</definedName>
    <definedName name="valTITot" localSheetId="1">'Summer Budget'!$P$94</definedName>
    <definedName name="valTITot">'SY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P92" i="34"/>
  <c r="P82"/>
  <c r="P75"/>
  <c r="P68"/>
  <c r="P61"/>
  <c r="P46"/>
  <c r="P43"/>
  <c r="N41"/>
  <c r="M41"/>
  <c r="N40"/>
  <c r="M40"/>
  <c r="N39"/>
  <c r="M39"/>
  <c r="N38"/>
  <c r="N43" s="1"/>
  <c r="M38"/>
  <c r="M43" s="1"/>
  <c r="P36"/>
  <c r="M36"/>
  <c r="N34"/>
  <c r="N33"/>
  <c r="N32"/>
  <c r="P30"/>
  <c r="M30"/>
  <c r="N28"/>
  <c r="N27"/>
  <c r="N26"/>
  <c r="N25"/>
  <c r="N24"/>
  <c r="N23"/>
  <c r="P21"/>
  <c r="M21"/>
  <c r="N19"/>
  <c r="N18"/>
  <c r="N17"/>
  <c r="O3" i="23"/>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9"/>
  <c r="C16"/>
  <c r="N30" i="34" l="1"/>
  <c r="N36"/>
  <c r="N21"/>
  <c r="P45" s="1"/>
  <c r="P52" s="1"/>
  <c r="P94" s="1"/>
  <c r="C18" i="13"/>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U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jbf</author>
  </authors>
  <commentList>
    <comment ref="U9" authorId="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<sst xmlns="http://schemas.openxmlformats.org/spreadsheetml/2006/main" count="24351" uniqueCount="6601">
  <si>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</si>
  <si>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</si>
  <si>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</si>
  <si>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</si>
  <si>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</si>
  <si>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</si>
  <si>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</si>
  <si>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</si>
  <si>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</si>
  <si>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</si>
  <si>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</si>
  <si>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</si>
  <si>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</si>
  <si>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</si>
  <si>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</si>
  <si>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</si>
  <si>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</si>
  <si>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</si>
  <si>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</si>
  <si>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</si>
  <si>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</si>
  <si>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</si>
  <si>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</si>
  <si>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</si>
  <si>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</si>
  <si>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</si>
  <si>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</si>
  <si>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</si>
  <si>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</si>
  <si>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</si>
  <si>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</si>
  <si>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</si>
  <si>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</si>
  <si>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</si>
  <si>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</si>
  <si>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</si>
  <si>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</si>
  <si>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</si>
  <si>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</si>
  <si>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</si>
  <si>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</si>
  <si>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</si>
  <si>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</si>
  <si>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</si>
  <si>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</si>
  <si>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</si>
  <si>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</si>
  <si>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</si>
  <si>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</si>
  <si>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</si>
  <si>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</si>
  <si>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</si>
  <si>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</si>
  <si>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</si>
  <si>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</si>
  <si>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</si>
  <si>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</si>
  <si>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</si>
  <si>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</si>
  <si>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</si>
  <si>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</si>
  <si>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</si>
  <si>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</si>
  <si>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</si>
  <si>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</si>
  <si>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</si>
  <si>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</si>
  <si>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</si>
  <si>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</si>
  <si>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</si>
  <si>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</si>
  <si>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</si>
  <si>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</si>
  <si>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</si>
  <si>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</si>
  <si>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</si>
  <si>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</si>
  <si>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</si>
  <si>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</si>
  <si>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</si>
  <si>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</si>
  <si>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</si>
  <si>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</si>
  <si>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</si>
  <si>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</si>
  <si>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</si>
  <si>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</si>
  <si>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</si>
  <si>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</si>
  <si>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</si>
  <si>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</si>
  <si>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</si>
  <si>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</si>
  <si>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</si>
  <si>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</si>
  <si>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</si>
  <si>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</si>
  <si>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</si>
  <si>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</si>
  <si>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</si>
  <si>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</si>
  <si>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</si>
  <si>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</si>
  <si>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</si>
  <si>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</si>
  <si>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</si>
  <si>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</si>
  <si>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</si>
  <si>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</si>
  <si>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</si>
  <si>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</si>
  <si>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</si>
  <si>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</si>
  <si>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</si>
  <si>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</si>
  <si>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</si>
  <si>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</si>
  <si>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</si>
  <si>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</si>
  <si>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</si>
  <si>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</si>
  <si>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</si>
  <si>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</si>
  <si>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</si>
  <si>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</si>
  <si>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</si>
  <si>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</si>
  <si>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</si>
  <si>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</si>
  <si>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</si>
  <si>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</si>
  <si>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</si>
  <si>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</si>
  <si>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</si>
  <si>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</si>
  <si>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</si>
  <si>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</si>
  <si>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</si>
  <si>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</si>
  <si>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</si>
  <si>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</si>
  <si>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</si>
  <si>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</si>
  <si>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</si>
  <si>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</si>
  <si>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</si>
  <si>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</si>
  <si>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</si>
  <si>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</si>
  <si>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</si>
  <si>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</si>
  <si>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</si>
  <si>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</si>
  <si>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</si>
  <si>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</si>
  <si>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</si>
  <si>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</si>
  <si>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</si>
  <si>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</si>
  <si>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</si>
  <si>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</si>
  <si>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</si>
  <si>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</si>
  <si>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</si>
  <si>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</si>
  <si>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</si>
  <si>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</si>
  <si>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</si>
  <si>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</si>
  <si>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</si>
  <si>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</si>
  <si>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</si>
  <si>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</si>
  <si>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</si>
  <si>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</si>
  <si>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</si>
  <si>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</si>
  <si>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</si>
  <si>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</si>
  <si>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</si>
  <si>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</si>
  <si>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</si>
  <si>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</si>
  <si>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</si>
  <si>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</si>
  <si>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</si>
  <si>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</si>
  <si>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</si>
  <si>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</si>
  <si>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</si>
  <si>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</si>
  <si>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</si>
  <si>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</si>
  <si>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</si>
  <si>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</si>
  <si>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</si>
  <si>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</si>
  <si>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</si>
  <si>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</si>
  <si>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</si>
  <si>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</si>
  <si>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</si>
  <si>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</si>
  <si>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</si>
  <si>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</si>
  <si>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</si>
  <si>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</si>
  <si>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</si>
  <si>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</si>
  <si>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</si>
  <si>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</si>
  <si>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</si>
  <si>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</si>
  <si>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</si>
  <si>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</si>
  <si>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</si>
  <si>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</si>
  <si>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</si>
  <si>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</si>
  <si>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</si>
  <si>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</si>
  <si>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</si>
  <si>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</si>
  <si>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</si>
  <si>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</si>
  <si>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</si>
  <si>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</si>
  <si>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</si>
  <si>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</si>
  <si>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</si>
  <si>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</si>
  <si>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</si>
  <si>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</si>
  <si>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</si>
  <si>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</si>
  <si>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</si>
  <si>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</si>
  <si>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</si>
  <si>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</si>
  <si>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</si>
  <si>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</si>
  <si>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</si>
  <si>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</si>
  <si>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</si>
  <si>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</si>
  <si>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</si>
  <si>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</si>
  <si>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</si>
  <si>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</si>
  <si>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</si>
  <si>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</si>
  <si>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</si>
  <si>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</si>
  <si>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</si>
  <si>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</si>
  <si>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</si>
  <si>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</si>
  <si>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</si>
  <si>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</si>
  <si>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</si>
  <si>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</si>
  <si>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</si>
  <si>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</si>
  <si>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</si>
  <si>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</si>
  <si>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</si>
  <si>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</si>
  <si>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</si>
  <si>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</si>
  <si>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</si>
  <si>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</si>
  <si>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</si>
  <si>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</si>
  <si>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</si>
  <si>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</si>
  <si>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</si>
  <si>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</si>
  <si>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</si>
  <si>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</si>
  <si>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</si>
  <si>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</si>
  <si>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</si>
  <si>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</si>
  <si>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</si>
  <si>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</si>
  <si>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</si>
  <si>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</si>
  <si>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</si>
  <si>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</si>
  <si>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</si>
  <si>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</si>
  <si>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</si>
  <si>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</si>
  <si>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</si>
  <si>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</si>
  <si>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</si>
  <si>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</si>
  <si>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</si>
  <si>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</si>
  <si>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</si>
  <si>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</si>
  <si>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</si>
  <si>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</si>
  <si>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</si>
  <si>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</si>
  <si>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</si>
  <si>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</si>
  <si>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</si>
  <si>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</si>
  <si>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</si>
  <si>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</si>
  <si>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</si>
  <si>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</si>
  <si>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</si>
  <si>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</si>
  <si>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</si>
  <si>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</si>
  <si>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</si>
  <si>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</si>
  <si>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</si>
  <si>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</si>
  <si>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</si>
  <si>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</si>
  <si>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</si>
  <si>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</si>
  <si>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</si>
  <si>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</si>
  <si>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</si>
  <si>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</si>
  <si>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</si>
  <si>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</si>
  <si>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</si>
  <si>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</si>
  <si>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</si>
  <si>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</si>
  <si>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</si>
  <si>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</si>
  <si>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</si>
  <si>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</si>
  <si>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</si>
  <si>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</si>
  <si>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</si>
  <si>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</si>
  <si>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</si>
  <si>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</si>
  <si>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</si>
  <si>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</si>
  <si>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</si>
  <si>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</si>
  <si>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</si>
  <si>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</si>
  <si>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</si>
  <si>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</si>
  <si>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</si>
  <si>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</si>
  <si>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</si>
  <si>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</si>
  <si>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</si>
  <si>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</si>
  <si>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</si>
  <si>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</si>
  <si>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</si>
  <si>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</si>
  <si>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</si>
  <si>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</si>
  <si>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</si>
  <si>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</si>
  <si>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</si>
  <si>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</si>
  <si>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</si>
  <si>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</si>
  <si>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</si>
  <si>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</si>
  <si>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</si>
  <si>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</si>
  <si>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</si>
  <si>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</si>
  <si>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</si>
  <si>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</si>
  <si>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</si>
  <si>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</si>
  <si>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</si>
  <si>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</si>
  <si>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</si>
  <si>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</si>
  <si>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</si>
  <si>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</si>
  <si>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</si>
  <si>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</si>
  <si>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</si>
  <si>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</si>
  <si>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</si>
  <si>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</si>
  <si>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</si>
  <si>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</si>
  <si>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</si>
  <si>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</si>
  <si>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</si>
  <si>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</si>
  <si>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</si>
  <si>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</si>
  <si>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</si>
  <si>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</si>
  <si>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</si>
  <si>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</si>
  <si>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</si>
  <si>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</si>
  <si>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</si>
  <si>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</si>
  <si>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</si>
  <si>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</si>
  <si>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</si>
  <si>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</si>
  <si>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</si>
  <si>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</si>
  <si>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</si>
  <si>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</si>
  <si>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</si>
  <si>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</si>
  <si>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</si>
  <si>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</si>
  <si>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</si>
  <si>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</si>
  <si>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</si>
  <si>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</si>
  <si>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</si>
  <si>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</si>
  <si>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</si>
  <si>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</si>
  <si>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</si>
  <si>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</si>
  <si>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</si>
  <si>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</si>
  <si>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</si>
  <si>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</si>
  <si>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</si>
  <si>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</si>
  <si>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</si>
  <si>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</si>
  <si>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</si>
  <si>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</si>
  <si>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</si>
  <si>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</si>
  <si>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</si>
  <si>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</si>
  <si>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</si>
  <si>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</si>
  <si>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</si>
  <si>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</si>
  <si>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</si>
  <si>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</si>
  <si>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</si>
  <si>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</si>
  <si>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</si>
  <si>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</si>
  <si>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</si>
  <si>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</si>
  <si>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</si>
  <si>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</si>
  <si>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</si>
  <si>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</si>
  <si>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</si>
  <si>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</si>
  <si>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</si>
  <si>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</si>
  <si>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</si>
  <si>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</si>
  <si>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</si>
  <si>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</si>
  <si>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</si>
  <si>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</si>
  <si>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</si>
  <si>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</si>
  <si>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</si>
  <si>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</si>
  <si>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</si>
  <si>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</si>
  <si>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</si>
  <si>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</si>
  <si>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</si>
  <si>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</si>
  <si>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</si>
  <si>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</si>
  <si>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</si>
  <si>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</si>
  <si>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</si>
  <si>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</si>
  <si>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</si>
  <si>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</si>
  <si>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</si>
  <si>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</si>
  <si>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</si>
  <si>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</si>
  <si>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</si>
  <si>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</si>
  <si>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</si>
  <si>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</si>
  <si>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</si>
  <si>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</si>
  <si>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</si>
  <si>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</si>
  <si>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</si>
  <si>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</si>
  <si>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</si>
  <si>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</si>
  <si>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</si>
  <si>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</si>
  <si>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</si>
  <si>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</si>
  <si>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</si>
  <si>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</si>
  <si>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</si>
  <si>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</si>
  <si>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</si>
  <si>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</si>
  <si>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</si>
  <si>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</si>
  <si>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</si>
  <si>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</si>
  <si>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</si>
  <si>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</si>
  <si>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</si>
  <si>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</si>
  <si>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</si>
  <si>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</si>
  <si>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</si>
  <si>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</si>
  <si>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</si>
  <si>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</si>
  <si>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</si>
  <si>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</si>
  <si>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</si>
  <si>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</si>
  <si>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</si>
  <si>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</si>
  <si>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</si>
  <si>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</si>
  <si>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</si>
  <si>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</si>
  <si>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</si>
  <si>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</si>
  <si>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</si>
  <si>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</si>
  <si>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</si>
  <si>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</si>
  <si>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</si>
  <si>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</si>
  <si>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</si>
  <si>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</si>
  <si>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</si>
  <si>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</si>
  <si>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</si>
  <si>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</si>
  <si>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</si>
  <si>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</si>
  <si>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</si>
  <si>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</si>
  <si>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</si>
  <si>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</si>
  <si>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</si>
  <si>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</si>
  <si>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</si>
  <si>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</si>
  <si>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</si>
  <si>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</si>
  <si>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</si>
  <si>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</si>
  <si>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</si>
  <si>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</si>
  <si>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</si>
  <si>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</si>
  <si>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</si>
  <si>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</si>
  <si>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</si>
  <si>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</si>
  <si>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</si>
  <si>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</si>
  <si>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</si>
  <si>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</si>
  <si>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</si>
  <si>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</si>
  <si>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</si>
  <si>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</si>
  <si>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</si>
  <si>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</si>
  <si>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</si>
  <si>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</si>
  <si>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</si>
  <si>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</si>
  <si>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</si>
  <si>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</si>
  <si>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</si>
  <si>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</si>
  <si>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</si>
  <si>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</si>
  <si>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</si>
  <si>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</si>
  <si>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</si>
  <si>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</si>
  <si>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</si>
  <si>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</si>
  <si>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</si>
  <si>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</si>
  <si>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</si>
  <si>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</si>
  <si>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</si>
  <si>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</si>
  <si>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</si>
  <si>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</si>
  <si>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</si>
  <si>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</si>
  <si>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</si>
  <si>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</si>
  <si>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</si>
  <si>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</si>
  <si>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</si>
  <si>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</si>
  <si>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</si>
  <si>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</si>
  <si>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</si>
  <si>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</si>
  <si>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</si>
  <si>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</si>
  <si>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</si>
  <si>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</si>
  <si>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</si>
  <si>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</si>
  <si>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</si>
  <si>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</si>
  <si>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</si>
  <si>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</si>
  <si>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</si>
  <si>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</si>
  <si>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</si>
  <si>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</si>
  <si>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</si>
  <si>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</si>
  <si>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</si>
  <si>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</si>
  <si>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</si>
  <si>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</si>
  <si>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</si>
  <si>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</si>
  <si>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</si>
  <si>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</si>
  <si>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</si>
  <si>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</si>
  <si>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</si>
  <si>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</si>
  <si>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</si>
  <si>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</si>
  <si>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</si>
  <si>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</si>
  <si>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</si>
  <si>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</si>
  <si>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</si>
  <si>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</si>
  <si>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</si>
  <si>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</si>
  <si>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</si>
  <si>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</si>
  <si>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</si>
  <si>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</si>
  <si>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</si>
  <si>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</si>
  <si>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</si>
  <si>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</si>
  <si>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</si>
  <si>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</si>
  <si>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</si>
  <si>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</si>
  <si>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</si>
  <si>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</si>
  <si>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</si>
  <si>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</si>
  <si>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</si>
  <si>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</si>
  <si>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</si>
  <si>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</si>
  <si>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</si>
  <si>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</si>
  <si>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</si>
  <si>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</si>
  <si>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</si>
  <si>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</si>
  <si>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</si>
  <si>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</si>
  <si>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</si>
  <si>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</si>
  <si>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</si>
  <si>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</si>
  <si>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</si>
  <si>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</si>
  <si>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</si>
  <si>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</si>
  <si>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</si>
  <si>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</si>
  <si>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</si>
  <si>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</si>
  <si>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</si>
  <si>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</si>
  <si>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</si>
  <si>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</si>
  <si>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</si>
  <si>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</si>
  <si>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</si>
  <si>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</si>
  <si>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</si>
  <si>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</si>
  <si>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</si>
  <si>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</si>
  <si>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</si>
  <si>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</si>
  <si>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</si>
  <si>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</si>
  <si>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</si>
  <si>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</si>
  <si>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</si>
  <si>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</si>
  <si>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</si>
  <si>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</si>
  <si>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</si>
  <si>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</si>
  <si>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</si>
  <si>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</si>
  <si>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</si>
  <si>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</si>
  <si>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</si>
  <si>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</si>
  <si>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</si>
  <si>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</si>
  <si>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</si>
  <si>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</si>
  <si>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</si>
  <si>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</si>
  <si>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</si>
  <si>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</si>
  <si>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</si>
  <si>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</si>
  <si>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</si>
  <si>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</si>
  <si>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</si>
  <si>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</si>
  <si>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</si>
  <si>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</si>
  <si>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</si>
  <si>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</si>
  <si>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</si>
  <si>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</si>
  <si>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</si>
  <si>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</si>
  <si>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</si>
  <si>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</si>
  <si>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</si>
  <si>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</si>
  <si>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</si>
  <si>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</si>
  <si>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</si>
  <si>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</si>
  <si>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</si>
  <si>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</si>
  <si>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</si>
  <si>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</si>
  <si>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</si>
  <si>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</si>
  <si>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</si>
  <si>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</si>
  <si>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</si>
  <si>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</si>
  <si>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</si>
  <si>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</si>
  <si>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</si>
  <si>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</si>
  <si>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</si>
  <si>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</si>
  <si>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</si>
  <si>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</si>
  <si>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</si>
  <si>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</si>
  <si>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</si>
  <si>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</si>
  <si>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</si>
  <si>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</si>
  <si>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</si>
  <si>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</si>
  <si>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</si>
  <si>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</si>
  <si>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</si>
  <si>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</si>
  <si>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</si>
  <si>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</si>
  <si>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</si>
  <si>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</si>
  <si>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</si>
  <si>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</si>
  <si>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</si>
  <si>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</si>
  <si>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</si>
  <si>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</si>
  <si>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</si>
  <si>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</si>
  <si>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</si>
  <si>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</si>
  <si>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</si>
  <si>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</si>
  <si>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</si>
  <si>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</si>
  <si>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</si>
  <si>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</si>
  <si>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</si>
  <si>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</si>
  <si>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</si>
  <si>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</si>
  <si>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</si>
  <si>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</si>
  <si>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</si>
  <si>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</si>
  <si>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</si>
  <si>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</si>
  <si>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</si>
  <si>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</si>
  <si>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</si>
  <si>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</si>
  <si>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</si>
  <si>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</si>
  <si>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</si>
  <si>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</si>
  <si>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</si>
  <si>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</si>
  <si>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</si>
  <si>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</si>
  <si>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</si>
  <si>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</si>
  <si>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</si>
  <si>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</si>
  <si>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</si>
  <si>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</si>
  <si>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</si>
  <si>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</si>
  <si>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</si>
  <si>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</si>
  <si>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</si>
  <si>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</si>
  <si>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</si>
  <si>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</si>
  <si>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</si>
  <si>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</si>
  <si>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</si>
  <si>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</si>
  <si>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</si>
  <si>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</si>
  <si>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</si>
  <si>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</si>
  <si>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</si>
  <si>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</si>
  <si>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</si>
  <si>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</si>
  <si>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</si>
  <si>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</si>
  <si>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</si>
  <si>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</si>
  <si>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</si>
  <si>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</si>
  <si>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</si>
  <si>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</si>
  <si>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</si>
  <si>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</si>
  <si>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</si>
  <si>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</si>
  <si>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</si>
  <si>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</si>
  <si>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</si>
  <si>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</si>
  <si>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</si>
  <si>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</si>
  <si>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</si>
  <si>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</si>
  <si>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</si>
  <si>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</si>
  <si>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</si>
  <si>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</si>
  <si>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</si>
  <si>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</si>
  <si>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</si>
  <si>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</si>
  <si>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</si>
  <si>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</si>
  <si>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</si>
  <si>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</si>
  <si>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</si>
  <si>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</si>
  <si>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</si>
  <si>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</si>
  <si>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</si>
  <si>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</si>
  <si>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</si>
  <si>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</si>
  <si>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</si>
  <si>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</si>
  <si>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</si>
  <si>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</si>
  <si>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</si>
  <si>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</si>
  <si>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</si>
  <si>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</si>
  <si>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</si>
  <si>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</si>
  <si>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</si>
  <si>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</si>
  <si>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</si>
  <si>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</si>
  <si>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</si>
  <si>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</si>
  <si>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</si>
  <si>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</si>
  <si>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</si>
  <si>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</si>
  <si>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</si>
  <si>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</si>
  <si>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</si>
  <si>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</si>
  <si>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</si>
  <si>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</si>
  <si>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</si>
  <si>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</si>
  <si>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</si>
  <si>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</si>
  <si>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</si>
  <si>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</si>
  <si>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</si>
  <si>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</si>
  <si>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</si>
  <si>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</si>
  <si>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</si>
  <si>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</si>
  <si>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</si>
  <si>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</si>
  <si>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</si>
  <si>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</si>
  <si>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</si>
  <si>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</si>
  <si>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</si>
  <si>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</si>
  <si>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</si>
  <si>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</si>
  <si>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</si>
  <si>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</si>
  <si>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</si>
  <si>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</si>
  <si>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</si>
  <si>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</si>
  <si>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</si>
  <si>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</si>
  <si>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</si>
  <si>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</si>
  <si>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</si>
  <si>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</si>
  <si>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</si>
  <si>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</si>
  <si>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</si>
  <si>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</si>
  <si>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</si>
  <si>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</si>
  <si>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</si>
  <si>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</si>
  <si>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</si>
  <si>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</si>
  <si>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</si>
  <si>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</si>
  <si>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</si>
  <si>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</si>
  <si>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</si>
  <si>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</si>
  <si>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</si>
  <si>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</si>
  <si>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</si>
  <si>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</si>
  <si>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</si>
  <si>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</si>
  <si>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</si>
  <si>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</si>
  <si>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</si>
  <si>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</si>
  <si>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</si>
  <si>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</si>
  <si>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</si>
  <si>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</si>
  <si>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</si>
  <si>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</si>
  <si>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</si>
  <si>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</si>
  <si>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</si>
  <si>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</si>
  <si>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</si>
  <si>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</si>
  <si>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</si>
  <si>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</si>
  <si>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</si>
  <si>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</si>
  <si>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</si>
  <si>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</si>
  <si>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</si>
  <si>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</si>
  <si>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</si>
  <si>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</si>
  <si>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</si>
  <si>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</si>
  <si>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</si>
  <si>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</si>
  <si>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</si>
  <si>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</si>
  <si>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</si>
  <si>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</si>
  <si>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</si>
  <si>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</si>
  <si>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</si>
  <si>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</si>
  <si>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</si>
  <si>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</si>
  <si>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</si>
  <si>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</si>
  <si>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</si>
  <si>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</si>
  <si>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</si>
  <si>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</si>
  <si>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</si>
  <si>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</si>
  <si>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</si>
  <si>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</si>
  <si>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</si>
  <si>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</si>
  <si>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</si>
  <si>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</si>
  <si>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</si>
  <si>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</si>
  <si>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</si>
  <si>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</si>
  <si>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</si>
  <si>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</si>
  <si>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</si>
  <si>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</si>
  <si>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</si>
  <si>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</si>
  <si>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</si>
  <si>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</si>
  <si>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</si>
  <si>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</si>
  <si>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</si>
  <si>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</si>
  <si>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</si>
  <si>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</si>
  <si>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</si>
  <si>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</si>
  <si>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</si>
  <si>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</si>
  <si>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</si>
  <si>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</si>
  <si>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</si>
  <si>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</si>
  <si>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</si>
  <si>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</si>
  <si>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</si>
  <si>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</si>
  <si>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</si>
  <si>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</si>
  <si>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</si>
  <si>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</si>
  <si>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</si>
  <si>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</si>
  <si>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</si>
  <si>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</si>
  <si>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</si>
  <si>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</si>
  <si>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</si>
  <si>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</si>
  <si>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</si>
  <si>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</si>
  <si>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</si>
  <si>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</si>
  <si>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</si>
  <si>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</si>
  <si>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</si>
  <si>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</si>
  <si>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</si>
  <si>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</si>
  <si>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</si>
  <si>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</si>
  <si>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</si>
  <si>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</si>
  <si>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</si>
  <si>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</si>
  <si>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</si>
  <si>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</si>
  <si>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</si>
  <si>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</si>
  <si>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</si>
  <si>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</si>
  <si>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</si>
  <si>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</si>
  <si>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</si>
  <si>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</si>
  <si>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</si>
  <si>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</si>
  <si>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</si>
  <si>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</si>
  <si>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</si>
  <si>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</si>
  <si>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</si>
  <si>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</si>
  <si>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</si>
  <si>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</si>
  <si>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</si>
  <si>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</si>
  <si>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</si>
  <si>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</si>
  <si>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</si>
  <si>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</si>
  <si>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</si>
  <si>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</si>
  <si>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</si>
  <si>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</si>
  <si>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</si>
  <si>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</si>
  <si>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</si>
  <si>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</si>
  <si>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</si>
  <si>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</si>
  <si>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</si>
  <si>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</si>
  <si>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</si>
  <si>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</si>
  <si>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</si>
  <si>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</si>
  <si>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</si>
  <si>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</si>
  <si>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</si>
  <si>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</si>
  <si>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</si>
  <si>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</si>
  <si>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</si>
  <si>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</si>
  <si>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</si>
  <si>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</si>
  <si>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</si>
  <si>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</si>
  <si>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</si>
  <si>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</si>
  <si>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</si>
  <si>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</si>
  <si>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</si>
  <si>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</si>
  <si>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</si>
  <si>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</si>
  <si>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</si>
  <si>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</si>
  <si>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</si>
  <si>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</si>
  <si>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</si>
  <si>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</si>
  <si>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</si>
  <si>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</si>
  <si>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</si>
  <si>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</si>
  <si>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</si>
  <si>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</si>
  <si>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</si>
  <si>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</si>
  <si>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</si>
  <si>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</si>
  <si>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</si>
  <si>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</si>
  <si>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</si>
  <si>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</si>
  <si>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</si>
  <si>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</si>
  <si>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</si>
  <si>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</si>
  <si>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</si>
  <si>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</si>
  <si>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</si>
  <si>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</si>
  <si>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</si>
  <si>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</si>
  <si>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</si>
  <si>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</si>
  <si>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</si>
  <si>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</si>
  <si>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</si>
  <si>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</si>
  <si>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</si>
  <si>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</si>
  <si>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</si>
  <si>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</si>
  <si>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</si>
  <si>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</si>
  <si>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</si>
  <si>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</si>
  <si>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</si>
  <si>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</si>
  <si>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</si>
  <si>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</si>
  <si>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</si>
  <si>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</si>
  <si>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</si>
  <si>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</si>
  <si>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</si>
  <si>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</si>
  <si>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</si>
  <si>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</si>
  <si>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</si>
  <si>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</si>
  <si>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</si>
  <si>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</si>
  <si>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</si>
  <si>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</si>
  <si>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</si>
  <si>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</si>
  <si>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</si>
  <si>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</si>
  <si>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</si>
  <si>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</si>
  <si>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</si>
  <si>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</si>
  <si>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</si>
  <si>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</si>
  <si>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</si>
  <si>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</si>
  <si>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</si>
  <si>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</si>
  <si>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</si>
  <si>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</si>
  <si>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</si>
  <si>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</si>
  <si>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</si>
  <si>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</si>
  <si>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</si>
  <si>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</si>
  <si>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</si>
  <si>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</si>
  <si>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</si>
  <si>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</si>
  <si>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</si>
  <si>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</si>
  <si>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</si>
  <si>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</si>
  <si>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</si>
  <si>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</si>
  <si>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</si>
  <si>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</si>
  <si>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</si>
  <si>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</si>
  <si>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</si>
  <si>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</si>
  <si>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</si>
  <si>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</si>
  <si>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</si>
  <si>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</si>
  <si>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</si>
  <si>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</si>
  <si>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</si>
  <si>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</si>
  <si>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</si>
  <si>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</si>
  <si>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</si>
  <si>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</si>
  <si>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</si>
  <si>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</si>
  <si>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</si>
  <si>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</si>
  <si>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</si>
  <si>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</si>
  <si>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</si>
  <si>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</si>
  <si>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</si>
  <si>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</si>
  <si>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</si>
  <si>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</si>
  <si>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</si>
  <si>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</si>
  <si>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</si>
  <si>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</si>
  <si>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</si>
  <si>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</si>
  <si>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</si>
  <si>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</si>
  <si>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</si>
  <si>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</si>
  <si>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</si>
  <si>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</si>
  <si>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</si>
  <si>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</si>
  <si>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</si>
  <si>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</si>
  <si>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</si>
  <si>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</si>
  <si>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</si>
  <si>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</si>
  <si>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</si>
  <si>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</si>
  <si>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</si>
  <si>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</si>
  <si>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</si>
  <si>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</si>
  <si>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</si>
  <si>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</si>
  <si>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</si>
  <si>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</si>
  <si>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</si>
  <si>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</si>
  <si>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</si>
  <si>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</si>
  <si>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</si>
  <si>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</si>
  <si>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</si>
  <si>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</si>
  <si>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</si>
  <si>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</si>
  <si>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</si>
  <si>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</si>
  <si>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</si>
  <si>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</si>
  <si>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</si>
  <si>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</si>
  <si>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</si>
  <si>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</si>
  <si>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</si>
  <si>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</si>
  <si>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</si>
  <si>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</si>
  <si>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</si>
  <si>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</si>
  <si>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</si>
  <si>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</si>
  <si>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</si>
  <si>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</si>
  <si>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</si>
  <si>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</si>
  <si>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</si>
  <si>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</si>
  <si>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</si>
  <si>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</si>
  <si>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</si>
  <si>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</si>
  <si>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</si>
  <si>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</si>
  <si>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</si>
  <si>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</si>
  <si>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</si>
  <si>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</si>
  <si>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</si>
  <si>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</si>
  <si>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</si>
  <si>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</si>
  <si>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</si>
  <si>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</si>
  <si>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</si>
  <si>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</si>
  <si>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</si>
  <si>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</si>
  <si>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</si>
  <si>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</si>
  <si>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</si>
  <si>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</si>
  <si>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</si>
  <si>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</si>
  <si>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</si>
  <si>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</si>
  <si>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</si>
  <si>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</si>
  <si>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</si>
  <si>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</si>
  <si>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</si>
  <si>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</si>
  <si>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</si>
  <si>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</si>
  <si>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</si>
  <si>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</si>
  <si>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</si>
  <si>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</si>
  <si>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</si>
  <si>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</si>
  <si>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</si>
  <si>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</si>
  <si>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</si>
  <si>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</si>
  <si>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</si>
  <si>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</si>
  <si>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</si>
  <si>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</si>
  <si>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</si>
  <si>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</si>
  <si>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</si>
  <si>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</si>
  <si>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</si>
  <si>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</si>
  <si>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</si>
  <si>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</si>
  <si>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</si>
  <si>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</si>
  <si>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</si>
  <si>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</si>
  <si>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</si>
  <si>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</si>
  <si>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</si>
  <si>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</si>
  <si>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</si>
  <si>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</si>
  <si>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</si>
  <si>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</si>
  <si>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</si>
  <si>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</si>
  <si>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</si>
  <si>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</si>
  <si>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</si>
  <si>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</si>
  <si>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</si>
  <si>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</si>
  <si>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</si>
  <si>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</si>
  <si>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</si>
  <si>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</si>
  <si>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</si>
  <si>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</si>
  <si>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</si>
  <si>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</si>
  <si>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</si>
  <si>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</si>
  <si>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</si>
  <si>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</si>
  <si>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</si>
  <si>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</si>
  <si>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</si>
  <si>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</si>
  <si>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</si>
  <si>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</si>
  <si>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</si>
  <si>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</si>
  <si>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</si>
  <si>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</si>
  <si>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</si>
  <si>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</si>
  <si>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</si>
  <si>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</si>
  <si>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</si>
  <si>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</si>
  <si>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</si>
  <si>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</si>
  <si>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</si>
  <si>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</si>
  <si>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</si>
  <si>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</si>
  <si>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</si>
  <si>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</si>
  <si>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</si>
  <si>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</si>
  <si>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</si>
  <si>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</si>
  <si>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</si>
  <si>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</si>
  <si>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</si>
  <si>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</si>
  <si>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</si>
  <si>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</si>
  <si>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</si>
  <si>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</si>
  <si>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</si>
  <si>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</si>
  <si>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</si>
  <si>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</si>
  <si>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</si>
  <si>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</si>
  <si>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</si>
  <si>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</si>
  <si>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</si>
  <si>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</si>
  <si>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</si>
  <si>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</si>
  <si>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</si>
  <si>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</si>
  <si>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</si>
  <si>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</si>
  <si>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</si>
  <si>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</si>
  <si>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</si>
  <si>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</si>
  <si>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</si>
  <si>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</si>
  <si>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</si>
  <si>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</si>
  <si>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</si>
  <si>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</si>
  <si>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</si>
  <si>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</si>
  <si>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</si>
  <si>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</si>
  <si>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</si>
  <si>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</si>
  <si>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</si>
  <si>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</si>
  <si>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</si>
  <si>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</si>
  <si>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</si>
  <si>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</si>
  <si>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</si>
  <si>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</si>
  <si>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</si>
  <si>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</si>
  <si>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</si>
  <si>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</si>
  <si>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</si>
  <si>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</si>
  <si>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</si>
  <si>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</si>
  <si>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</si>
  <si>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</si>
  <si>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</si>
  <si>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</si>
  <si>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</si>
  <si>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</si>
  <si>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</si>
  <si>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</si>
  <si>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</si>
  <si>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</si>
  <si>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</si>
  <si>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</si>
  <si>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</si>
  <si>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</si>
  <si>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</si>
  <si>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</si>
  <si>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</si>
  <si>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</si>
  <si>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</si>
  <si>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</si>
  <si>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</si>
  <si>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</si>
  <si>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</si>
  <si>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</si>
  <si>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</si>
  <si>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</si>
  <si>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</si>
  <si>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</si>
  <si>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</si>
  <si>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</si>
  <si>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</si>
  <si>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</si>
  <si>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</si>
  <si>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</si>
  <si>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</si>
  <si>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</si>
  <si>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</si>
  <si>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</si>
  <si>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</si>
  <si>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</si>
  <si>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</si>
  <si>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</si>
  <si>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</si>
  <si>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</si>
  <si>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</si>
  <si>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</si>
  <si>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</si>
  <si>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</si>
  <si>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</si>
  <si>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</si>
  <si>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</si>
  <si>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</si>
  <si>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</si>
  <si>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</si>
  <si>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</si>
  <si>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</si>
  <si>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</si>
  <si>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</si>
  <si>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</si>
  <si>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</si>
  <si>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</si>
  <si>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</si>
  <si>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</si>
  <si>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</si>
  <si>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</si>
  <si>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</si>
  <si>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</si>
  <si>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</si>
  <si>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</si>
  <si>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</si>
  <si>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</si>
  <si>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</si>
  <si>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</si>
  <si>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</si>
  <si>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</si>
  <si>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</si>
  <si>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</si>
  <si>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</si>
  <si>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</si>
  <si>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</si>
  <si>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</si>
  <si>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</si>
  <si>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</si>
  <si>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</si>
  <si>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</si>
  <si>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</si>
  <si>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</si>
  <si>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</si>
  <si>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</si>
  <si>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</si>
  <si>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</si>
  <si>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</si>
  <si>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</si>
  <si>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</si>
  <si>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</si>
  <si>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</si>
  <si>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</si>
  <si>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</si>
  <si>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</si>
  <si>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</si>
  <si>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</si>
  <si>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</si>
  <si>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</si>
  <si>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</si>
  <si>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</si>
  <si>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</si>
  <si>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</si>
  <si>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</si>
  <si>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</si>
  <si>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</si>
  <si>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</si>
  <si>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</si>
  <si>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</si>
  <si>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</si>
  <si>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</si>
  <si>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</si>
  <si>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</si>
  <si>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</si>
  <si>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</si>
  <si>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</si>
  <si>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</si>
  <si>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</si>
  <si>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</si>
  <si>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</si>
  <si>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</si>
  <si>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</si>
  <si>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</si>
  <si>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</si>
  <si>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</si>
  <si>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</si>
  <si>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</si>
  <si>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</si>
  <si>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</si>
  <si>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</si>
  <si>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</si>
  <si>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</si>
  <si>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</si>
  <si>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</si>
  <si>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</si>
  <si>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</si>
  <si>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</si>
  <si>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</si>
  <si>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</si>
  <si>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</si>
  <si>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</si>
  <si>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</si>
  <si>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</si>
  <si>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</si>
  <si>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</si>
  <si>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</si>
  <si>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</si>
  <si>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</si>
  <si>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</si>
  <si>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</si>
  <si>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</si>
  <si>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</si>
  <si>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</si>
  <si>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</si>
  <si>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</si>
  <si>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</si>
  <si>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</si>
  <si>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</si>
  <si>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</si>
  <si>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</si>
  <si>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</si>
  <si>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</si>
  <si>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</si>
  <si>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</si>
  <si>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</si>
  <si>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</si>
  <si>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</si>
  <si>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</si>
  <si>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</si>
  <si>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</si>
  <si>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</si>
  <si>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</si>
  <si>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</si>
  <si>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</si>
  <si>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</si>
  <si>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</si>
  <si>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</si>
  <si>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</si>
  <si>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</si>
  <si>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</si>
  <si>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</si>
  <si>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</si>
  <si>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</si>
  <si>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</si>
  <si>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</si>
  <si>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</si>
  <si>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</si>
  <si>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</si>
  <si>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</si>
  <si>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</si>
  <si>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</si>
  <si>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</si>
  <si>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</si>
  <si>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</si>
  <si>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</si>
  <si>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</si>
  <si>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</si>
  <si>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</si>
  <si>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</si>
  <si>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</si>
  <si>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</si>
  <si>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</si>
  <si>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</si>
  <si>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</si>
  <si>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</si>
  <si>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</si>
  <si>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</si>
  <si>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</si>
  <si>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</si>
  <si>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</si>
  <si>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</si>
  <si>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</si>
  <si>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</si>
  <si>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</si>
  <si>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</si>
  <si>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</si>
  <si>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</si>
  <si>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</si>
  <si>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</si>
  <si>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</si>
  <si>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</si>
  <si>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</si>
  <si>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</si>
  <si>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</si>
  <si>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</si>
  <si>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</si>
  <si>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</si>
  <si>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</si>
  <si>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</si>
  <si>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</si>
  <si>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</si>
  <si>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</si>
  <si>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</si>
  <si>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</si>
  <si>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</si>
  <si>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</si>
  <si>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</si>
  <si>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</si>
  <si>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</si>
  <si>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</si>
  <si>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</si>
  <si>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</si>
  <si>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</si>
  <si>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</si>
  <si>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</si>
  <si>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</si>
  <si>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</si>
  <si>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</si>
  <si>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</si>
  <si>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</si>
  <si>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</si>
  <si>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</si>
  <si>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</si>
  <si>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</si>
  <si>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</si>
  <si>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</si>
  <si>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</si>
  <si>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</si>
  <si>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</si>
  <si>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</si>
  <si>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</si>
  <si>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</si>
  <si>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</si>
  <si>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</si>
  <si>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</si>
  <si>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</si>
  <si>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</si>
  <si>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</si>
  <si>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</si>
  <si>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</si>
  <si>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</si>
  <si>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</si>
  <si>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</si>
  <si>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</si>
  <si>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</si>
  <si>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</si>
  <si>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</si>
  <si>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</si>
  <si>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</si>
  <si>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</si>
  <si>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</si>
  <si>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</si>
  <si>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</si>
  <si>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</si>
  <si>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</si>
  <si>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</si>
  <si>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</si>
  <si>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</si>
  <si>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</si>
  <si>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</si>
  <si>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</si>
  <si>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</si>
  <si>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</si>
  <si>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</si>
  <si>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</si>
  <si>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</si>
  <si>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</si>
  <si>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</si>
  <si>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</si>
  <si>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</si>
  <si>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</si>
  <si>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</si>
  <si>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</si>
  <si>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</si>
  <si>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</si>
  <si>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</si>
  <si>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</si>
  <si>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</si>
  <si>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</si>
  <si>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</si>
  <si>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</si>
  <si>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</si>
  <si>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</si>
  <si>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</si>
  <si>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</si>
  <si>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</si>
  <si>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</si>
  <si>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</si>
  <si>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</si>
  <si>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</si>
  <si>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</si>
  <si>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</si>
  <si>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</si>
  <si>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</si>
  <si>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</si>
  <si>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</si>
  <si>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</si>
  <si>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</si>
  <si>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</si>
  <si>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</si>
  <si>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</si>
  <si>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</si>
  <si>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</si>
  <si>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</si>
  <si>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</si>
  <si>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</si>
  <si>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</si>
  <si>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</si>
  <si>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</si>
  <si>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</si>
  <si>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</si>
  <si>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</si>
  <si>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</si>
  <si>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</si>
  <si>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</si>
  <si>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</si>
  <si>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</si>
  <si>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</si>
  <si>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</si>
  <si>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</si>
  <si>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</si>
  <si>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</si>
  <si>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</si>
  <si>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</si>
  <si>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</si>
  <si>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</si>
  <si>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</si>
  <si>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</si>
  <si>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</si>
  <si>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</si>
  <si>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</si>
  <si>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</si>
  <si>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</si>
  <si>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</si>
  <si>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</si>
  <si>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</si>
  <si>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</si>
  <si>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</si>
  <si>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</si>
  <si>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</si>
  <si>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</si>
  <si>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</si>
  <si>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</si>
  <si>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</si>
  <si>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</si>
  <si>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</si>
  <si>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</si>
  <si>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</si>
  <si>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</si>
  <si>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</si>
  <si>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</si>
  <si>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</si>
  <si>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</si>
  <si>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</si>
  <si>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</si>
  <si>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</si>
  <si>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</si>
  <si>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</si>
  <si>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</si>
  <si>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</si>
  <si>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</si>
  <si>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</si>
  <si>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</si>
  <si>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</si>
  <si>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</si>
  <si>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</si>
  <si>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</si>
  <si>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</si>
  <si>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</si>
  <si>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</si>
  <si>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</si>
  <si>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</si>
  <si>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</si>
  <si>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</si>
  <si>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</si>
  <si>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</si>
  <si>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</si>
  <si>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</si>
  <si>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</si>
  <si>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</si>
  <si>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</si>
  <si>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</si>
  <si>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</si>
  <si>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</si>
  <si>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</si>
  <si>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</si>
  <si>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</si>
  <si>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</si>
  <si>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</si>
  <si>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</si>
  <si>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</si>
  <si>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</si>
  <si>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</si>
  <si>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</si>
  <si>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</si>
  <si>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</si>
  <si>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</si>
  <si>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</si>
  <si>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</si>
  <si>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</si>
  <si>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</si>
  <si>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</si>
  <si>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</si>
  <si>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</si>
  <si>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</si>
  <si>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</si>
  <si>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</si>
  <si>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</si>
  <si>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</si>
  <si>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</si>
  <si>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</si>
  <si>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</si>
  <si>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</si>
  <si>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</si>
  <si>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</si>
  <si>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</si>
  <si>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</si>
  <si>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</si>
  <si>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</si>
  <si>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</si>
  <si>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</si>
  <si>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</si>
  <si>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</si>
  <si>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</si>
  <si>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</si>
  <si>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</si>
  <si>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</si>
  <si>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</si>
  <si>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</si>
  <si>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</si>
  <si>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</si>
  <si>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</si>
  <si>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</si>
  <si>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</si>
  <si>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</si>
  <si>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</si>
  <si>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</si>
  <si>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</si>
  <si>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</si>
  <si>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</si>
  <si>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</si>
  <si>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</si>
  <si>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</si>
  <si>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</si>
  <si>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</si>
  <si>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</si>
  <si>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</si>
  <si>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</si>
  <si>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</si>
  <si>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</si>
  <si>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</si>
  <si>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</si>
  <si>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</si>
  <si>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</si>
  <si>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</si>
  <si>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</si>
  <si>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</si>
  <si>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</si>
  <si>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</si>
  <si>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</si>
  <si>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</si>
  <si>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</si>
  <si>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</si>
  <si>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</si>
  <si>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</si>
  <si>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</si>
  <si>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</si>
  <si>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</si>
  <si>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</si>
  <si>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</si>
  <si>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</si>
  <si>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</si>
  <si>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</si>
  <si>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</si>
  <si>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</si>
  <si>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</si>
  <si>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</si>
  <si>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</si>
  <si>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</si>
  <si>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</si>
  <si>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</si>
  <si>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</si>
  <si>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</si>
  <si>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</si>
  <si>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</si>
  <si>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</si>
  <si>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</si>
  <si>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</si>
  <si>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</si>
  <si>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</si>
  <si>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</si>
  <si>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</si>
  <si>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</si>
  <si>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</si>
  <si>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</si>
  <si>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</si>
  <si>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</si>
  <si>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</si>
  <si>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</si>
  <si>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</si>
  <si>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</si>
  <si>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</si>
  <si>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</si>
  <si>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</si>
  <si>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</si>
  <si>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</si>
  <si>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</si>
  <si>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</si>
  <si>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</si>
  <si>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</si>
  <si>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</si>
  <si>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</si>
  <si>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</si>
  <si>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</si>
  <si>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</si>
  <si>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</si>
  <si>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</si>
  <si>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</si>
  <si>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</si>
  <si>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</si>
  <si>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</si>
  <si>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</si>
  <si>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</si>
  <si>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</si>
  <si>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</si>
  <si>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</si>
  <si>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</si>
  <si>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</si>
  <si>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</si>
  <si>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</si>
  <si>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</si>
  <si>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</si>
  <si>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</si>
  <si>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</si>
  <si>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</si>
  <si>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</si>
  <si>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</si>
  <si>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</si>
  <si>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</si>
  <si>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</si>
  <si>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</si>
  <si>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</si>
  <si>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</si>
  <si>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</si>
  <si>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</si>
  <si>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</si>
  <si>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</si>
  <si>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</si>
  <si>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</si>
  <si>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</si>
  <si>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</si>
  <si>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</si>
  <si>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</si>
  <si>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</si>
  <si>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</si>
  <si>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</si>
  <si>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</si>
  <si>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</si>
  <si>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</si>
  <si>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</si>
  <si>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</si>
  <si>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</si>
  <si>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</si>
  <si>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</si>
  <si>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</si>
  <si>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</si>
  <si>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</si>
  <si>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</si>
  <si>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</si>
  <si>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</si>
  <si>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</si>
  <si>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</si>
  <si>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</si>
  <si>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</si>
  <si>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</si>
  <si>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</si>
  <si>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</si>
  <si>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</si>
  <si>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</si>
  <si>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</si>
  <si>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</si>
  <si>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</si>
  <si>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</si>
  <si>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</si>
  <si>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</si>
  <si>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</si>
  <si>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</si>
  <si>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</si>
  <si>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</si>
  <si>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</si>
  <si>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</si>
  <si>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</si>
  <si>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</si>
  <si>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</si>
  <si>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</si>
  <si>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</si>
  <si>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</si>
  <si>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</si>
  <si>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</si>
  <si>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</si>
  <si>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</si>
  <si>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</si>
  <si>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</si>
  <si>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</si>
  <si>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</si>
  <si>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</si>
  <si>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</si>
  <si>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</si>
  <si>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</si>
  <si>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</si>
  <si>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</si>
  <si>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</si>
  <si>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</si>
  <si>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</si>
  <si>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</si>
  <si>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</si>
  <si>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</si>
  <si>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</si>
  <si>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</si>
  <si>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</si>
  <si>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</si>
  <si>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</si>
  <si>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</si>
  <si>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</si>
  <si>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</si>
  <si>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</si>
  <si>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</si>
  <si>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</si>
  <si>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</si>
  <si>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</si>
  <si>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</si>
  <si>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</si>
  <si>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</si>
  <si>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</si>
  <si>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</si>
  <si>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</si>
  <si>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</si>
  <si>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</si>
  <si>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</si>
  <si>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</si>
  <si>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</si>
  <si>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</si>
  <si>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</si>
  <si>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</si>
  <si>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</si>
  <si>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</si>
  <si>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</si>
  <si>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</si>
  <si>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</si>
  <si>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</si>
  <si>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</si>
  <si>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</si>
  <si>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</si>
  <si>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</si>
  <si>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</si>
  <si>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</si>
  <si>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</si>
  <si>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</si>
  <si>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</si>
  <si>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</si>
  <si>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</si>
  <si>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</si>
  <si>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</si>
  <si>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</si>
  <si>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</si>
  <si>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</si>
  <si>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</si>
  <si>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</si>
  <si>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</si>
  <si>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</si>
  <si>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</si>
  <si>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</si>
  <si>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</si>
  <si>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</si>
  <si>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</si>
  <si>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</si>
  <si>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</si>
  <si>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</si>
  <si>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</si>
  <si>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</si>
  <si>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</si>
  <si>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</si>
  <si>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</si>
  <si>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</si>
  <si>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</si>
  <si>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</si>
  <si>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</si>
  <si>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</si>
  <si>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</si>
  <si>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</si>
  <si>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</si>
  <si>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</si>
  <si>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</si>
  <si>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</si>
  <si>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</si>
  <si>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</si>
  <si>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</si>
  <si>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</si>
  <si>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</si>
  <si>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</si>
  <si>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</si>
  <si>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</si>
  <si>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</si>
  <si>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</si>
  <si>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</si>
  <si>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</si>
  <si>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</si>
  <si>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</si>
  <si>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</si>
  <si>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</si>
  <si>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</si>
  <si>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</si>
  <si>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</si>
  <si>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</si>
  <si>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</si>
  <si>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</si>
  <si>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</si>
  <si>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</si>
  <si>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</si>
  <si>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</si>
  <si>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</si>
  <si>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</si>
  <si>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</si>
  <si>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</si>
  <si>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</si>
  <si>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</si>
  <si>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</si>
  <si>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</si>
  <si>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</si>
  <si>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</si>
  <si>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</si>
  <si>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</si>
  <si>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</si>
  <si>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</si>
  <si>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</si>
  <si>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</si>
  <si>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</si>
  <si>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</si>
  <si>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</si>
  <si>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</si>
  <si>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</si>
  <si>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</si>
  <si>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</si>
  <si>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</si>
  <si>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</si>
  <si>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</si>
  <si>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</si>
  <si>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</si>
  <si>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</si>
  <si>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</si>
  <si>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</si>
  <si>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</si>
  <si>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</si>
  <si>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</si>
  <si>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</si>
  <si>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</si>
  <si>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</si>
  <si>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</si>
  <si>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</si>
  <si>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</si>
  <si>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</si>
  <si>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</si>
  <si>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</si>
  <si>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</si>
  <si>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</si>
  <si>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</si>
  <si>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</si>
  <si>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</si>
  <si>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</si>
  <si>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</si>
  <si>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</si>
  <si>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</si>
  <si>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</si>
  <si>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</si>
  <si>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</si>
  <si>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</si>
  <si>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</si>
  <si>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</si>
  <si>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</si>
  <si>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</si>
  <si>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</si>
  <si>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</si>
  <si>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</si>
  <si>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</si>
  <si>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</si>
  <si>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</si>
  <si>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</si>
  <si>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</si>
  <si>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</si>
  <si>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</si>
  <si>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</si>
  <si>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</si>
  <si>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</si>
  <si>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</si>
  <si>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</si>
  <si>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</si>
  <si>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</si>
  <si>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</si>
  <si>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</si>
  <si>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</si>
  <si>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</si>
  <si>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</si>
  <si>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</si>
  <si>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</si>
  <si>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</si>
  <si>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</si>
  <si>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</si>
  <si>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</si>
  <si>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</si>
  <si>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</si>
  <si>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</si>
  <si>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</si>
  <si>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</si>
  <si>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</si>
  <si>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</si>
  <si>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</si>
  <si>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</si>
  <si>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</si>
  <si>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</si>
  <si>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</si>
  <si>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</si>
  <si>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</si>
  <si>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</si>
  <si>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</si>
  <si>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</si>
  <si>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</si>
  <si>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</si>
  <si>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</si>
  <si>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</si>
  <si>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</si>
  <si>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</si>
  <si>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</si>
  <si>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</si>
  <si>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</si>
  <si>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</si>
  <si>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</si>
  <si>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</si>
  <si>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</si>
  <si>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</si>
  <si>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</si>
  <si>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</si>
  <si>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</si>
  <si>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</si>
  <si>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</si>
  <si>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</si>
  <si>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</si>
  <si>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</si>
  <si>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</si>
  <si>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</si>
  <si>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</si>
  <si>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</si>
  <si>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</si>
  <si>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</si>
  <si>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</si>
  <si>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</si>
  <si>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</si>
  <si>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</si>
  <si>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</si>
  <si>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</si>
  <si>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</si>
  <si>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</si>
  <si>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</si>
  <si>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</si>
  <si>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</si>
  <si>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</si>
  <si>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</si>
  <si>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</si>
  <si>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</si>
  <si>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</si>
  <si>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</si>
  <si>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</si>
  <si>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</si>
  <si>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</si>
  <si>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</si>
  <si>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</si>
  <si>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</si>
  <si>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</si>
  <si>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</si>
  <si>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</si>
  <si>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</si>
  <si>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</si>
  <si>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</si>
  <si>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</si>
  <si>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</si>
  <si>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</si>
  <si>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</si>
  <si>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</si>
  <si>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</si>
  <si>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</si>
  <si>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</si>
  <si>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</si>
  <si>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</si>
  <si>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</si>
  <si>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</si>
  <si>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</si>
  <si>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</si>
  <si>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</si>
  <si>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</si>
  <si>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</si>
  <si>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</si>
  <si>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</si>
  <si>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</si>
  <si>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</si>
  <si>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</si>
  <si>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</si>
  <si>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</si>
  <si>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</si>
  <si>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</si>
  <si>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</si>
  <si>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</si>
  <si>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</si>
  <si>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</si>
  <si>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</si>
  <si>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</si>
  <si>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</si>
  <si>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</si>
  <si>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</si>
  <si>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</si>
  <si>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</si>
  <si>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</si>
  <si>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</si>
  <si>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</si>
  <si>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</si>
  <si>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</si>
  <si>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</si>
  <si>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</si>
  <si>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</si>
  <si>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</si>
  <si>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</si>
  <si>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</si>
  <si>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</si>
  <si>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</si>
  <si>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</si>
  <si>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</si>
  <si>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</si>
  <si>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</si>
  <si>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</si>
  <si>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</si>
  <si>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</si>
  <si>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</si>
  <si>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</si>
  <si>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</si>
  <si>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</si>
  <si>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</si>
  <si>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</si>
  <si>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</si>
  <si>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</si>
  <si>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</si>
  <si>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</si>
  <si>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</si>
  <si>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</si>
  <si>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</si>
  <si>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</si>
  <si>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</si>
  <si>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</si>
  <si>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</si>
  <si>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</si>
  <si>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</si>
  <si>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</si>
  <si>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</si>
  <si>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</si>
  <si>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</si>
  <si>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</si>
  <si>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</si>
  <si>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</si>
  <si>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</si>
  <si>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</si>
  <si>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</si>
  <si>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</si>
  <si>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</si>
  <si>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</si>
  <si>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</si>
  <si>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</si>
  <si>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</si>
  <si>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</si>
  <si>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</si>
  <si>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</si>
  <si>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</si>
  <si>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</si>
  <si>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</si>
  <si>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</si>
  <si>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</si>
  <si>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</si>
  <si>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</si>
  <si>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</si>
  <si>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</si>
  <si>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</si>
  <si>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</si>
  <si>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</si>
  <si>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</si>
  <si>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</si>
  <si>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</si>
  <si>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</si>
  <si>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</si>
  <si>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</si>
  <si>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</si>
  <si>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</si>
  <si>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</si>
  <si>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</si>
  <si>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</si>
  <si>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</si>
  <si>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</si>
  <si>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</si>
  <si>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</si>
  <si>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</si>
  <si>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</si>
  <si>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</si>
  <si>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</si>
  <si>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</si>
  <si>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</si>
  <si>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</si>
  <si>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</si>
  <si>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</si>
  <si>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</si>
  <si>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</si>
  <si>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</si>
  <si>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</si>
  <si>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</si>
  <si>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</si>
  <si>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</si>
  <si>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</si>
  <si>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</si>
  <si>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</si>
  <si>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</si>
  <si>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</si>
  <si>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</si>
  <si>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</si>
  <si>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</si>
  <si>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</si>
  <si>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</si>
  <si>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</si>
  <si>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</si>
  <si>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</si>
  <si>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</si>
  <si>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</si>
  <si>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</si>
  <si>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</si>
  <si>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</si>
  <si>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</si>
  <si>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</si>
  <si>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</si>
  <si>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</si>
  <si>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</si>
  <si>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</si>
  <si>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</si>
  <si>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</si>
  <si>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</si>
  <si>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</si>
  <si>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</si>
  <si>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</si>
  <si>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</si>
  <si>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</si>
  <si>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</si>
  <si>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</si>
  <si>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</si>
  <si>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</si>
  <si>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</si>
  <si>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</si>
  <si>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</si>
  <si>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</si>
  <si>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</si>
  <si>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</si>
  <si>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</si>
  <si>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</si>
  <si>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</si>
  <si>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</si>
  <si>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</si>
  <si>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</si>
  <si>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</si>
  <si>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</si>
  <si>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</si>
  <si>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</si>
  <si>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</si>
  <si>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</si>
  <si>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</si>
  <si>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</si>
  <si>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</si>
  <si>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</si>
  <si>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</si>
  <si>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</si>
  <si>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</si>
  <si>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</si>
  <si>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</si>
  <si>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</si>
  <si>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</si>
  <si>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</si>
  <si>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</si>
  <si>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</si>
  <si>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</si>
  <si>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</si>
  <si>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</si>
  <si>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</si>
  <si>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</si>
  <si>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</si>
  <si>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</si>
  <si>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</si>
  <si>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</si>
  <si>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</si>
  <si>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</si>
  <si>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</si>
  <si>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</si>
  <si>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</si>
  <si>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</si>
  <si>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</si>
  <si>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</si>
  <si>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</si>
  <si>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</si>
  <si>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</si>
  <si>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</si>
  <si>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</si>
  <si>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</si>
  <si>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</si>
  <si>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</si>
  <si>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</si>
  <si>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</si>
  <si>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</si>
  <si>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</si>
  <si>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</si>
  <si>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</si>
  <si>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</si>
  <si>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</si>
  <si>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</si>
  <si>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</si>
  <si>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</si>
  <si>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</si>
  <si>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</si>
  <si>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</si>
  <si>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</si>
  <si>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</si>
  <si>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</si>
  <si>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</si>
  <si>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</si>
  <si>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</si>
  <si>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</si>
  <si>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</si>
  <si>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</si>
  <si>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</si>
  <si>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</si>
  <si>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</si>
  <si>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</si>
  <si>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</si>
  <si>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</si>
  <si>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</si>
  <si>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</si>
  <si>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</si>
  <si>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</si>
  <si>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</si>
  <si>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</si>
  <si>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</si>
  <si>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</si>
  <si>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</si>
  <si>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</si>
  <si>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</si>
  <si>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</si>
  <si>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</si>
  <si>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</si>
  <si>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</si>
  <si>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</si>
  <si>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</si>
  <si>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</si>
  <si>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</si>
  <si>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</si>
  <si>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</si>
  <si>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</si>
  <si>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</si>
  <si>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</si>
  <si>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</si>
  <si>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</si>
  <si>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</si>
  <si>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</si>
  <si>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</si>
  <si>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</si>
  <si>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</si>
  <si>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</si>
  <si>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</si>
  <si>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</si>
  <si>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</si>
  <si>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</si>
  <si>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</si>
  <si>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</si>
  <si>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</si>
  <si>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</si>
  <si>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</si>
  <si>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</si>
  <si>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</si>
  <si>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</si>
  <si>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</si>
  <si>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</si>
  <si>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</si>
  <si>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</si>
  <si>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</si>
  <si>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</si>
  <si>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</si>
  <si>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</si>
  <si>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</si>
  <si>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</si>
  <si>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</si>
  <si>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</si>
  <si>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</si>
  <si>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</si>
  <si>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</si>
  <si>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</si>
  <si>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</si>
  <si>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</si>
  <si>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</si>
  <si>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</si>
  <si>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</si>
  <si>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</si>
  <si>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</si>
  <si>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</si>
  <si>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</si>
  <si>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</si>
  <si>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</si>
  <si>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</si>
  <si>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</si>
  <si>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</si>
  <si>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</si>
  <si>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</si>
  <si>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</si>
  <si>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</si>
  <si>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</si>
  <si>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</si>
  <si>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</si>
  <si>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</si>
  <si>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</si>
  <si>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</si>
  <si>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</si>
  <si>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</si>
  <si>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</si>
  <si>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</si>
  <si>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</si>
  <si>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</si>
  <si>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</si>
  <si>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</si>
  <si>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</si>
  <si>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</si>
  <si>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</si>
  <si>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</si>
  <si>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</si>
  <si>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</si>
  <si>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</si>
  <si>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</si>
  <si>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</si>
  <si>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</si>
  <si>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</si>
  <si>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</si>
  <si>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</si>
  <si>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</si>
  <si>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</si>
  <si>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</si>
  <si>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</si>
  <si>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</si>
  <si>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</si>
  <si>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</si>
  <si>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</si>
  <si>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</si>
  <si>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</si>
  <si>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</si>
  <si>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</si>
  <si>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</si>
  <si>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</si>
  <si>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</si>
  <si>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</si>
  <si>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</si>
  <si>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</si>
  <si>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</si>
  <si>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</si>
  <si>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</si>
  <si>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</si>
  <si>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</si>
  <si>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</si>
  <si>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</si>
  <si>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</si>
  <si>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</si>
  <si>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</si>
  <si>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</si>
  <si>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</si>
  <si>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</si>
  <si>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</si>
  <si>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</si>
  <si>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</si>
  <si>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</si>
  <si>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</si>
  <si>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</si>
  <si>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</si>
  <si>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</si>
  <si>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</si>
  <si>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</si>
  <si>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</si>
  <si>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</si>
  <si>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</si>
  <si>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</si>
  <si>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</si>
  <si>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</si>
  <si>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</si>
  <si>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</si>
  <si>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</si>
  <si>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</si>
  <si>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</si>
  <si>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</si>
  <si>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</si>
  <si>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</si>
  <si>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</si>
  <si>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</si>
  <si>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</si>
  <si>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</si>
  <si>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</si>
  <si>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</si>
  <si>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</si>
  <si>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</si>
  <si>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</si>
  <si>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</si>
  <si>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</si>
  <si>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</si>
  <si>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</si>
  <si>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</si>
  <si>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</si>
  <si>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</si>
  <si>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</si>
  <si>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</si>
  <si>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</si>
  <si>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</si>
  <si>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</si>
  <si>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</si>
  <si>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</si>
  <si>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</si>
  <si>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</si>
  <si>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</si>
  <si>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</si>
  <si>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</si>
  <si>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</si>
  <si>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</si>
  <si>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</si>
  <si>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</si>
  <si>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</si>
  <si>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</si>
  <si>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</si>
  <si>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</si>
  <si>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</si>
  <si>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</si>
  <si>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</si>
  <si>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</si>
  <si>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</si>
  <si>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</si>
  <si>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</si>
  <si>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</si>
  <si>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</si>
  <si>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</si>
  <si>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</si>
  <si>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</si>
  <si>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</si>
  <si>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</si>
  <si>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</si>
  <si>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</si>
  <si>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</si>
  <si>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</si>
  <si>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</si>
  <si>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</si>
  <si>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</si>
  <si>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</si>
  <si>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</si>
  <si>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</si>
  <si>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</si>
  <si>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</si>
  <si>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</si>
  <si>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</si>
  <si>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</si>
  <si>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</si>
  <si>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</si>
  <si>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</si>
  <si>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</si>
  <si>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</si>
  <si>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</si>
  <si>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</si>
  <si>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</si>
  <si>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</si>
  <si>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</si>
  <si>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</si>
  <si>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</si>
  <si>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</si>
  <si>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</si>
  <si>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</si>
  <si>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</si>
  <si>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</si>
  <si>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</si>
  <si>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</si>
  <si>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</si>
  <si>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</si>
  <si>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</si>
  <si>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</si>
  <si>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</si>
  <si>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</si>
  <si>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</si>
  <si>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</si>
  <si>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</si>
  <si>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</si>
  <si>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</si>
  <si>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</si>
  <si>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</si>
  <si>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</si>
  <si>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</si>
  <si>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</si>
  <si>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</si>
  <si>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</si>
  <si>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</si>
  <si>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</si>
  <si>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</si>
  <si>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</si>
  <si>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</si>
  <si>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</si>
  <si>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</si>
  <si>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</si>
  <si>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</si>
  <si>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</si>
  <si>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</si>
  <si>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</si>
  <si>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</si>
  <si>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</si>
  <si>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</si>
  <si>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</si>
  <si>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</si>
  <si>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</si>
  <si>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</si>
  <si>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</si>
  <si>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</si>
  <si>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</si>
  <si>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</si>
  <si>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</si>
  <si>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</si>
  <si>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</si>
  <si>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</si>
  <si>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</si>
  <si>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</si>
  <si>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</si>
  <si>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</si>
  <si>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</si>
  <si>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</si>
  <si>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</si>
  <si>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</si>
  <si>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</si>
  <si>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</si>
  <si>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</si>
  <si>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</si>
  <si>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</si>
  <si>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</si>
  <si>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</si>
  <si>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</si>
  <si>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</si>
  <si>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</si>
  <si>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</si>
  <si>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</si>
  <si>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</si>
  <si>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</si>
  <si>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</si>
  <si>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</si>
  <si>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</si>
  <si>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</si>
  <si>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</si>
  <si>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</si>
  <si>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</si>
  <si>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</si>
  <si>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</si>
  <si>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</si>
  <si>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</si>
  <si>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</si>
  <si>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</si>
  <si>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</si>
  <si>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</si>
  <si>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</si>
  <si>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</si>
  <si>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</si>
  <si>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</si>
  <si>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</si>
  <si>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</si>
  <si>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</si>
  <si>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</si>
  <si>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</si>
  <si>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</si>
  <si>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</si>
  <si>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</si>
  <si>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</si>
  <si>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</si>
  <si>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</si>
  <si>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</si>
  <si>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</si>
  <si>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</si>
  <si>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</si>
  <si>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</si>
  <si>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</si>
  <si>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</si>
  <si>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</si>
  <si>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</si>
  <si>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</si>
  <si>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</si>
  <si>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</si>
  <si>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</si>
  <si>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</si>
  <si>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</si>
  <si>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</si>
  <si>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</si>
  <si>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</si>
  <si>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</si>
  <si>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</si>
  <si>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</si>
  <si>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</si>
  <si>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</si>
  <si>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</si>
  <si>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</si>
  <si>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</si>
  <si>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</si>
  <si>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</si>
  <si>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</si>
  <si>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</si>
  <si>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</si>
  <si>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</si>
  <si>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</si>
  <si>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</si>
  <si>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</si>
  <si>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</si>
  <si>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</si>
  <si>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</si>
  <si>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</si>
  <si>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</si>
  <si>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</si>
  <si>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</si>
  <si>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</si>
  <si>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</si>
  <si>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</si>
  <si>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</si>
  <si>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</si>
  <si>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</si>
  <si>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</si>
  <si>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</si>
  <si>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</si>
  <si>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</si>
  <si>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</si>
  <si>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</si>
  <si>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</si>
  <si>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</si>
  <si>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</si>
  <si>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</si>
  <si>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</si>
  <si>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</si>
  <si>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</si>
  <si>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</si>
  <si>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</si>
  <si>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</si>
  <si>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</si>
  <si>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</si>
  <si>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</si>
  <si>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</si>
  <si>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</si>
  <si>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</si>
  <si>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</si>
  <si>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</si>
  <si>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</si>
  <si>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</si>
  <si>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</si>
  <si>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</si>
  <si>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</si>
  <si>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</si>
  <si>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</si>
  <si>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</si>
  <si>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</si>
  <si>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</si>
  <si>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</si>
  <si>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</si>
  <si>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</si>
  <si>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</si>
  <si>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</si>
  <si>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</si>
  <si>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</si>
  <si>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</si>
  <si>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</si>
  <si>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</si>
  <si>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</si>
  <si>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</si>
  <si>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</si>
  <si>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</si>
  <si>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</si>
  <si>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</si>
  <si>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</si>
  <si>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</si>
  <si>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</si>
  <si>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</si>
  <si>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</si>
  <si>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</si>
  <si>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</si>
  <si>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</si>
  <si>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</si>
  <si>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</si>
  <si>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</si>
  <si>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</si>
  <si>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</si>
  <si>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</si>
  <si>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</si>
  <si>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</si>
  <si>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</si>
  <si>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</si>
  <si>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</si>
  <si>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</si>
  <si>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</si>
  <si>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</si>
  <si>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</si>
  <si>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</si>
  <si>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</si>
  <si>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</si>
  <si>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</si>
  <si>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</si>
  <si>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</si>
  <si>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</si>
  <si>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</si>
  <si>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</si>
  <si>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</si>
  <si>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</si>
  <si>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</si>
  <si>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</si>
  <si>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</si>
  <si>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</si>
  <si>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</si>
  <si>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</si>
  <si>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</si>
  <si>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</si>
  <si>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</si>
  <si>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</si>
  <si>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</si>
  <si>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</si>
  <si>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</si>
  <si>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</si>
  <si>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</si>
  <si>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</si>
  <si>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</si>
  <si>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</si>
  <si>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</si>
  <si>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</si>
  <si>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</si>
  <si>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</si>
  <si>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</si>
  <si>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</si>
  <si>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</si>
  <si>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</si>
  <si>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</si>
  <si>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</si>
  <si>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</si>
  <si>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</si>
  <si>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</si>
  <si>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</si>
  <si>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</si>
  <si>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</si>
  <si>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</si>
  <si>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</si>
  <si>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</si>
  <si>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</si>
  <si>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</si>
  <si>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</si>
  <si>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</si>
  <si>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</si>
  <si>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</si>
  <si>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</si>
  <si>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</si>
  <si>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</si>
  <si>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</si>
  <si>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</si>
  <si>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</si>
  <si>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</si>
  <si>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</si>
  <si>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</si>
  <si>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</si>
  <si>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</si>
  <si>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</si>
  <si>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</si>
  <si>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</si>
  <si>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</si>
  <si>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</si>
  <si>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</si>
  <si>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</si>
  <si>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</si>
  <si>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</si>
  <si>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</si>
  <si>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</si>
  <si>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</si>
  <si>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</si>
  <si>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</si>
  <si>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</si>
  <si>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</si>
  <si>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</si>
  <si>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</si>
  <si>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</si>
  <si>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</si>
  <si>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</si>
  <si>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</si>
  <si>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</si>
  <si>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</si>
  <si>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</si>
  <si>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</si>
  <si>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</si>
  <si>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</si>
  <si>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</si>
  <si>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</si>
  <si>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</si>
  <si>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</si>
  <si>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</si>
  <si>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</si>
  <si>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</si>
  <si>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</si>
  <si>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</si>
  <si>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</si>
  <si>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</si>
  <si>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</si>
  <si>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</si>
  <si>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</si>
  <si>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</si>
  <si>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</si>
  <si>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</si>
  <si>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</si>
  <si>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</si>
  <si>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</si>
  <si>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</si>
  <si>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</si>
  <si>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</si>
  <si>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</si>
  <si>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</si>
  <si>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</si>
  <si>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</si>
  <si>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</si>
  <si>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</si>
  <si>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</si>
  <si>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</si>
  <si>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</si>
  <si>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</si>
  <si>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</si>
  <si>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</si>
  <si>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</si>
  <si>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</si>
  <si>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</si>
  <si>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</si>
  <si>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</si>
  <si>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</si>
  <si>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</si>
  <si>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</si>
  <si>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</si>
  <si>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</si>
  <si>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</si>
  <si>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</si>
  <si>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</si>
  <si>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</si>
  <si>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</si>
  <si>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</si>
  <si>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</si>
  <si>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</si>
  <si>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</si>
  <si>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</si>
  <si>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</si>
  <si>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</si>
  <si>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</si>
  <si>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</si>
  <si>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</si>
  <si>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</si>
  <si>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</si>
  <si>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</si>
  <si>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</si>
  <si>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</si>
  <si>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</si>
  <si>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</si>
  <si>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</si>
  <si>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</si>
  <si>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</si>
  <si>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</si>
  <si>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</si>
  <si>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</si>
  <si>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</si>
  <si>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</si>
  <si>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</si>
  <si>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</si>
  <si>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</si>
  <si>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</si>
  <si>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</si>
  <si>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</si>
  <si>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</si>
  <si>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</si>
  <si>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</si>
  <si>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</si>
  <si>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</si>
  <si>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</si>
  <si>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</si>
  <si>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</si>
  <si>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</si>
  <si>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</si>
  <si>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</si>
  <si>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</si>
  <si>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</si>
  <si>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</si>
  <si>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</si>
  <si>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</si>
  <si>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</si>
  <si>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</si>
  <si>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</si>
  <si>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</si>
  <si>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</si>
  <si>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</si>
  <si>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</si>
  <si>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</si>
  <si>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</si>
  <si>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</si>
  <si>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</si>
  <si>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</si>
  <si>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</si>
  <si>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</si>
  <si>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</si>
  <si>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</si>
  <si>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</si>
  <si>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</si>
  <si>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</si>
  <si>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</si>
  <si>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</si>
  <si>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</si>
  <si>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</si>
  <si>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</si>
  <si>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</si>
  <si>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</si>
  <si>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</si>
  <si>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</si>
  <si>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</si>
  <si>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</si>
  <si>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</si>
  <si>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</si>
  <si>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</si>
  <si>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</si>
  <si>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</si>
  <si>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</si>
  <si>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</si>
  <si>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</si>
  <si>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</si>
  <si>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</si>
  <si>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</si>
  <si>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</si>
  <si>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</si>
  <si>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</si>
  <si>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</si>
  <si>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</si>
  <si>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</si>
  <si>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</si>
  <si>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</si>
  <si>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</si>
  <si>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</si>
  <si>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</si>
  <si>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</si>
  <si>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</si>
  <si>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</si>
  <si>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</si>
  <si>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</si>
  <si>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</si>
  <si>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</si>
  <si>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</si>
  <si>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</si>
  <si>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</si>
  <si>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</si>
  <si>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</si>
  <si>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</si>
  <si>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</si>
  <si>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</si>
  <si>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</si>
  <si>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</si>
  <si>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</si>
  <si>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</si>
  <si>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</si>
  <si>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</si>
  <si>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</si>
  <si>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</si>
  <si>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</si>
  <si>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</si>
  <si>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</si>
  <si>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</si>
  <si>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</si>
  <si>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</si>
  <si>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</si>
  <si>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</si>
  <si>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</si>
  <si>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</si>
  <si>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</si>
  <si>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</si>
  <si>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</si>
  <si>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</si>
  <si>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</si>
  <si>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</si>
  <si>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</si>
  <si>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</si>
  <si>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</si>
  <si>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</si>
  <si>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</si>
  <si>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</si>
  <si>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</si>
  <si>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</si>
  <si>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</si>
  <si>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</si>
  <si>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</si>
  <si>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</si>
  <si>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</si>
  <si>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</si>
  <si>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</si>
  <si>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</si>
  <si>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</si>
  <si>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</si>
  <si>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</si>
  <si>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</si>
  <si>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</si>
  <si>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</si>
  <si>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</si>
  <si>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</si>
  <si>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</si>
  <si>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</si>
  <si>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</si>
  <si>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</si>
  <si>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</si>
  <si>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</si>
  <si>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</si>
  <si>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</si>
  <si>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</si>
  <si>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</si>
  <si>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</si>
  <si>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</si>
  <si>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</si>
  <si>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</si>
  <si>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</si>
  <si>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</si>
  <si>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</si>
  <si>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</si>
  <si>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</si>
  <si>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</si>
  <si>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</si>
  <si>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</si>
  <si>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</si>
  <si>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</si>
  <si>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</si>
  <si>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</si>
  <si>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</si>
  <si>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</si>
  <si>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</si>
  <si>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</si>
  <si>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</si>
  <si>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</si>
  <si>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</si>
  <si>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</si>
  <si>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</si>
  <si>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</si>
  <si>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</si>
  <si>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</si>
  <si>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</si>
  <si>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</si>
  <si>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</si>
  <si>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</si>
  <si>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</si>
  <si>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</si>
  <si>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</si>
  <si>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</si>
  <si>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</si>
  <si>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</si>
  <si>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</si>
  <si>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</si>
  <si>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</si>
  <si>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</si>
  <si>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</si>
  <si>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</si>
  <si>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</si>
  <si>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</si>
  <si>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</si>
  <si>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</si>
  <si>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</si>
  <si>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</si>
  <si>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</si>
  <si>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</si>
  <si>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</si>
  <si>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</si>
  <si>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</si>
  <si>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</si>
  <si>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</si>
  <si>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</si>
  <si>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</si>
  <si>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</si>
  <si>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</si>
  <si>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</si>
  <si>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</si>
  <si>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</si>
  <si>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</si>
  <si>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</si>
  <si>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</si>
  <si>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</si>
  <si>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</si>
  <si>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</si>
  <si>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</si>
  <si>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</si>
  <si>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</si>
  <si>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</si>
  <si>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</si>
  <si>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</si>
  <si>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</si>
  <si>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</si>
  <si>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</si>
  <si>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</si>
  <si>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</si>
  <si>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</si>
  <si>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</si>
  <si>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</si>
  <si>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</si>
  <si>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</si>
  <si>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</si>
  <si>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</si>
  <si>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</si>
  <si>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</si>
  <si>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</si>
  <si>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</si>
  <si>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</si>
  <si>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</si>
  <si>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</si>
  <si>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</si>
  <si>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</si>
  <si>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</si>
  <si>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</si>
  <si>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</si>
  <si>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</si>
  <si>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</si>
  <si>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</si>
  <si>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</si>
  <si>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</si>
  <si>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</si>
  <si>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</si>
  <si>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</si>
  <si>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</si>
  <si>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</si>
  <si>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</si>
  <si>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</si>
  <si>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</si>
  <si>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</si>
  <si>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</si>
  <si>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</si>
  <si>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</si>
  <si>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</si>
  <si>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</si>
  <si>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</si>
  <si>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</si>
  <si>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</si>
  <si>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</si>
  <si>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</si>
  <si>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</si>
  <si>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</si>
  <si>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</si>
  <si>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</si>
  <si>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</si>
  <si>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</si>
  <si>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</si>
  <si>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</si>
  <si>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</si>
  <si>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</si>
  <si>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</si>
  <si>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</si>
  <si>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</si>
  <si>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</si>
  <si>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</si>
  <si>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</si>
  <si>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</si>
  <si>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</si>
  <si>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</si>
  <si>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</si>
  <si>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</si>
  <si>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</si>
  <si>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</si>
  <si>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</si>
  <si>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</si>
  <si>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</si>
  <si>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</si>
  <si>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</si>
  <si>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</si>
  <si>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</si>
  <si>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</si>
  <si>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</si>
  <si>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</si>
  <si>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</si>
  <si>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</si>
  <si>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</si>
  <si>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</si>
  <si>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</si>
  <si>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</si>
  <si>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</si>
  <si>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</si>
  <si>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</si>
  <si>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</si>
  <si>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</si>
  <si>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</si>
  <si>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</si>
  <si>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</si>
  <si>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</si>
  <si>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</si>
  <si>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</si>
  <si>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</si>
  <si>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</si>
  <si>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</si>
  <si>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</si>
  <si>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</si>
  <si>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</si>
  <si>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</si>
  <si>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</si>
  <si>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</si>
  <si>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</si>
  <si>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</si>
  <si>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</si>
  <si>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</si>
  <si>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</si>
  <si>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</si>
  <si>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</si>
  <si>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</si>
  <si>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</si>
  <si>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</si>
  <si>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</si>
  <si>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</si>
  <si>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</si>
  <si>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</si>
  <si>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</si>
  <si>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</si>
  <si>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</si>
  <si>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</si>
  <si>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</si>
  <si>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</si>
  <si>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</si>
  <si>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</si>
  <si>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</si>
  <si>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</si>
  <si>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</si>
  <si>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</si>
  <si>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</si>
  <si>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</si>
  <si>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</si>
  <si>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</si>
  <si>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</si>
  <si>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</si>
  <si>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</si>
  <si>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</si>
  <si>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</si>
  <si>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</si>
  <si>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</si>
  <si>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</si>
  <si>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</si>
  <si>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</si>
  <si>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</si>
  <si>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</si>
  <si>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</si>
  <si>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</si>
  <si>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</si>
  <si>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</si>
  <si>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</si>
  <si>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</si>
  <si>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</si>
  <si>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</si>
  <si>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</si>
  <si>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</si>
  <si>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</si>
  <si>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</si>
  <si>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</si>
  <si>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</si>
  <si>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</si>
  <si>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</si>
  <si>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</si>
  <si>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</si>
  <si>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</si>
  <si>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</si>
  <si>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</si>
  <si>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</si>
  <si>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</si>
  <si>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</si>
  <si>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</si>
  <si>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</si>
  <si>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</si>
  <si>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</si>
  <si>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</si>
  <si>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</si>
  <si>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</si>
  <si>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</si>
  <si>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</si>
  <si>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</si>
  <si>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</si>
  <si>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</si>
  <si>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</si>
  <si>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</si>
  <si>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</si>
  <si>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</si>
  <si>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</si>
  <si>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</si>
  <si>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</si>
  <si>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</si>
  <si>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</si>
  <si>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</si>
  <si>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</si>
  <si>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</si>
  <si>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</si>
  <si>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</si>
  <si>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</si>
  <si>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</si>
  <si>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</si>
  <si>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</si>
  <si>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</si>
  <si>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</si>
  <si>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</si>
  <si>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</si>
  <si>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</si>
  <si>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</si>
  <si>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</si>
  <si>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</si>
  <si>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</si>
  <si>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</si>
  <si>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</si>
  <si>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</si>
  <si>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</si>
  <si>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</si>
  <si>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</si>
  <si>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</si>
  <si>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</si>
  <si>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</si>
  <si>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</si>
  <si>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</si>
  <si>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</si>
  <si>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</si>
  <si>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</si>
  <si>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</si>
  <si>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</si>
  <si>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</si>
  <si>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</si>
  <si>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</si>
  <si>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</si>
  <si>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</si>
  <si>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</si>
  <si>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</si>
  <si>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</si>
  <si>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</si>
  <si>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</si>
  <si>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</si>
  <si>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</si>
  <si>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</si>
  <si>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</si>
  <si>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</si>
  <si>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</si>
  <si>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</si>
  <si>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</si>
  <si>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</si>
  <si>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</si>
  <si>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</si>
  <si>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</si>
  <si>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</si>
  <si>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</si>
  <si>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</si>
  <si>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</si>
  <si>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</si>
  <si>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</si>
  <si>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</si>
  <si>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</si>
  <si>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</si>
  <si>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</si>
  <si>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</si>
  <si>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</si>
  <si>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</si>
  <si>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</si>
  <si>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</si>
  <si>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</si>
  <si>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</si>
  <si>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</si>
  <si>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</si>
  <si>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</si>
  <si>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</si>
  <si>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</si>
  <si>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</si>
  <si>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</si>
  <si>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</si>
  <si>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</si>
  <si>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</si>
  <si>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</si>
  <si>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</si>
  <si>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</si>
  <si>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</si>
  <si>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</si>
  <si>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</si>
  <si>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</si>
  <si>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</si>
  <si>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</si>
  <si>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</si>
  <si>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</si>
  <si>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</si>
  <si>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</si>
  <si>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</si>
  <si>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</si>
  <si>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</si>
  <si>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</si>
  <si>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</si>
  <si>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</si>
  <si>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</si>
  <si>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</si>
  <si>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</si>
  <si>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</si>
  <si>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</si>
  <si>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</si>
  <si>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</si>
  <si>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</si>
  <si>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</si>
  <si>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</si>
  <si>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</si>
  <si>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</si>
  <si>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</si>
  <si>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</si>
  <si>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</si>
  <si>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</si>
  <si>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</si>
  <si>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</si>
  <si>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</si>
  <si>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</si>
  <si>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</si>
  <si>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</si>
  <si>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</si>
  <si>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</si>
  <si>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</si>
  <si>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</si>
  <si>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</si>
  <si>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</si>
  <si>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</si>
  <si>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</si>
  <si>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</si>
  <si>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</si>
  <si>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</si>
  <si>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</si>
  <si>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</si>
  <si>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</si>
  <si>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</si>
  <si>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</si>
  <si>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</si>
  <si>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</si>
  <si>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</si>
  <si>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</si>
  <si>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</si>
  <si>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</si>
  <si>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</si>
  <si>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</si>
  <si>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</si>
  <si>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</si>
  <si>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</si>
  <si>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</si>
  <si>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</si>
  <si>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</si>
  <si>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</si>
  <si>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</si>
  <si>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</si>
  <si>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</si>
  <si>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</si>
  <si>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</si>
  <si>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</si>
  <si>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</si>
  <si>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</si>
  <si>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</si>
  <si>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</si>
  <si>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</si>
  <si>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</si>
  <si>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</si>
  <si>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</si>
  <si>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</si>
  <si>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</si>
  <si>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</si>
  <si>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</si>
  <si>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</si>
  <si>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</si>
  <si>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</si>
  <si>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</si>
  <si>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</si>
  <si>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</si>
  <si>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</si>
  <si>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</si>
  <si>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</si>
  <si>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</si>
  <si>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</si>
  <si>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</si>
  <si>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</si>
  <si>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</si>
  <si>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</si>
  <si>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</si>
  <si>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</si>
  <si>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</si>
  <si>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</si>
  <si>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</si>
  <si>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</si>
  <si>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</si>
  <si>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</si>
  <si>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</si>
  <si>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</si>
  <si>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</si>
  <si>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</si>
  <si>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</si>
  <si>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</si>
  <si>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</si>
  <si>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</si>
  <si>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</si>
  <si>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</si>
  <si>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</si>
  <si>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</si>
  <si>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</si>
  <si>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</si>
  <si>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</si>
  <si>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</si>
  <si>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</si>
  <si>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</si>
  <si>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</si>
  <si>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</si>
  <si>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</si>
  <si>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</si>
  <si>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</si>
  <si>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</si>
  <si>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</si>
  <si>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</si>
  <si>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</si>
  <si>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</si>
  <si>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</si>
  <si>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</si>
  <si>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</si>
  <si>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</si>
  <si>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</si>
  <si>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</si>
  <si>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</si>
  <si>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</si>
  <si>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</si>
  <si>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</si>
  <si>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</si>
  <si>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</si>
  <si>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</si>
  <si>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</si>
  <si>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</si>
  <si>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</si>
  <si>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</si>
  <si>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</si>
  <si>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</si>
  <si>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</si>
  <si>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</si>
  <si>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</si>
  <si>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</si>
  <si>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</si>
  <si>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</si>
  <si>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</si>
  <si>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</si>
  <si>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</si>
  <si>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</si>
  <si>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</si>
  <si>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</si>
  <si>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</si>
  <si>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</si>
  <si>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</si>
  <si>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</si>
  <si>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</si>
  <si>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</si>
  <si>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</si>
  <si>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</si>
  <si>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</si>
  <si>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</si>
  <si>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</si>
  <si>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</si>
  <si>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</si>
  <si>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</si>
  <si>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</si>
  <si>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</si>
  <si>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</si>
  <si>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</si>
  <si>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</si>
  <si>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</si>
  <si>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</si>
  <si>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</si>
  <si>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</si>
  <si>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</si>
  <si>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</si>
  <si>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</si>
  <si>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</si>
  <si>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</si>
  <si>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</si>
  <si>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</si>
  <si>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</si>
  <si>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</si>
  <si>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</si>
  <si>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</si>
  <si>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</si>
  <si>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</si>
  <si>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</si>
  <si>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</si>
  <si>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</si>
  <si>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</si>
  <si>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</si>
  <si>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</si>
  <si>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</si>
  <si>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</si>
  <si>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</si>
  <si>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</si>
  <si>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</si>
  <si>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</si>
  <si>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</si>
  <si>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</si>
  <si>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</si>
  <si>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</si>
  <si>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</si>
  <si>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</si>
  <si>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</si>
  <si>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</si>
  <si>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</si>
  <si>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</si>
  <si>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</si>
  <si>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</si>
  <si>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</si>
  <si>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</si>
  <si>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</si>
  <si>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</si>
  <si>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</si>
  <si>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</si>
  <si>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</si>
  <si>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</si>
  <si>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</si>
  <si>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</si>
  <si>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</si>
  <si>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</si>
  <si>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</si>
  <si>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</si>
  <si>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</si>
  <si>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</si>
  <si>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</si>
  <si>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</si>
  <si>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</si>
  <si>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</si>
  <si>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</si>
  <si>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</si>
  <si>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</si>
  <si>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</si>
  <si>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</si>
  <si>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</si>
  <si>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</si>
  <si>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</si>
  <si>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</si>
  <si>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</si>
  <si>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</si>
  <si>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</si>
  <si>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</si>
  <si>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</si>
  <si>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</si>
  <si>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</si>
  <si>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</si>
  <si>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</si>
  <si>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</si>
  <si>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</si>
  <si>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</si>
  <si>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</si>
  <si>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</si>
  <si>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</si>
  <si>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</si>
  <si>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</si>
  <si>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</si>
  <si>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</si>
  <si>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</si>
  <si>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</si>
  <si>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</si>
  <si>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</si>
  <si>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</si>
  <si>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</si>
  <si>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</si>
  <si>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</si>
  <si>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</si>
  <si>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</si>
  <si>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</si>
  <si>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</si>
  <si>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</si>
  <si>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</si>
  <si>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</si>
  <si>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</si>
  <si>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</si>
  <si>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</si>
  <si>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</si>
  <si>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</si>
  <si>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</si>
  <si>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</si>
  <si>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</si>
  <si>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</si>
  <si>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</si>
  <si>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</si>
  <si>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</si>
  <si>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</si>
  <si>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</si>
  <si>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</si>
  <si>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</si>
  <si>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</si>
  <si>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</si>
  <si>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</si>
  <si>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</si>
  <si>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</si>
  <si>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</si>
  <si>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</si>
  <si>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</si>
  <si>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</si>
  <si>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</si>
  <si>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</si>
  <si>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</si>
  <si>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</si>
  <si>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</si>
  <si>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</si>
  <si>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</si>
  <si>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</si>
  <si>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</si>
  <si>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</si>
  <si>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</si>
  <si>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</si>
  <si>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</si>
  <si>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</si>
  <si>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</si>
  <si>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</si>
  <si>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</si>
  <si>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</si>
  <si>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</si>
  <si>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</si>
  <si>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</si>
  <si>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</si>
  <si>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</si>
  <si>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</si>
  <si>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</si>
  <si>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</si>
  <si>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</si>
  <si>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</si>
  <si>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</si>
  <si>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</si>
  <si>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</si>
  <si>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</si>
  <si>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</si>
  <si>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</si>
  <si>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</si>
  <si>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</si>
  <si>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</si>
  <si>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</si>
  <si>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</si>
  <si>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</si>
  <si>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</si>
  <si>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</si>
  <si>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</si>
  <si>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</si>
  <si>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</si>
  <si>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</si>
  <si>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</si>
  <si>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</si>
  <si>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</si>
  <si>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</si>
  <si>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</si>
  <si>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</si>
  <si>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</si>
  <si>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</si>
  <si>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</si>
  <si>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</si>
  <si>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</si>
  <si>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</si>
  <si>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</si>
  <si>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</si>
  <si>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</si>
  <si>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</si>
  <si>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</si>
  <si>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</si>
  <si>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</si>
  <si>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</si>
  <si>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</si>
  <si>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</si>
  <si>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</si>
  <si>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</si>
  <si>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</si>
  <si>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</si>
  <si>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</si>
  <si>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</si>
  <si>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</si>
  <si>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</si>
  <si>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</si>
  <si>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</si>
  <si>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</si>
  <si>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</si>
  <si>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</si>
  <si>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</si>
  <si>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</si>
  <si>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</si>
  <si>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</si>
  <si>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</si>
  <si>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</si>
  <si>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</si>
  <si>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</si>
  <si>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</si>
  <si>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</si>
  <si>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</si>
  <si>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</si>
  <si>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</si>
  <si>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</si>
  <si>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</si>
  <si>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</si>
  <si>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</si>
  <si>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</si>
  <si>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</si>
  <si>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</si>
  <si>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</si>
  <si>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</si>
  <si>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</si>
  <si>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</si>
  <si>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</si>
  <si>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</si>
  <si>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</si>
  <si>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</si>
  <si>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</si>
  <si>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</si>
  <si>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</si>
  <si>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</si>
  <si>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</si>
  <si>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</si>
  <si>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</si>
  <si>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</si>
  <si>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</si>
  <si>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</si>
  <si>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</si>
  <si>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</si>
  <si>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</si>
  <si>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</si>
  <si>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</si>
  <si>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</si>
  <si>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</si>
  <si>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</si>
  <si>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</si>
  <si>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</si>
  <si>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</si>
  <si>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</si>
  <si>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</si>
  <si>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</si>
  <si>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</si>
  <si>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</si>
  <si>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</si>
  <si>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</si>
  <si>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</si>
  <si>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</si>
  <si>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</si>
  <si>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</si>
  <si>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</si>
  <si>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</si>
  <si>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</si>
  <si>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</si>
  <si>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</si>
  <si>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</si>
  <si>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</si>
  <si>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</si>
  <si>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</si>
  <si>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</si>
  <si>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</si>
  <si>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</si>
  <si>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</si>
  <si>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</si>
  <si>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</si>
  <si>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</si>
  <si>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</si>
  <si>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</si>
  <si>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</si>
  <si>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</si>
  <si>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</si>
  <si>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</si>
  <si>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</si>
  <si>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</si>
  <si>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</si>
  <si>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</si>
  <si>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</si>
  <si>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</si>
  <si>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</si>
  <si>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</si>
  <si>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</si>
  <si>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</si>
  <si>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</si>
  <si>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</si>
  <si>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</si>
  <si>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</si>
  <si>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</si>
  <si>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</si>
  <si>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</si>
  <si>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</si>
  <si>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</si>
  <si>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</si>
  <si>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</si>
  <si>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</si>
  <si>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</si>
  <si>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</si>
  <si>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</si>
  <si>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</si>
  <si>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</si>
  <si>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</si>
  <si>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</si>
  <si>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</si>
  <si>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</si>
  <si>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</si>
  <si>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</si>
  <si>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</si>
  <si>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</si>
  <si>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</si>
  <si>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</si>
  <si>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</si>
  <si>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</si>
  <si>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</si>
  <si>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</si>
  <si>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</si>
  <si>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</si>
  <si>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</si>
  <si>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</si>
  <si>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</si>
  <si>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</si>
  <si>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</si>
  <si>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</si>
  <si>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</si>
  <si>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</si>
  <si>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</si>
  <si>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</si>
  <si>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</si>
  <si>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</si>
  <si>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</si>
  <si>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</si>
  <si>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</si>
  <si>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</si>
  <si>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</si>
  <si>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</si>
  <si>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</si>
  <si>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</si>
  <si>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</si>
  <si>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</si>
  <si>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</si>
  <si>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</si>
  <si>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</si>
  <si>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</si>
  <si>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</si>
  <si>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</si>
  <si>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</si>
  <si>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</si>
  <si>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</si>
  <si>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</si>
  <si>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</si>
  <si>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</si>
  <si>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</si>
  <si>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</si>
  <si>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</si>
  <si>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</si>
  <si>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</si>
  <si>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</si>
  <si>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</si>
  <si>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</si>
  <si>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</si>
  <si>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</si>
  <si>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</si>
  <si>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</si>
  <si>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</si>
  <si>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</si>
  <si>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</si>
  <si>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</si>
  <si>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</si>
  <si>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</si>
  <si>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</si>
  <si>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</si>
  <si>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</si>
  <si>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</si>
  <si>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</si>
  <si>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</si>
  <si>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</si>
  <si>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</si>
  <si>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</si>
  <si>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</si>
  <si>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</si>
  <si>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</si>
  <si>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</si>
  <si>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</si>
  <si>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</si>
  <si>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</si>
  <si>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</si>
  <si>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</si>
  <si>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</si>
  <si>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</si>
  <si>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</si>
  <si>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</si>
  <si>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</si>
  <si>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</si>
  <si>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</si>
  <si>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</si>
  <si>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</si>
  <si>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</si>
  <si>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</si>
  <si>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</si>
  <si>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</si>
  <si>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</si>
  <si>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</si>
  <si>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</si>
  <si>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</si>
  <si>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</si>
  <si>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</si>
  <si>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</si>
  <si>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</si>
  <si>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</si>
  <si>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</si>
  <si>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</si>
  <si>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</si>
  <si>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</si>
  <si>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</si>
  <si>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</si>
  <si>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</si>
  <si>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</si>
  <si>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</si>
  <si>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</si>
  <si>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</si>
  <si>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</si>
  <si>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</si>
  <si>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</si>
  <si>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</si>
  <si>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</si>
  <si>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</si>
  <si>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</si>
  <si>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</si>
  <si>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</si>
  <si>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</si>
  <si>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</si>
  <si>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</si>
  <si>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</si>
  <si>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</si>
  <si>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</si>
  <si>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</si>
  <si>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</si>
  <si>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</si>
  <si>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</si>
  <si>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</si>
  <si>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</si>
  <si>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</si>
  <si>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</si>
  <si>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</si>
  <si>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</si>
  <si>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</si>
  <si>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</si>
  <si>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</si>
  <si>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</si>
  <si>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</si>
  <si>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</si>
  <si>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</si>
  <si>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</si>
  <si>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</si>
  <si>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</si>
  <si>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</si>
  <si>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</si>
  <si>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</si>
  <si>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</si>
  <si>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</si>
  <si>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</si>
  <si>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</si>
  <si>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</si>
  <si>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</si>
  <si>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</si>
  <si>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</si>
  <si>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</si>
  <si>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</si>
  <si>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</si>
  <si>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</si>
  <si>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</si>
  <si>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</si>
  <si>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</si>
  <si>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</si>
  <si>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</si>
  <si>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</si>
  <si>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</si>
  <si>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</si>
  <si>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</si>
  <si>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</si>
  <si>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</si>
  <si>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</si>
  <si>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</si>
  <si>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</si>
  <si>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</si>
  <si>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</si>
  <si>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</si>
  <si>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</si>
  <si>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</si>
  <si>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</si>
  <si>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</si>
  <si>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</si>
  <si>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</si>
  <si>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</si>
  <si>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</si>
  <si>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</si>
  <si>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</si>
  <si>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</si>
  <si>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</si>
  <si>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</si>
  <si>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</si>
  <si>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</si>
  <si>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</si>
  <si>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</si>
  <si>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</si>
  <si>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</si>
  <si>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</si>
  <si>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</si>
  <si>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</si>
  <si>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</si>
  <si>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</si>
  <si>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</si>
  <si>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</si>
  <si>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</si>
  <si>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</si>
  <si>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</si>
  <si>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</si>
  <si>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</si>
  <si>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</si>
  <si>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</si>
  <si>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</si>
  <si>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</si>
  <si>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</si>
  <si>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</si>
  <si>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</si>
  <si>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</si>
  <si>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</si>
  <si>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</si>
  <si>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</si>
  <si>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</si>
  <si>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</si>
  <si>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</si>
  <si>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</si>
  <si>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</si>
  <si>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</si>
  <si>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</si>
  <si>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</si>
  <si>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</si>
  <si>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</si>
  <si>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</si>
  <si>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</si>
  <si>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</si>
  <si>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</si>
  <si>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</si>
  <si>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</si>
  <si>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</si>
  <si>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</si>
  <si>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</si>
  <si>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</si>
  <si>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</si>
  <si>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</si>
  <si>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</si>
  <si>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</si>
  <si>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</si>
  <si>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</si>
  <si>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</si>
  <si>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</si>
  <si>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</si>
  <si>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</si>
  <si>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</si>
  <si>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</si>
  <si>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</si>
  <si>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</si>
  <si>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</si>
  <si>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</si>
  <si>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</si>
  <si>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</si>
  <si>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</si>
  <si>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</si>
  <si>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</si>
  <si>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</si>
  <si>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</si>
  <si>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</si>
  <si>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</si>
  <si>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</si>
  <si>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</si>
  <si>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</si>
  <si>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</si>
  <si>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</si>
  <si>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</si>
  <si>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</si>
  <si>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</si>
  <si>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</si>
  <si>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</si>
  <si>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</si>
  <si>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</si>
  <si>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</si>
  <si>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</si>
  <si>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</si>
  <si>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</si>
  <si>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</si>
  <si>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</si>
  <si>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</si>
  <si>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</si>
  <si>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</si>
  <si>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</si>
  <si>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</si>
  <si>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</si>
  <si>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</si>
  <si>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</si>
  <si>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</si>
  <si>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</si>
  <si>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</si>
  <si>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</si>
  <si>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</si>
  <si>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</si>
  <si>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</si>
  <si>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</si>
  <si>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</si>
  <si>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</si>
  <si>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</si>
  <si>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</si>
  <si>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</si>
  <si>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</si>
  <si>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</si>
  <si>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</si>
  <si>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</si>
  <si>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</si>
  <si>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</si>
  <si>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</si>
  <si>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</si>
  <si>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</si>
  <si>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</si>
  <si>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</si>
  <si>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</si>
  <si>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</si>
  <si>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</si>
  <si>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</si>
  <si>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</si>
  <si>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</si>
  <si>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</si>
  <si>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</si>
  <si>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</si>
  <si>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</si>
  <si>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</si>
  <si>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</si>
  <si>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</si>
  <si>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</si>
  <si>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</si>
  <si>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</si>
  <si>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</si>
  <si>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</si>
  <si>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</si>
  <si>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</si>
  <si>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</si>
  <si>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</si>
  <si>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</si>
  <si>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</si>
  <si>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</si>
  <si>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</si>
  <si>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</si>
  <si>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</si>
  <si>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</si>
  <si>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</si>
  <si>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</si>
  <si>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</si>
  <si>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</si>
  <si>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</si>
  <si>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</si>
  <si>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</si>
  <si>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</si>
  <si>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</si>
  <si>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</si>
  <si>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</si>
  <si>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</si>
  <si>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</si>
  <si>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</si>
  <si>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</si>
  <si>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</si>
  <si>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</si>
  <si>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</si>
  <si>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</si>
  <si>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</si>
  <si>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</si>
  <si>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</si>
  <si>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</si>
  <si>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</si>
  <si>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</si>
  <si>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</si>
  <si>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</si>
  <si>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</si>
  <si>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</si>
  <si>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</si>
  <si>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</si>
  <si>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</si>
  <si>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</si>
  <si>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</si>
  <si>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</si>
  <si>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</si>
  <si>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</si>
  <si>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</si>
  <si>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</si>
  <si>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</si>
  <si>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</si>
  <si>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</si>
  <si>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</si>
  <si>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</si>
  <si>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</si>
  <si>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</si>
  <si>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</si>
  <si>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</si>
  <si>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</si>
  <si>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</si>
  <si>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</si>
  <si>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</si>
  <si>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</si>
  <si>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</si>
  <si>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</si>
  <si>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</si>
  <si>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</si>
  <si>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</si>
  <si>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</si>
  <si>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</si>
  <si>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</si>
  <si>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</si>
  <si>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</si>
  <si>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</si>
  <si>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</si>
  <si>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</si>
  <si>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</si>
  <si>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</si>
  <si>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</si>
  <si>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</si>
  <si>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</si>
  <si>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</si>
  <si>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</si>
  <si>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</si>
  <si>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</si>
  <si>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</si>
  <si>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</si>
  <si>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</si>
  <si>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</si>
  <si>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</si>
  <si>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</si>
  <si>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</si>
  <si>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</si>
  <si>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</si>
  <si>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</si>
  <si>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</si>
  <si>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</si>
  <si>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</si>
  <si>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</si>
  <si>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</si>
  <si>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</si>
  <si>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</si>
  <si>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</si>
  <si>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</si>
  <si>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</si>
  <si>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</si>
  <si>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</si>
  <si>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</si>
  <si>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</si>
  <si>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</si>
  <si>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</si>
  <si>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</si>
  <si>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</si>
  <si>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</si>
  <si>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</si>
  <si>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</si>
  <si>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</si>
  <si>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</si>
  <si>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</si>
  <si>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</si>
  <si>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</si>
  <si>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</si>
  <si>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</si>
  <si>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</si>
  <si>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</si>
  <si>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</si>
  <si>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</si>
  <si>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</si>
  <si>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</si>
  <si>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</si>
  <si>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</si>
  <si>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</si>
  <si>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</si>
  <si>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</si>
  <si>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</si>
  <si>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</si>
  <si>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</si>
  <si>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</si>
  <si>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</si>
  <si>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</si>
  <si>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</si>
  <si>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</si>
  <si>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</si>
  <si>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</si>
  <si>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</si>
  <si>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</si>
  <si>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</si>
  <si>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</si>
  <si>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</si>
  <si>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</si>
  <si>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</si>
  <si>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</si>
  <si>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</si>
  <si>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</si>
  <si>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</si>
  <si>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</si>
  <si>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</si>
  <si>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</si>
  <si>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</si>
  <si>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</si>
  <si>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</si>
  <si>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</si>
  <si>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</si>
  <si>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</si>
  <si>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</si>
  <si>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</si>
  <si>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</si>
  <si>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</si>
  <si>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</si>
  <si>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</si>
  <si>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</si>
  <si>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</si>
  <si>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</si>
  <si>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</si>
  <si>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</si>
  <si>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</si>
  <si>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</si>
  <si>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</si>
  <si>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</si>
  <si>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</si>
  <si>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</si>
  <si>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</si>
  <si>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</si>
  <si>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</si>
  <si>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</si>
  <si>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</si>
  <si>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</si>
  <si>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</si>
  <si>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</si>
  <si>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</si>
  <si>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</si>
  <si>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</si>
  <si>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</si>
  <si>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</si>
  <si>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</si>
  <si>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</si>
  <si>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</si>
  <si>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</si>
  <si>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</si>
  <si>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</si>
  <si>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</si>
  <si>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</si>
  <si>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</si>
  <si>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</si>
  <si>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</si>
  <si>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</si>
  <si>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</si>
  <si>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</si>
  <si>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</si>
  <si>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</si>
  <si>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</si>
  <si>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</si>
  <si>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</si>
  <si>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</si>
  <si>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</si>
  <si>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</si>
  <si>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</si>
  <si>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</si>
  <si>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</si>
  <si>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</si>
  <si>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</si>
  <si>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</si>
  <si>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</si>
  <si>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</si>
  <si>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</si>
  <si>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</si>
  <si>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</si>
  <si>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</si>
  <si>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</si>
  <si>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</si>
  <si>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</si>
  <si>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</si>
  <si>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</si>
  <si>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</si>
  <si>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</si>
  <si>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</si>
  <si>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</si>
  <si>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</si>
  <si>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</si>
  <si>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</si>
  <si>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</si>
  <si>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</si>
  <si>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</si>
  <si>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</si>
  <si>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</si>
  <si>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</si>
  <si>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</si>
  <si>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</si>
  <si>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</si>
  <si>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</si>
  <si>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</si>
  <si>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</si>
  <si>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</si>
  <si>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</si>
  <si>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</si>
  <si>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</si>
  <si>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</si>
  <si>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</si>
  <si>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</si>
  <si>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</si>
  <si>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</si>
  <si>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</si>
  <si>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</si>
  <si>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</si>
  <si>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</si>
  <si>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</si>
  <si>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</si>
  <si>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</si>
  <si>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</si>
  <si>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</si>
  <si>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</si>
  <si>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</si>
  <si>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</si>
  <si>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</si>
  <si>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</si>
  <si>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</si>
  <si>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</si>
  <si>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</si>
  <si>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</si>
  <si>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</si>
  <si>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</si>
  <si>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</si>
  <si>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</si>
  <si>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</si>
  <si>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</si>
  <si>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</si>
  <si>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</si>
  <si>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</si>
  <si>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</si>
  <si>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</si>
  <si>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</si>
  <si>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</si>
  <si>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</si>
  <si>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</si>
  <si>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</si>
  <si>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</si>
  <si>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</si>
  <si>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</si>
  <si>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</si>
  <si>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</si>
  <si>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</si>
  <si>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</si>
  <si>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</si>
  <si>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</si>
  <si>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</si>
  <si>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</si>
  <si>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</si>
  <si>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</si>
  <si>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</si>
  <si>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</si>
  <si>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</si>
  <si>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</si>
  <si>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</si>
  <si>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</si>
  <si>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</si>
  <si>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</si>
  <si>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</si>
  <si>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</si>
  <si>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</si>
  <si>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</si>
  <si>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</si>
  <si>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</si>
  <si>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</si>
  <si>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</si>
  <si>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</si>
  <si>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</si>
  <si>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</si>
  <si>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</si>
  <si>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</si>
  <si>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</si>
  <si>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</si>
  <si>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</si>
  <si>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</si>
  <si>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</si>
  <si>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</si>
  <si>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</si>
  <si>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</si>
  <si>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</si>
  <si>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</si>
  <si>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</si>
  <si>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</si>
  <si>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</si>
  <si>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</si>
  <si>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</si>
  <si>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</si>
  <si>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</si>
  <si>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</si>
  <si>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</si>
  <si>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</si>
  <si>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</si>
  <si>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</si>
  <si>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</si>
  <si>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</si>
  <si>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</si>
  <si>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</si>
  <si>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</si>
  <si>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</si>
  <si>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</si>
  <si>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</si>
  <si>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</si>
  <si>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</si>
  <si>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</si>
  <si>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</si>
  <si>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</si>
  <si>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</si>
  <si>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</si>
  <si>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</si>
  <si>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</si>
  <si>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</si>
  <si>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</si>
  <si>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</si>
  <si>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</si>
  <si>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</si>
  <si>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</si>
  <si>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</si>
  <si>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</si>
  <si>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</si>
  <si>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</si>
  <si>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</si>
  <si>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</si>
  <si>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</si>
  <si>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</si>
  <si>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</si>
  <si>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</si>
  <si>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</si>
  <si>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</si>
  <si>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</si>
  <si>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</si>
  <si>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</si>
  <si>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</si>
  <si>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</si>
  <si>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</si>
  <si>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</si>
  <si>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</si>
  <si>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</si>
  <si>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</si>
  <si>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</si>
  <si>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</si>
  <si>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</si>
  <si>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</si>
  <si>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</si>
  <si>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</si>
  <si>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</si>
  <si>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</si>
  <si>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</si>
  <si>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</si>
  <si>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</si>
  <si>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</si>
  <si>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</si>
  <si>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</si>
  <si>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</si>
  <si>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</si>
  <si>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</si>
  <si>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</si>
  <si>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</si>
  <si>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</si>
  <si>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</si>
  <si>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</si>
  <si>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</si>
  <si>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</si>
  <si>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</si>
  <si>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</si>
  <si>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</si>
  <si>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</si>
  <si>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</si>
  <si>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</si>
  <si>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</si>
  <si>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</si>
  <si>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</si>
  <si>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</si>
  <si>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</si>
  <si>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</si>
  <si>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</si>
  <si>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</si>
  <si>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</si>
  <si>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</si>
  <si>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</si>
  <si>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</si>
  <si>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</si>
  <si>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</si>
  <si>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</si>
  <si>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</si>
  <si>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</si>
  <si>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</si>
  <si>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</si>
  <si>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</si>
  <si>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</si>
  <si>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</si>
  <si>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</si>
  <si>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</si>
  <si>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</si>
  <si>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</si>
  <si>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</si>
  <si>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</si>
  <si>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</si>
  <si>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</si>
  <si>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</si>
  <si>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</si>
  <si>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</si>
  <si>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</si>
  <si>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</si>
  <si>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</si>
  <si>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</si>
  <si>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</si>
  <si>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</si>
  <si>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</si>
  <si>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</si>
  <si>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</si>
  <si>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</si>
  <si>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</si>
  <si>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</si>
  <si>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</si>
  <si>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</si>
  <si>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</si>
  <si>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</si>
  <si>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</si>
  <si>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</si>
  <si>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</si>
  <si>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</si>
  <si>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</si>
  <si>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</si>
  <si>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</si>
  <si>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</si>
  <si>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</si>
  <si>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</si>
  <si>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</si>
  <si>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</si>
  <si>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</si>
  <si>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</si>
  <si>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</si>
  <si>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</si>
  <si>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</si>
  <si>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</si>
  <si>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</si>
  <si>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</si>
  <si>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</si>
  <si>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</si>
  <si>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</si>
  <si>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</si>
  <si>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</si>
  <si>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</si>
  <si>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</si>
  <si>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</si>
  <si>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</si>
  <si>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</si>
  <si>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</si>
  <si>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</si>
  <si>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</si>
  <si>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</si>
  <si>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</si>
  <si>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</si>
  <si>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</si>
  <si>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</si>
  <si>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</si>
  <si>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</si>
  <si>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</si>
  <si>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</si>
  <si>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</si>
  <si>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</si>
  <si>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</si>
  <si>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</si>
  <si>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</si>
  <si>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</si>
  <si>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</si>
  <si>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</si>
  <si>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</si>
  <si>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</si>
  <si>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</si>
  <si>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</si>
  <si>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</si>
  <si>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</si>
  <si>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</si>
  <si>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</si>
  <si>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</si>
  <si>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</si>
  <si>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</si>
  <si>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</si>
  <si>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</si>
  <si>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</si>
  <si>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</si>
  <si>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</si>
  <si>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</si>
  <si>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</si>
  <si>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</si>
  <si>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</si>
  <si>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</si>
  <si>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</si>
  <si>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</si>
  <si>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</si>
  <si>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</si>
  <si>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</si>
  <si>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</si>
  <si>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</si>
  <si>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</si>
  <si>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</si>
  <si>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</si>
  <si>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</si>
  <si>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</si>
  <si>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</si>
  <si>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</si>
  <si>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</si>
  <si>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</si>
  <si>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</si>
  <si>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</si>
  <si>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</si>
  <si>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</si>
  <si>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</si>
  <si>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</si>
  <si>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</si>
  <si>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</si>
  <si>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</si>
  <si>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</si>
  <si>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</si>
  <si>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</si>
  <si>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</si>
  <si>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</si>
  <si>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</si>
  <si>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</si>
  <si>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</si>
  <si>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</si>
  <si>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</si>
  <si>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</si>
  <si>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</si>
  <si>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</si>
  <si>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</si>
  <si>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</si>
  <si>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</si>
  <si>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</si>
  <si>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</si>
  <si>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</si>
  <si>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</si>
  <si>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</si>
  <si>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</si>
  <si>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</si>
  <si>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</si>
  <si>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</si>
  <si>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</si>
  <si>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</si>
  <si>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</si>
  <si>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</si>
  <si>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</si>
  <si>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</si>
  <si>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</si>
  <si>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</si>
  <si>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</si>
  <si>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</si>
  <si>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</si>
  <si>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</si>
  <si>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</si>
  <si>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</si>
  <si>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</si>
  <si>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</si>
  <si>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</si>
  <si>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</si>
  <si>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</si>
  <si>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</si>
  <si>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</si>
  <si>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</si>
  <si>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</si>
  <si>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</si>
  <si>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</si>
  <si>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</si>
  <si>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</si>
  <si>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</si>
  <si>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</si>
  <si>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</si>
  <si>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</si>
  <si>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</si>
  <si>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</si>
  <si>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</si>
  <si>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</si>
  <si>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</si>
  <si>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</si>
  <si>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</si>
  <si>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</si>
  <si>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</si>
  <si>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</si>
  <si>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</si>
  <si>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</si>
  <si>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</si>
  <si>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</si>
  <si>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</si>
  <si>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</si>
  <si>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</si>
  <si>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</si>
  <si>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</si>
  <si>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</si>
  <si>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</si>
  <si>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</si>
  <si>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</si>
  <si>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</si>
  <si>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</si>
  <si>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</si>
  <si>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</si>
  <si>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</si>
  <si>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</si>
  <si>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</si>
  <si>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</si>
  <si>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</si>
  <si>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</si>
  <si>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</si>
  <si>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</si>
  <si>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</si>
  <si>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</si>
  <si>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</si>
  <si>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</si>
  <si>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</si>
  <si>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</si>
  <si>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</si>
  <si>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</si>
  <si>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</si>
  <si>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</si>
  <si>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</si>
  <si>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</si>
  <si>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</si>
  <si>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</si>
  <si>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</si>
  <si>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</si>
  <si>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</si>
  <si>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</si>
  <si>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</si>
  <si>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</si>
  <si>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</si>
  <si>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</si>
  <si>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</si>
  <si>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</si>
  <si>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</si>
  <si>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</si>
  <si>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</si>
  <si>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</si>
  <si>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</si>
  <si>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</si>
  <si>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</si>
  <si>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</si>
  <si>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</si>
  <si>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</si>
  <si>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</si>
  <si>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</si>
  <si>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</si>
  <si>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</si>
  <si>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</si>
  <si>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</si>
  <si>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</si>
  <si>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</si>
  <si>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</si>
  <si>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</si>
  <si>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</si>
  <si>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</si>
  <si>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</si>
  <si>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</si>
  <si>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</si>
  <si>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</si>
  <si>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</si>
  <si>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</si>
  <si>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</si>
  <si>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</si>
  <si>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</si>
  <si>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</si>
  <si>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</si>
  <si>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</si>
  <si>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</si>
  <si>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</si>
  <si>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</si>
  <si>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</si>
  <si>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</si>
  <si>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</si>
  <si>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</si>
  <si>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</si>
  <si>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</si>
  <si>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</si>
  <si>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</si>
  <si>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</si>
  <si>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</si>
  <si>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</si>
  <si>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</si>
  <si>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</si>
  <si>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</si>
  <si>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</si>
  <si>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</si>
  <si>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</si>
  <si>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</si>
  <si>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</si>
  <si>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</si>
  <si>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</si>
  <si>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</si>
  <si>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</si>
  <si>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</si>
  <si>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</si>
  <si>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</si>
  <si>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</si>
  <si>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</si>
  <si>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</si>
  <si>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</si>
  <si>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</si>
  <si>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</si>
  <si>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</si>
  <si>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</si>
  <si>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</si>
  <si>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</si>
  <si>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</si>
  <si>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</si>
  <si>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</si>
  <si>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</si>
  <si>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</si>
  <si>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</si>
  <si>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</si>
  <si>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</si>
  <si>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</si>
  <si>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</si>
  <si>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</si>
  <si>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</si>
  <si>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</si>
  <si>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</si>
  <si>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</si>
  <si>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</si>
  <si>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</si>
  <si>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</si>
  <si>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</si>
  <si>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</si>
  <si>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</si>
  <si>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</si>
  <si>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</si>
  <si>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</si>
  <si>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</si>
  <si>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</si>
  <si>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</si>
  <si>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</si>
  <si>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</si>
  <si>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</si>
  <si>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</si>
  <si>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</si>
  <si>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</si>
  <si>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</si>
  <si>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</si>
  <si>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</si>
  <si>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</si>
  <si>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</si>
  <si>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</si>
  <si>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</si>
  <si>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</si>
  <si>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</si>
  <si>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</si>
  <si>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</si>
  <si>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</si>
  <si>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</si>
  <si>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</si>
  <si>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</si>
  <si>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</si>
  <si>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</si>
  <si>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</si>
  <si>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</si>
  <si>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</si>
  <si>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</si>
  <si>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</si>
  <si>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</si>
  <si>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</si>
  <si>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</si>
  <si>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</si>
  <si>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</si>
  <si>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</si>
  <si>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</si>
  <si>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</si>
  <si>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</si>
  <si>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</si>
  <si>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</si>
  <si>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</si>
  <si>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</si>
  <si>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</si>
  <si>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</si>
  <si>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</si>
  <si>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</si>
  <si>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</si>
  <si>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</si>
  <si>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</si>
  <si>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</si>
  <si>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</si>
  <si>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</si>
  <si>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</si>
  <si>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</si>
  <si>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</si>
  <si>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</si>
  <si>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</si>
  <si>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</si>
  <si>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</si>
  <si>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</si>
  <si>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</si>
  <si>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</si>
  <si>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</si>
  <si>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</si>
  <si>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</si>
  <si>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</si>
  <si>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</si>
  <si>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</si>
  <si>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</si>
  <si>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</si>
  <si>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</si>
  <si>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</si>
  <si>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</si>
  <si>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</si>
  <si>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</si>
  <si>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</si>
  <si>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</si>
  <si>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</si>
  <si>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</si>
  <si>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</si>
  <si>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</si>
  <si>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</si>
  <si>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</si>
  <si>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</si>
  <si>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</si>
  <si>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</si>
  <si>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</si>
  <si>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</si>
  <si>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</si>
  <si>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</si>
  <si>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</si>
  <si>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</si>
  <si>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</si>
  <si>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</si>
  <si>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</si>
  <si>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</si>
  <si>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</si>
  <si>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</si>
  <si>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</si>
  <si>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</si>
  <si>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</si>
  <si>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</si>
  <si>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</si>
  <si>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</si>
  <si>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</si>
  <si>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</si>
  <si>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</si>
  <si>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</si>
  <si>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</si>
  <si>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</si>
  <si>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</si>
  <si>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</si>
  <si>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</si>
  <si>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</si>
  <si>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</si>
  <si>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</si>
  <si>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</si>
  <si>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</si>
  <si>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</si>
  <si>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</si>
  <si>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</si>
  <si>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</si>
  <si>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</si>
  <si>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</si>
  <si>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</si>
  <si>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</si>
  <si>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</si>
  <si>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</si>
  <si>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</si>
  <si>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</si>
  <si>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</si>
  <si>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</si>
  <si>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</si>
  <si>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</si>
  <si>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</si>
  <si>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</si>
  <si>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</si>
  <si>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</si>
  <si>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</si>
  <si>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</si>
  <si>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</si>
  <si>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</si>
  <si>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</si>
  <si>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</si>
  <si>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</si>
  <si>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</si>
  <si>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</si>
  <si>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</si>
  <si>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</si>
  <si>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</si>
  <si>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</si>
  <si>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</si>
  <si>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</si>
  <si>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</si>
  <si>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</si>
  <si>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</si>
  <si>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</si>
  <si>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</si>
  <si>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</si>
  <si>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</si>
  <si>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</si>
  <si>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</si>
  <si>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</si>
  <si>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</si>
  <si>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</si>
  <si>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</si>
  <si>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</si>
  <si>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</si>
  <si>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</si>
  <si>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</si>
  <si>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</si>
  <si>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</si>
  <si>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</si>
  <si>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</si>
  <si>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</si>
  <si>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</si>
  <si>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</si>
  <si>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</si>
  <si>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</si>
  <si>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</si>
  <si>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</si>
  <si>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</si>
  <si>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</si>
  <si>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</si>
  <si>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</si>
  <si>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</si>
  <si>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</si>
  <si>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</si>
  <si>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</si>
  <si>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</si>
  <si>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</si>
  <si>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</si>
  <si>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</si>
  <si>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</si>
  <si>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</si>
  <si>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</si>
  <si>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</si>
  <si>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</si>
  <si>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</si>
  <si>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</si>
  <si>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</si>
  <si>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</si>
  <si>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</si>
  <si>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</si>
  <si>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</si>
  <si>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</si>
  <si>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</si>
  <si>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</si>
  <si>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</si>
  <si>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</si>
  <si>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</si>
  <si>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</si>
  <si>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</si>
  <si>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</si>
  <si>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</si>
  <si>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</si>
  <si>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</si>
  <si>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</si>
  <si>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</si>
  <si>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</si>
  <si>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</si>
  <si>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</si>
  <si>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</si>
  <si>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</si>
  <si>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</si>
  <si>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</si>
  <si>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</si>
  <si>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</si>
  <si>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</si>
  <si>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</si>
  <si>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</si>
  <si>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</si>
  <si>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</si>
  <si>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</si>
  <si>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</si>
  <si>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</si>
  <si>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</si>
  <si>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</si>
  <si>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</si>
  <si>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</si>
  <si>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</si>
  <si>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</si>
  <si>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</si>
  <si>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</si>
  <si>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</si>
  <si>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</si>
  <si>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</si>
  <si>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</si>
  <si>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</si>
  <si>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</si>
  <si>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</si>
  <si>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</si>
  <si>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</si>
  <si>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</si>
  <si>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</si>
  <si>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</si>
  <si>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</si>
  <si>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</si>
  <si>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</si>
  <si>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</si>
  <si>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</si>
  <si>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</si>
  <si>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</si>
  <si>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</si>
  <si>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</si>
  <si>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</si>
  <si>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</si>
  <si>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</si>
  <si>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</si>
  <si>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</si>
  <si>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</si>
  <si>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</si>
  <si>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</si>
  <si>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</si>
  <si>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</si>
  <si>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</si>
  <si>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</si>
  <si>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</si>
  <si>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</si>
  <si>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</si>
  <si>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</si>
  <si>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</si>
  <si>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</si>
  <si>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</si>
  <si>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</si>
  <si>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</si>
  <si>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</si>
  <si>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</si>
  <si>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</si>
  <si>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</si>
  <si>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</si>
  <si>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</si>
  <si>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</si>
  <si>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</si>
  <si>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</si>
  <si>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</si>
  <si>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</si>
  <si>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</si>
  <si>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</si>
  <si>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</si>
  <si>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</si>
  <si>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</si>
  <si>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</si>
  <si>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</si>
  <si>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</si>
  <si>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</si>
  <si>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</si>
  <si>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</si>
  <si>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</si>
  <si>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</si>
  <si>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</si>
  <si>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</si>
  <si>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</si>
  <si>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</si>
  <si>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</si>
  <si>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</si>
  <si>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</si>
  <si>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</si>
  <si>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</si>
  <si>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</si>
  <si>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</si>
  <si>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</si>
  <si>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</si>
  <si>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</si>
  <si>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</si>
  <si>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</si>
  <si>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</si>
  <si>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</si>
  <si>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</si>
  <si>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</si>
  <si>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</si>
  <si>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</si>
  <si>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</si>
  <si>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</si>
  <si>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</si>
  <si>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</si>
  <si>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</si>
  <si>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</si>
  <si>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</si>
  <si>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</si>
  <si>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</si>
  <si>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</si>
  <si>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</si>
  <si>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</si>
  <si>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</si>
  <si>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</si>
  <si>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</si>
  <si>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</si>
  <si>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</si>
  <si>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</si>
  <si>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</si>
  <si>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</si>
  <si>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</si>
  <si>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</si>
  <si>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</si>
  <si>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</si>
  <si>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</si>
  <si>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</si>
  <si>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</si>
  <si>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</si>
  <si>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</si>
  <si>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</si>
  <si>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</si>
  <si>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</si>
  <si>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</si>
  <si>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</si>
  <si>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</si>
  <si>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</si>
  <si>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</si>
  <si>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</si>
  <si>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</si>
  <si>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</si>
  <si>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</si>
  <si>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</si>
  <si>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</si>
  <si>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</si>
  <si>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</si>
  <si>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</si>
  <si>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</si>
  <si>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</si>
  <si>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</si>
  <si>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</si>
  <si>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</si>
  <si>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</si>
  <si>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</si>
  <si>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</si>
  <si>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</si>
  <si>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</si>
  <si>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</si>
  <si>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</si>
  <si>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</si>
  <si>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</si>
  <si>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</si>
  <si>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</si>
  <si>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</si>
  <si>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</si>
  <si>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</si>
  <si>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</si>
  <si>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</si>
  <si>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</si>
  <si>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</si>
  <si>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</si>
  <si>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</si>
  <si>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</si>
  <si>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</si>
  <si>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</si>
  <si>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</si>
  <si>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</si>
  <si>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</si>
  <si>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</si>
  <si>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</si>
  <si>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</si>
  <si>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</si>
  <si>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</si>
  <si>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</si>
  <si>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</si>
  <si>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</si>
  <si>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</si>
  <si>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</si>
  <si>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</si>
  <si>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</si>
  <si>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</si>
  <si>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</si>
  <si>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</si>
  <si>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</si>
  <si>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</si>
  <si>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</si>
  <si>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</si>
  <si>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</si>
  <si>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</si>
  <si>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</si>
  <si>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</si>
  <si>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</si>
  <si>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</si>
  <si>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</si>
  <si>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</si>
  <si>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</si>
  <si>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</si>
  <si>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</si>
  <si>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</si>
  <si>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</si>
  <si>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</si>
  <si>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</si>
  <si>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</si>
  <si>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</si>
  <si>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</si>
  <si>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</si>
  <si>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</si>
  <si>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</si>
  <si>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</si>
  <si>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</si>
  <si>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</si>
  <si>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</si>
  <si>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</si>
  <si>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</si>
  <si>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</si>
  <si>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</si>
  <si>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</si>
  <si>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</si>
  <si>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</si>
  <si>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</si>
  <si>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</si>
  <si>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</si>
  <si>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</si>
  <si>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</si>
  <si>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</si>
  <si>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</si>
  <si>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</si>
  <si>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</si>
  <si>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</si>
  <si>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</si>
  <si>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</si>
  <si>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</si>
  <si>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</si>
  <si>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</si>
  <si>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</si>
  <si>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</si>
  <si>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</si>
  <si>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</si>
  <si>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</si>
  <si>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</si>
  <si>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</si>
  <si>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</si>
  <si>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</si>
  <si>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</si>
  <si>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</si>
  <si>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</si>
  <si>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</si>
  <si>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</si>
  <si>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</si>
  <si>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</si>
  <si>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</si>
  <si>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</si>
  <si>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</si>
  <si>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</si>
  <si>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</si>
  <si>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</si>
  <si>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</si>
  <si>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</si>
  <si>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</si>
  <si>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</si>
  <si>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</si>
  <si>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</si>
  <si>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</si>
  <si>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</si>
  <si>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</si>
  <si>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</si>
  <si>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</si>
  <si>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</si>
  <si>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</si>
  <si>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</si>
  <si>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</si>
  <si>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</si>
  <si>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</si>
  <si>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</si>
  <si>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</si>
  <si>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</si>
  <si>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</si>
  <si>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</si>
  <si>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</si>
  <si>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</si>
  <si>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</si>
  <si>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</si>
  <si>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</si>
  <si>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</si>
  <si>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</si>
  <si>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</si>
  <si>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</si>
  <si>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</si>
  <si>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</si>
  <si>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</si>
  <si>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</si>
  <si>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</si>
  <si>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</si>
  <si>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</si>
  <si>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</si>
  <si>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</si>
  <si>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</si>
  <si>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</si>
  <si>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</si>
  <si>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</si>
  <si>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</si>
  <si>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</si>
  <si>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</si>
  <si>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</si>
  <si>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</si>
  <si>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</si>
  <si>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</si>
  <si>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</si>
  <si>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</si>
  <si>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</si>
  <si>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</si>
  <si>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</si>
  <si>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</si>
  <si>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</si>
  <si>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</si>
  <si>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</si>
  <si>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</si>
  <si>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</si>
  <si>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</si>
  <si>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</si>
  <si>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</si>
  <si>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</si>
  <si>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</si>
  <si>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</si>
  <si>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</si>
  <si>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</si>
  <si>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</si>
  <si>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</si>
  <si>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</si>
  <si>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</si>
  <si>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</si>
  <si>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</si>
  <si>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</si>
  <si>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</si>
  <si>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</si>
  <si>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</si>
  <si>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</si>
  <si>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</si>
  <si>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</si>
  <si>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</si>
  <si>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</si>
  <si>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</si>
  <si>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</si>
  <si>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</si>
  <si>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</si>
  <si>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</si>
  <si>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</si>
  <si>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</si>
  <si>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</si>
  <si>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</si>
  <si>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</si>
  <si>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</si>
  <si>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</si>
  <si>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</si>
  <si>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</si>
  <si>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</si>
  <si>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</si>
  <si>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</si>
  <si>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</si>
  <si>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</si>
  <si>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</si>
  <si>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</si>
  <si>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</si>
  <si>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</si>
  <si>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</si>
  <si>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</si>
  <si>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</si>
  <si>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</si>
  <si>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</si>
  <si>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</si>
  <si>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</si>
  <si>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</si>
  <si>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</si>
  <si>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</si>
  <si>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</si>
  <si>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</si>
  <si>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</si>
  <si>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</si>
  <si>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</si>
  <si>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</si>
  <si>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</si>
  <si>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</si>
  <si>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</si>
  <si>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</si>
  <si>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</si>
  <si>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</si>
  <si>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</si>
  <si>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</si>
  <si>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</si>
  <si>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</si>
  <si>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</si>
  <si>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</si>
  <si>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</si>
  <si>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</si>
  <si>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</si>
  <si>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</si>
  <si>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</si>
  <si>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</si>
  <si>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</si>
  <si>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</si>
  <si>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</si>
  <si>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</si>
  <si>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</si>
  <si>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</si>
  <si>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</si>
  <si>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</si>
  <si>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</si>
  <si>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</si>
  <si>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</si>
  <si>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</si>
  <si>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</si>
  <si>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</si>
  <si>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</si>
  <si>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</si>
  <si>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</si>
  <si>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</si>
  <si>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</si>
  <si>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</si>
  <si>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</si>
  <si>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</si>
  <si>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</si>
  <si>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</si>
  <si>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</si>
  <si>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</si>
  <si>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</si>
  <si>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</si>
  <si>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</si>
  <si>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</si>
  <si>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</si>
  <si>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</si>
  <si>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</si>
  <si>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</si>
  <si>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</si>
  <si>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</si>
  <si>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</si>
  <si>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</si>
  <si>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</si>
  <si>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</si>
  <si>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</si>
  <si>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</si>
  <si>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</si>
  <si>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</si>
  <si>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</si>
  <si>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</si>
  <si>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</si>
  <si>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</si>
  <si>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</si>
  <si>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</si>
  <si>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</si>
  <si>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</si>
  <si>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</si>
  <si>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</si>
  <si>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</si>
  <si>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</si>
  <si>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</si>
  <si>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</si>
  <si>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</si>
  <si>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</si>
  <si>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</si>
  <si>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</si>
  <si>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</si>
  <si>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</si>
  <si>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</si>
  <si>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</si>
  <si>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</si>
  <si>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</si>
  <si>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</si>
  <si>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</si>
  <si>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</si>
  <si>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</si>
  <si>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</si>
  <si>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</si>
  <si>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</si>
  <si>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</si>
  <si>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</si>
  <si>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</si>
  <si>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</si>
  <si>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</si>
  <si>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</si>
  <si>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</si>
  <si>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</si>
  <si>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</si>
  <si>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</si>
  <si>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</si>
  <si>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</si>
  <si>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</si>
  <si>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</si>
  <si>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</si>
  <si>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</si>
  <si>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</si>
  <si>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</si>
  <si>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</si>
  <si>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</si>
  <si>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</si>
  <si>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</si>
  <si>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</si>
  <si>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</si>
  <si>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</si>
  <si>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</si>
  <si>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</si>
  <si>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</si>
  <si>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</si>
  <si>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</si>
  <si>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</si>
  <si>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</si>
  <si>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</si>
  <si>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</si>
  <si>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</si>
  <si>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</si>
  <si>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</si>
  <si>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</si>
  <si>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</si>
  <si>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</si>
  <si>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</si>
  <si>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</si>
  <si>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</si>
  <si>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</si>
  <si>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</si>
  <si>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</si>
  <si>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</si>
  <si>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</si>
  <si>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</si>
  <si>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</si>
  <si>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</si>
  <si>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</si>
  <si>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</si>
  <si>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</si>
  <si>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</si>
  <si>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</si>
  <si>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</si>
  <si>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</si>
  <si>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</si>
  <si>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</si>
  <si>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</si>
  <si>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</si>
  <si>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</si>
  <si>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</si>
  <si>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</si>
  <si>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</si>
  <si>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</si>
  <si>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</si>
  <si>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</si>
  <si>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</si>
  <si>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</si>
  <si>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</si>
  <si>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</si>
  <si>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</si>
  <si>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</si>
  <si>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</si>
  <si>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</si>
  <si>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</si>
  <si>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</si>
  <si>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</si>
  <si>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</si>
  <si>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</si>
  <si>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</si>
  <si>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</si>
  <si>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</si>
  <si>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</si>
  <si>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</si>
  <si>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</si>
  <si>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</si>
  <si>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</si>
  <si>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</si>
  <si>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</si>
  <si>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</si>
  <si>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</si>
  <si>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</si>
  <si>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</si>
  <si>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</si>
  <si>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</si>
  <si>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</si>
  <si>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</si>
  <si>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</si>
  <si>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</si>
  <si>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</si>
  <si>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</si>
  <si>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</si>
  <si>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</si>
  <si>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</si>
  <si>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</si>
  <si>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</si>
  <si>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</si>
  <si>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</si>
  <si>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</si>
  <si>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</si>
  <si>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</si>
  <si>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</si>
  <si>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</si>
  <si>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</si>
  <si>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</si>
  <si>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</si>
  <si>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</si>
  <si>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</si>
  <si>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</si>
  <si>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</si>
  <si>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</si>
  <si>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</si>
  <si>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</si>
  <si>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</si>
  <si>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</si>
  <si>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</si>
  <si>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</si>
  <si>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</si>
  <si>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</si>
  <si>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</si>
  <si>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</si>
  <si>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</si>
  <si>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</si>
  <si>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</si>
  <si>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</si>
  <si>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</si>
  <si>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</si>
  <si>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</si>
  <si>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</si>
  <si>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</si>
  <si>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</si>
  <si>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</si>
  <si>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</si>
  <si>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</si>
  <si>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</si>
  <si>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</si>
  <si>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</si>
  <si>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</si>
  <si>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</si>
  <si>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</si>
  <si>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</si>
  <si>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</si>
  <si>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</si>
  <si>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</si>
  <si>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</si>
  <si>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</si>
  <si>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</si>
  <si>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</si>
  <si>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</si>
  <si>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</si>
  <si>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</si>
  <si>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</si>
  <si>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</si>
  <si>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</si>
  <si>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</si>
  <si>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</si>
  <si>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</si>
  <si>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</si>
  <si>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</si>
  <si>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</si>
  <si>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</si>
  <si>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</si>
  <si>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</si>
  <si>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</si>
  <si>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</si>
  <si>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</si>
  <si>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</si>
  <si>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</si>
  <si>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</si>
  <si>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</si>
  <si>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</si>
  <si>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</si>
  <si>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</si>
  <si>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</si>
  <si>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</si>
  <si>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</si>
  <si>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</si>
  <si>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</si>
  <si>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</si>
  <si>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</si>
  <si>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</si>
  <si>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</si>
  <si>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</si>
  <si>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</si>
  <si>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</si>
  <si>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</si>
  <si>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</si>
  <si>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</si>
  <si>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</si>
  <si>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</si>
  <si>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</si>
  <si>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</si>
  <si>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</si>
  <si>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</si>
  <si>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</si>
  <si>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</si>
  <si>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</si>
  <si>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</si>
  <si>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</si>
  <si>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</si>
  <si>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</si>
  <si>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</si>
  <si>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</si>
  <si>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</si>
  <si>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</si>
  <si>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</si>
  <si>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</si>
  <si>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</si>
  <si>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</si>
  <si>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</si>
  <si>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</si>
  <si>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</si>
  <si>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</si>
  <si>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</si>
  <si>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</si>
  <si>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</si>
  <si>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</si>
  <si>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</si>
  <si>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</si>
  <si>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</si>
  <si>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</si>
  <si>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</si>
  <si>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</si>
  <si>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</si>
  <si>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</si>
  <si>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</si>
  <si>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</si>
  <si>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</si>
  <si>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</si>
  <si>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</si>
  <si>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</si>
  <si>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</si>
  <si>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</si>
  <si>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</si>
  <si>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</si>
  <si>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</si>
  <si>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</si>
  <si>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</si>
  <si>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</si>
  <si>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</si>
  <si>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</si>
  <si>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</si>
  <si>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</si>
  <si>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</si>
  <si>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</si>
  <si>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</si>
  <si>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</si>
  <si>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</si>
  <si>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</si>
  <si>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</si>
  <si>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</si>
  <si>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</si>
  <si>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</si>
  <si>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</si>
  <si>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</si>
  <si>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</si>
  <si>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</si>
  <si>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</si>
  <si>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</si>
  <si>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</si>
  <si>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</si>
  <si>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</si>
  <si>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</si>
  <si>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</si>
  <si>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</si>
  <si>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</si>
  <si>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</si>
  <si>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</si>
  <si>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</si>
  <si>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</si>
  <si>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</si>
  <si>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</si>
  <si>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</si>
  <si>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</si>
  <si>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</si>
  <si>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</si>
  <si>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</si>
  <si>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</si>
  <si>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</si>
  <si>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</si>
  <si>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</si>
  <si>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</si>
  <si>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</si>
  <si>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</si>
  <si>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</si>
  <si>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</si>
  <si>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</si>
  <si>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</si>
  <si>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</si>
  <si>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</si>
  <si>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</si>
  <si>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</si>
  <si>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</si>
  <si>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</si>
  <si>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</si>
  <si>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</si>
  <si>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</si>
  <si>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</si>
  <si>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</si>
  <si>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</si>
  <si>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</si>
  <si>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</si>
  <si>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</si>
  <si>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</si>
  <si>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</si>
  <si>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</si>
  <si>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</si>
  <si>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</si>
  <si>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</si>
  <si>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</si>
  <si>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</si>
  <si>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</si>
  <si>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</si>
  <si>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</si>
  <si>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</si>
  <si>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</si>
  <si>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</si>
  <si>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</si>
  <si>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</si>
  <si>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</si>
  <si>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</si>
  <si>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</si>
  <si>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</si>
  <si>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</si>
  <si>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</si>
  <si>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</si>
  <si>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</si>
  <si>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</si>
  <si>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</si>
  <si>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</si>
  <si>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</si>
  <si>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</si>
  <si>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</si>
  <si>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</si>
  <si>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</si>
  <si>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</si>
  <si>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</si>
  <si>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</si>
  <si>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</si>
  <si>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</si>
  <si>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</si>
  <si>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</si>
  <si>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</si>
  <si>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</si>
  <si>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</si>
  <si>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</si>
  <si>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</si>
  <si>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</si>
  <si>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</si>
  <si>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</si>
  <si>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</si>
  <si>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</si>
  <si>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</si>
  <si>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</si>
  <si>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</si>
  <si>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</si>
  <si>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</si>
  <si>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</si>
  <si>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</si>
  <si>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</si>
  <si>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</si>
  <si>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</si>
  <si>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</si>
  <si>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</si>
  <si>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</si>
  <si>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</si>
  <si>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</si>
  <si>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</si>
  <si>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</si>
  <si>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</si>
  <si>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</si>
  <si>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</si>
  <si>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</si>
  <si>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</si>
  <si>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</si>
  <si>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</si>
  <si>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</si>
  <si>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</si>
  <si>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</si>
  <si>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</si>
  <si>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</si>
  <si>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</si>
  <si>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</si>
  <si>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</si>
  <si>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</si>
  <si>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</si>
  <si>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</si>
  <si>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</si>
  <si>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</si>
  <si>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</si>
  <si>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</si>
  <si>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</si>
  <si>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</si>
  <si>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</si>
  <si>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</si>
  <si>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</si>
  <si>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</si>
  <si>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</si>
  <si>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</si>
  <si>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</si>
  <si>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</si>
  <si>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</si>
  <si>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</si>
  <si>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</si>
  <si>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</si>
  <si>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</si>
  <si>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</si>
  <si>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</si>
  <si>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</si>
  <si>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</si>
  <si>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530 - School Year</t>
  </si>
  <si>
    <t xml:space="preserve">Note: Indirect costs are not allowed for this grant. </t>
  </si>
  <si>
    <t>Harkins Consulting</t>
  </si>
  <si>
    <t>Required Category C SL PD</t>
  </si>
  <si>
    <t>Contact Email:</t>
  </si>
  <si>
    <t>ASOST-Q (Cat C)</t>
  </si>
  <si>
    <t>530 - Summer</t>
  </si>
  <si>
    <t>Note: Not allowed; federal grants only</t>
  </si>
</sst>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9"/>
      <color rgb="FFFF0000"/>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0">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0" xfId="0" applyFont="1" applyBorder="1" applyAlignment="1" applyProtection="1">
      <alignment horizontal="left" vertical="top"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56" xfId="0" applyFont="1" applyBorder="1" applyAlignment="1" applyProtection="1">
      <alignment horizontal="left" vertical="center"/>
      <protection hidden="1"/>
    </xf>
    <xf numFmtId="165" fontId="3" fillId="12" borderId="18" xfId="0" applyNumberFormat="1" applyFont="1" applyFill="1" applyBorder="1" applyAlignment="1" applyProtection="1">
      <alignment horizontal="center" vertical="center"/>
    </xf>
    <xf numFmtId="4" fontId="3" fillId="12" borderId="18" xfId="0" applyNumberFormat="1" applyFont="1" applyFill="1" applyBorder="1" applyAlignment="1" applyProtection="1">
      <alignment horizontal="center" vertical="center"/>
    </xf>
    <xf numFmtId="42" fontId="3" fillId="12" borderId="18" xfId="0" applyNumberFormat="1" applyFont="1" applyFill="1" applyBorder="1" applyAlignment="1" applyProtection="1">
      <alignment horizontal="right" vertical="center"/>
    </xf>
    <xf numFmtId="42" fontId="3" fillId="22" borderId="18" xfId="2" applyNumberFormat="1" applyFont="1" applyFill="1" applyBorder="1" applyAlignment="1" applyProtection="1">
      <alignment horizontal="right" vertical="center"/>
      <protection hidden="1"/>
    </xf>
    <xf numFmtId="165" fontId="3" fillId="22" borderId="18" xfId="0" applyNumberFormat="1" applyFont="1" applyFill="1" applyBorder="1" applyAlignment="1" applyProtection="1">
      <alignment horizontal="right"/>
    </xf>
    <xf numFmtId="42" fontId="3" fillId="22" borderId="18" xfId="0" applyNumberFormat="1" applyFont="1" applyFill="1" applyBorder="1" applyAlignment="1" applyProtection="1">
      <alignment horizontal="right" vertical="center"/>
    </xf>
    <xf numFmtId="0" fontId="3" fillId="18" borderId="18" xfId="0" applyFont="1" applyFill="1" applyBorder="1" applyAlignment="1" applyProtection="1">
      <alignment horizontal="center"/>
      <protection locked="0"/>
    </xf>
    <xf numFmtId="0" fontId="3" fillId="0" borderId="18" xfId="0" applyFont="1" applyBorder="1" applyAlignment="1" applyProtection="1">
      <alignment horizontal="center"/>
      <protection hidden="1"/>
    </xf>
    <xf numFmtId="0" fontId="3" fillId="18" borderId="18" xfId="0" applyFont="1" applyFill="1" applyBorder="1" applyAlignment="1" applyProtection="1">
      <alignment horizontal="left"/>
      <protection locked="0"/>
    </xf>
    <xf numFmtId="0" fontId="9" fillId="0" borderId="18" xfId="0" applyFont="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18" xfId="0" applyFont="1" applyFill="1" applyBorder="1" applyAlignment="1" applyProtection="1">
      <alignment horizontal="center"/>
      <protection hidden="1"/>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0" fontId="3" fillId="22" borderId="18" xfId="0" applyFont="1" applyFill="1" applyBorder="1" applyAlignment="1" applyProtection="1">
      <alignment horizontal="left"/>
    </xf>
    <xf numFmtId="0" fontId="3" fillId="12" borderId="28" xfId="0" applyFont="1" applyFill="1" applyBorder="1" applyAlignment="1" applyProtection="1">
      <alignment horizontal="left"/>
    </xf>
    <xf numFmtId="0" fontId="3" fillId="12" borderId="35" xfId="0" applyFont="1" applyFill="1" applyBorder="1" applyAlignment="1" applyProtection="1">
      <alignment horizontal="left"/>
    </xf>
    <xf numFmtId="0" fontId="3" fillId="12" borderId="30" xfId="0" applyFont="1" applyFill="1" applyBorder="1" applyAlignment="1" applyProtection="1">
      <alignment horizontal="left"/>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15" fillId="18" borderId="18" xfId="0" applyFont="1" applyFill="1" applyBorder="1" applyAlignment="1" applyProtection="1">
      <alignment horizontal="center" vertical="center" wrapText="1"/>
      <protection hidden="1"/>
    </xf>
    <xf numFmtId="0" fontId="14" fillId="22" borderId="18" xfId="0" applyFont="1" applyFill="1" applyBorder="1" applyAlignment="1" applyProtection="1">
      <alignment horizontal="center" vertical="center" wrapText="1"/>
      <protection hidden="1"/>
    </xf>
    <xf numFmtId="0" fontId="52" fillId="22" borderId="18" xfId="0" applyFont="1" applyFill="1" applyBorder="1" applyAlignment="1" applyProtection="1">
      <alignment horizontal="center"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56" xfId="0" applyFont="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15" fillId="2" borderId="18" xfId="0" applyFont="1" applyFill="1" applyBorder="1" applyAlignment="1" applyProtection="1">
      <alignment horizontal="center"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comments" Target="../comments2.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vmlDrawing" Target="../drawings/vmlDrawing2.v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2">
    <tabColor theme="0" tint="-0.249977111117893"/>
  </sheetPr>
  <dimension ref="A1:AD107"/>
  <sheetViews>
    <sheetView showGridLines="0" showRowColHeaders="0" tabSelected="1" zoomScaleNormal="100" workbookViewId="0"/>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c r="A1" s="3"/>
      <c r="B1" s="3"/>
      <c r="C1" s="4"/>
      <c r="D1" s="4"/>
      <c r="E1" s="4"/>
      <c r="F1" s="4"/>
      <c r="G1" s="4"/>
      <c r="H1" s="4"/>
      <c r="I1" s="4"/>
      <c r="J1" s="4"/>
      <c r="K1" s="4"/>
      <c r="L1" s="4"/>
      <c r="M1" s="4"/>
      <c r="N1" s="4"/>
      <c r="O1" s="4"/>
      <c r="P1" s="4"/>
      <c r="Q1" s="4"/>
      <c r="R1" s="4"/>
      <c r="S1" s="5"/>
      <c r="T1" s="6"/>
      <c r="U1" s="6"/>
      <c r="V1" s="613"/>
      <c r="W1" s="613"/>
      <c r="X1" s="613"/>
      <c r="Y1" s="613"/>
      <c r="Z1" s="613"/>
      <c r="AA1" s="613"/>
      <c r="AB1" s="9"/>
    </row>
    <row r="2" spans="1:30" ht="8.25" customHeight="1">
      <c r="A2" s="10"/>
      <c r="B2" s="10"/>
      <c r="C2" s="625"/>
      <c r="D2" s="625"/>
      <c r="E2" s="625"/>
      <c r="F2" s="625"/>
      <c r="G2" s="625"/>
      <c r="H2" s="625"/>
      <c r="I2" s="625"/>
      <c r="J2" s="625"/>
      <c r="K2" s="625"/>
      <c r="L2" s="625"/>
      <c r="M2" s="625"/>
      <c r="N2" s="625"/>
      <c r="O2" s="625"/>
      <c r="P2" s="625"/>
      <c r="Q2" s="625"/>
      <c r="R2" s="625"/>
      <c r="S2" s="625"/>
      <c r="T2" s="625"/>
      <c r="U2" s="625"/>
      <c r="V2" s="625"/>
      <c r="W2" s="14"/>
      <c r="X2" s="14"/>
      <c r="Y2" s="14"/>
      <c r="Z2" s="14"/>
      <c r="AA2" s="15"/>
      <c r="AB2" s="11"/>
    </row>
    <row r="3" spans="1:30" ht="26.25" customHeight="1">
      <c r="A3" s="10"/>
      <c r="B3" s="626" t="s">
        <v>14</v>
      </c>
      <c r="C3" s="627"/>
      <c r="D3" s="627"/>
      <c r="E3" s="628"/>
      <c r="F3" s="616"/>
      <c r="G3" s="617"/>
      <c r="H3" s="378"/>
      <c r="I3" s="509" t="s">
        <v>6588</v>
      </c>
      <c r="J3" s="95"/>
      <c r="K3" s="618"/>
      <c r="L3" s="618"/>
      <c r="M3" s="618"/>
      <c r="N3" s="618"/>
      <c r="O3" s="618"/>
      <c r="P3" s="618"/>
      <c r="R3" s="626"/>
      <c r="S3" s="626"/>
      <c r="T3" s="626"/>
      <c r="U3" s="637"/>
      <c r="V3" s="638"/>
      <c r="W3" s="14"/>
      <c r="X3" s="14"/>
      <c r="Y3" s="14"/>
      <c r="Z3" s="14"/>
      <c r="AA3" s="15"/>
      <c r="AB3" s="14"/>
      <c r="AC3" s="1"/>
      <c r="AD3" s="1"/>
    </row>
    <row r="4" spans="1:30" ht="7.15" customHeight="1">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c r="A5" s="10"/>
      <c r="B5" s="626" t="s">
        <v>15</v>
      </c>
      <c r="C5" s="627"/>
      <c r="D5" s="627"/>
      <c r="E5" s="628"/>
      <c r="F5" s="551">
        <v>2018</v>
      </c>
      <c r="G5" s="49"/>
      <c r="H5" s="49"/>
      <c r="I5" s="94" t="s">
        <v>16</v>
      </c>
      <c r="J5" s="16"/>
      <c r="K5" s="619" t="s">
        <v>6593</v>
      </c>
      <c r="L5" s="619"/>
      <c r="M5" s="619"/>
      <c r="N5" s="619"/>
      <c r="O5" s="619"/>
      <c r="P5" s="619"/>
      <c r="R5" s="626"/>
      <c r="S5" s="626"/>
      <c r="T5" s="626"/>
      <c r="U5" s="630"/>
      <c r="V5" s="631"/>
      <c r="W5" s="14"/>
      <c r="X5" s="14"/>
      <c r="Y5" s="14"/>
      <c r="Z5" s="14"/>
      <c r="AA5" s="15"/>
      <c r="AB5" s="14"/>
      <c r="AC5" s="1"/>
      <c r="AD5" s="1"/>
    </row>
    <row r="6" spans="1:30" ht="6.75" customHeight="1">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c r="A7" s="10"/>
      <c r="B7" s="626" t="s">
        <v>6597</v>
      </c>
      <c r="C7" s="629"/>
      <c r="D7" s="629"/>
      <c r="E7" s="629"/>
      <c r="F7" s="618"/>
      <c r="G7" s="618"/>
      <c r="H7" s="12"/>
      <c r="I7" s="509" t="s">
        <v>6589</v>
      </c>
      <c r="J7" s="95"/>
      <c r="K7" s="616" t="s">
        <v>6598</v>
      </c>
      <c r="L7" s="617"/>
      <c r="M7" s="617"/>
      <c r="N7" s="617"/>
      <c r="O7" s="617"/>
      <c r="P7" s="620"/>
      <c r="R7" s="626"/>
      <c r="S7" s="626"/>
      <c r="T7" s="626"/>
      <c r="U7" s="632"/>
      <c r="V7" s="633"/>
      <c r="W7" s="14"/>
      <c r="X7" s="14"/>
      <c r="Y7" s="14"/>
      <c r="Z7" s="14"/>
      <c r="AA7" s="15"/>
      <c r="AB7" s="14"/>
      <c r="AC7" s="1"/>
      <c r="AD7" s="1"/>
    </row>
    <row r="8" spans="1:30" ht="6" customHeight="1">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c r="A9" s="10"/>
      <c r="B9" s="470"/>
      <c r="C9" s="471"/>
      <c r="D9" s="471"/>
      <c r="E9" s="110"/>
      <c r="F9" s="12"/>
      <c r="G9" s="12"/>
      <c r="H9" s="12"/>
      <c r="I9" s="470"/>
      <c r="J9" s="469"/>
      <c r="K9" s="470"/>
      <c r="L9" s="470"/>
      <c r="M9" s="470"/>
      <c r="N9" s="470"/>
      <c r="O9" s="470"/>
      <c r="P9" s="470"/>
      <c r="R9" s="634"/>
      <c r="S9" s="634"/>
      <c r="T9" s="634"/>
      <c r="U9" s="632"/>
      <c r="V9" s="633"/>
      <c r="W9" s="15"/>
      <c r="X9" s="15"/>
      <c r="Y9" s="15"/>
      <c r="Z9" s="15"/>
      <c r="AA9" s="15"/>
      <c r="AB9" s="15"/>
      <c r="AC9" s="510"/>
      <c r="AD9" s="1"/>
    </row>
    <row r="10" spans="1:30" ht="26.25" customHeight="1" thickBot="1">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c r="A11" s="17"/>
      <c r="B11" s="639"/>
      <c r="C11" s="640"/>
      <c r="D11" s="640"/>
      <c r="E11" s="640"/>
      <c r="F11" s="640"/>
      <c r="G11" s="640"/>
      <c r="H11" s="640"/>
      <c r="I11" s="640"/>
      <c r="J11" s="640"/>
      <c r="K11" s="640"/>
      <c r="L11" s="640"/>
      <c r="M11" s="640"/>
      <c r="N11" s="640"/>
      <c r="O11" s="640"/>
      <c r="P11" s="640"/>
      <c r="Q11" s="640"/>
      <c r="R11" s="640"/>
      <c r="S11" s="640"/>
      <c r="T11" s="640"/>
      <c r="U11" s="640"/>
      <c r="V11" s="640"/>
      <c r="W11" s="640"/>
      <c r="X11" s="640"/>
      <c r="Y11" s="640"/>
      <c r="Z11" s="640"/>
      <c r="AA11" s="640"/>
      <c r="AB11" s="640"/>
    </row>
    <row r="12" spans="1:30" ht="16.5" thickBot="1">
      <c r="A12" s="17"/>
      <c r="B12" s="212"/>
      <c r="C12" s="213"/>
      <c r="D12" s="213"/>
      <c r="E12" s="213"/>
      <c r="F12" s="213"/>
      <c r="G12" s="213"/>
      <c r="H12" s="214"/>
      <c r="I12" s="214"/>
      <c r="J12" s="214"/>
      <c r="K12" s="214"/>
      <c r="L12" s="214"/>
      <c r="M12" s="214"/>
      <c r="N12" s="214"/>
      <c r="O12" s="214"/>
      <c r="P12" s="215"/>
      <c r="Q12" s="216"/>
      <c r="R12" s="217"/>
      <c r="S12" s="217"/>
      <c r="T12" s="514"/>
      <c r="U12" s="645"/>
      <c r="V12" s="645"/>
      <c r="W12" s="645"/>
      <c r="X12" s="645"/>
      <c r="Y12" s="645"/>
      <c r="Z12" s="645"/>
      <c r="AA12" s="218"/>
    </row>
    <row r="13" spans="1:30" ht="72" customHeight="1" thickBot="1">
      <c r="A13" s="17"/>
      <c r="B13" s="219"/>
      <c r="C13" s="220"/>
      <c r="D13" s="220"/>
      <c r="E13" s="220"/>
      <c r="F13" s="220"/>
      <c r="G13" s="220"/>
      <c r="H13" s="221"/>
      <c r="I13" s="221"/>
      <c r="J13" s="221"/>
      <c r="K13" s="221"/>
      <c r="L13" s="221"/>
      <c r="M13" s="221"/>
      <c r="N13" s="221"/>
      <c r="O13" s="221"/>
      <c r="P13" s="643" t="s">
        <v>1</v>
      </c>
      <c r="Q13" s="222"/>
      <c r="R13" s="621" t="s">
        <v>6592</v>
      </c>
      <c r="S13" s="622"/>
      <c r="T13" s="515"/>
      <c r="U13" s="14"/>
      <c r="V13" s="14"/>
      <c r="W13" s="14"/>
      <c r="X13" s="14"/>
      <c r="Y13" s="641"/>
      <c r="Z13" s="223"/>
    </row>
    <row r="14" spans="1:30" ht="16.5" thickBot="1">
      <c r="A14" s="17"/>
      <c r="B14" s="219"/>
      <c r="C14" s="649" t="s">
        <v>6590</v>
      </c>
      <c r="D14" s="650"/>
      <c r="E14" s="650"/>
      <c r="F14" s="650"/>
      <c r="G14" s="650"/>
      <c r="H14" s="650"/>
      <c r="I14" s="650"/>
      <c r="J14" s="650"/>
      <c r="K14" s="651"/>
      <c r="L14" s="101"/>
      <c r="M14" s="101"/>
      <c r="N14" s="101"/>
      <c r="O14" s="224"/>
      <c r="P14" s="644"/>
      <c r="Q14" s="225"/>
      <c r="R14" s="623"/>
      <c r="S14" s="624"/>
      <c r="T14" s="516"/>
      <c r="U14" s="14"/>
      <c r="V14" s="14"/>
      <c r="W14" s="14"/>
      <c r="X14" s="14"/>
      <c r="Y14" s="642"/>
      <c r="Z14" s="223"/>
    </row>
    <row r="15" spans="1:30" ht="9" customHeight="1">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c r="A16" s="18"/>
      <c r="B16" s="228"/>
      <c r="C16" s="397">
        <v>1</v>
      </c>
      <c r="D16" s="614" t="s">
        <v>136</v>
      </c>
      <c r="E16" s="614"/>
      <c r="F16" s="614"/>
      <c r="G16" s="615"/>
      <c r="H16" s="398"/>
      <c r="I16" s="399" t="s">
        <v>19</v>
      </c>
      <c r="J16" s="400" t="s">
        <v>20</v>
      </c>
      <c r="K16" s="401" t="s">
        <v>21</v>
      </c>
      <c r="L16" s="102"/>
      <c r="M16" s="102"/>
      <c r="N16" s="102"/>
      <c r="O16" s="229"/>
      <c r="P16" s="393" t="s">
        <v>22</v>
      </c>
      <c r="Q16" s="229"/>
      <c r="R16" s="569" t="s">
        <v>52</v>
      </c>
      <c r="S16" s="569"/>
      <c r="T16" s="518"/>
      <c r="U16" s="402"/>
      <c r="V16" s="402"/>
      <c r="W16" s="402"/>
      <c r="X16" s="402"/>
      <c r="Y16" s="403"/>
      <c r="Z16" s="230"/>
    </row>
    <row r="17" spans="1:26" ht="13.15" customHeight="1">
      <c r="A17" s="3"/>
      <c r="B17" s="231"/>
      <c r="C17" s="404"/>
      <c r="D17" s="607"/>
      <c r="E17" s="608"/>
      <c r="F17" s="608"/>
      <c r="G17" s="610"/>
      <c r="H17" s="5"/>
      <c r="I17" s="542"/>
      <c r="J17" s="543"/>
      <c r="K17" s="20"/>
      <c r="L17" s="99" t="b">
        <v>0</v>
      </c>
      <c r="M17" s="6"/>
      <c r="N17" s="6">
        <f>IF(L17,P17,0)</f>
        <v>0</v>
      </c>
      <c r="O17" s="221"/>
      <c r="P17" s="544">
        <v>0</v>
      </c>
      <c r="Q17" s="545"/>
      <c r="R17" s="568"/>
      <c r="S17" s="568"/>
      <c r="T17" s="519"/>
      <c r="U17" s="405" t="b">
        <v>1</v>
      </c>
      <c r="V17" s="406">
        <v>112926</v>
      </c>
      <c r="W17" s="407"/>
      <c r="X17" s="408"/>
      <c r="Y17" s="15"/>
      <c r="Z17" s="223"/>
    </row>
    <row r="18" spans="1:26" ht="13.15" customHeight="1">
      <c r="A18" s="3"/>
      <c r="B18" s="231"/>
      <c r="C18" s="404"/>
      <c r="D18" s="607"/>
      <c r="E18" s="608"/>
      <c r="F18" s="608"/>
      <c r="G18" s="610"/>
      <c r="H18" s="5"/>
      <c r="I18" s="542"/>
      <c r="J18" s="543"/>
      <c r="K18" s="20"/>
      <c r="L18" s="99" t="b">
        <v>0</v>
      </c>
      <c r="M18" s="6"/>
      <c r="N18" s="6">
        <f>IF(L18,P18,0)</f>
        <v>0</v>
      </c>
      <c r="O18" s="221"/>
      <c r="P18" s="544">
        <v>0</v>
      </c>
      <c r="Q18" s="545"/>
      <c r="R18" s="568"/>
      <c r="S18" s="568"/>
      <c r="T18" s="519"/>
      <c r="U18" s="409" t="b">
        <v>0</v>
      </c>
      <c r="V18" s="410">
        <v>0</v>
      </c>
      <c r="W18" s="411" t="s">
        <v>23</v>
      </c>
      <c r="X18" s="412" t="s">
        <v>23</v>
      </c>
      <c r="Y18" s="21"/>
      <c r="Z18" s="223"/>
    </row>
    <row r="19" spans="1:26" ht="13.15" customHeight="1">
      <c r="A19" s="3"/>
      <c r="B19" s="231"/>
      <c r="C19" s="404"/>
      <c r="D19" s="607"/>
      <c r="E19" s="608"/>
      <c r="F19" s="608"/>
      <c r="G19" s="610"/>
      <c r="H19" s="5"/>
      <c r="I19" s="542"/>
      <c r="J19" s="543"/>
      <c r="K19" s="20"/>
      <c r="L19" s="99" t="b">
        <v>0</v>
      </c>
      <c r="M19" s="6"/>
      <c r="N19" s="6">
        <f>IF(L19,P19,0)</f>
        <v>0</v>
      </c>
      <c r="O19" s="221"/>
      <c r="P19" s="546">
        <v>0</v>
      </c>
      <c r="Q19" s="547"/>
      <c r="R19" s="568"/>
      <c r="S19" s="568"/>
      <c r="T19" s="520"/>
      <c r="U19" s="405" t="b">
        <v>0</v>
      </c>
      <c r="V19" s="406">
        <v>0</v>
      </c>
      <c r="W19" s="413" t="s">
        <v>23</v>
      </c>
      <c r="X19" s="414" t="s">
        <v>23</v>
      </c>
      <c r="Y19" s="21"/>
      <c r="Z19" s="223"/>
    </row>
    <row r="20" spans="1:26" ht="9.9499999999999993" customHeight="1">
      <c r="A20" s="3"/>
      <c r="B20" s="231"/>
      <c r="C20" s="415"/>
      <c r="D20" s="36"/>
      <c r="E20" s="36"/>
      <c r="F20" s="36"/>
      <c r="G20" s="36"/>
      <c r="H20" s="5"/>
      <c r="I20" s="6"/>
      <c r="J20" s="22"/>
      <c r="K20" s="416"/>
      <c r="L20" s="99"/>
      <c r="M20" s="99"/>
      <c r="N20" s="6"/>
      <c r="O20" s="221"/>
      <c r="P20" s="193"/>
      <c r="Q20" s="233"/>
      <c r="R20" s="567"/>
      <c r="S20" s="567"/>
      <c r="T20" s="520"/>
      <c r="U20" s="405"/>
      <c r="V20" s="119"/>
      <c r="W20" s="120"/>
      <c r="X20" s="120"/>
      <c r="Y20" s="21"/>
      <c r="Z20" s="223"/>
    </row>
    <row r="21" spans="1:26" ht="12.75" customHeight="1">
      <c r="A21" s="26"/>
      <c r="B21" s="234"/>
      <c r="C21" s="587" t="s">
        <v>24</v>
      </c>
      <c r="D21" s="587"/>
      <c r="E21" s="587"/>
      <c r="F21" s="587"/>
      <c r="G21" s="587"/>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c r="A22" s="3"/>
      <c r="B22" s="231"/>
      <c r="C22" s="424">
        <v>2</v>
      </c>
      <c r="D22" s="425" t="s">
        <v>5874</v>
      </c>
      <c r="E22" s="425"/>
      <c r="F22" s="425"/>
      <c r="G22" s="425"/>
      <c r="H22" s="426"/>
      <c r="I22" s="427" t="s">
        <v>19</v>
      </c>
      <c r="J22" s="428" t="s">
        <v>20</v>
      </c>
      <c r="K22" s="429" t="s">
        <v>21</v>
      </c>
      <c r="L22" s="112"/>
      <c r="M22" s="112"/>
      <c r="N22" s="102"/>
      <c r="O22" s="229"/>
      <c r="P22" s="393" t="s">
        <v>22</v>
      </c>
      <c r="Q22" s="239"/>
      <c r="R22" s="569" t="s">
        <v>52</v>
      </c>
      <c r="S22" s="569"/>
      <c r="T22" s="522"/>
      <c r="U22" s="64"/>
      <c r="V22" s="430"/>
      <c r="W22" s="431" t="s">
        <v>23</v>
      </c>
      <c r="X22" s="432" t="s">
        <v>23</v>
      </c>
      <c r="Y22" s="8"/>
      <c r="Z22" s="240"/>
    </row>
    <row r="23" spans="1:26" ht="12.6" customHeight="1">
      <c r="A23" s="3"/>
      <c r="B23" s="231"/>
      <c r="C23" s="19"/>
      <c r="D23" s="592"/>
      <c r="E23" s="593"/>
      <c r="F23" s="593"/>
      <c r="G23" s="594"/>
      <c r="H23" s="5"/>
      <c r="I23" s="542"/>
      <c r="J23" s="543"/>
      <c r="K23" s="20"/>
      <c r="L23" s="112" t="b">
        <v>0</v>
      </c>
      <c r="M23" s="99"/>
      <c r="N23" s="6">
        <f t="shared" ref="N23:N28" si="0">IF(L23,P23,0)</f>
        <v>0</v>
      </c>
      <c r="O23" s="221"/>
      <c r="P23" s="544">
        <v>0</v>
      </c>
      <c r="Q23" s="232"/>
      <c r="R23" s="568"/>
      <c r="S23" s="568"/>
      <c r="T23" s="519"/>
      <c r="U23" s="433" t="b">
        <v>0</v>
      </c>
      <c r="V23" s="65">
        <v>0</v>
      </c>
      <c r="W23" s="66" t="s">
        <v>23</v>
      </c>
      <c r="X23" s="350" t="s">
        <v>23</v>
      </c>
      <c r="Y23" s="21"/>
      <c r="Z23" s="240"/>
    </row>
    <row r="24" spans="1:26" ht="12.6" customHeight="1">
      <c r="A24" s="3"/>
      <c r="B24" s="231"/>
      <c r="C24" s="19"/>
      <c r="D24" s="592"/>
      <c r="E24" s="593"/>
      <c r="F24" s="593"/>
      <c r="G24" s="594"/>
      <c r="H24" s="5"/>
      <c r="I24" s="542"/>
      <c r="J24" s="543"/>
      <c r="K24" s="20"/>
      <c r="L24" s="99" t="b">
        <v>0</v>
      </c>
      <c r="M24" s="99"/>
      <c r="N24" s="6">
        <f t="shared" si="0"/>
        <v>0</v>
      </c>
      <c r="O24" s="221"/>
      <c r="P24" s="544">
        <v>0</v>
      </c>
      <c r="Q24" s="232"/>
      <c r="R24" s="568"/>
      <c r="S24" s="568"/>
      <c r="T24" s="519"/>
      <c r="U24" s="433" t="b">
        <v>0</v>
      </c>
      <c r="V24" s="434">
        <v>0</v>
      </c>
      <c r="W24" s="435" t="s">
        <v>23</v>
      </c>
      <c r="X24" s="436" t="s">
        <v>23</v>
      </c>
      <c r="Y24" s="21"/>
      <c r="Z24" s="240"/>
    </row>
    <row r="25" spans="1:26" ht="12.6" customHeight="1">
      <c r="A25" s="3"/>
      <c r="B25" s="231"/>
      <c r="C25" s="19"/>
      <c r="D25" s="592"/>
      <c r="E25" s="593"/>
      <c r="F25" s="593"/>
      <c r="G25" s="594"/>
      <c r="H25" s="5"/>
      <c r="I25" s="542"/>
      <c r="J25" s="543"/>
      <c r="K25" s="20"/>
      <c r="L25" s="99" t="b">
        <v>0</v>
      </c>
      <c r="M25" s="99"/>
      <c r="N25" s="6">
        <f t="shared" si="0"/>
        <v>0</v>
      </c>
      <c r="O25" s="221"/>
      <c r="P25" s="544">
        <v>0</v>
      </c>
      <c r="Q25" s="232"/>
      <c r="R25" s="568"/>
      <c r="S25" s="568"/>
      <c r="T25" s="519"/>
      <c r="U25" s="437" t="b">
        <v>0</v>
      </c>
      <c r="V25" s="438">
        <v>0</v>
      </c>
      <c r="W25" s="439" t="s">
        <v>23</v>
      </c>
      <c r="X25" s="440" t="s">
        <v>23</v>
      </c>
      <c r="Y25" s="21"/>
      <c r="Z25" s="240"/>
    </row>
    <row r="26" spans="1:26" ht="12.6" customHeight="1">
      <c r="A26" s="3"/>
      <c r="B26" s="231"/>
      <c r="C26" s="19"/>
      <c r="D26" s="592"/>
      <c r="E26" s="593"/>
      <c r="F26" s="593"/>
      <c r="G26" s="594"/>
      <c r="H26" s="5"/>
      <c r="I26" s="542"/>
      <c r="J26" s="543"/>
      <c r="K26" s="20"/>
      <c r="L26" s="99" t="b">
        <v>0</v>
      </c>
      <c r="M26" s="99"/>
      <c r="N26" s="6">
        <f t="shared" si="0"/>
        <v>0</v>
      </c>
      <c r="O26" s="221"/>
      <c r="P26" s="544">
        <v>0</v>
      </c>
      <c r="Q26" s="232"/>
      <c r="R26" s="568"/>
      <c r="S26" s="568"/>
      <c r="T26" s="519"/>
      <c r="U26" s="107" t="b">
        <v>0</v>
      </c>
      <c r="V26" s="67">
        <v>0</v>
      </c>
      <c r="W26" s="66" t="s">
        <v>23</v>
      </c>
      <c r="X26" s="350" t="s">
        <v>23</v>
      </c>
      <c r="Y26" s="21"/>
      <c r="Z26" s="240"/>
    </row>
    <row r="27" spans="1:26" ht="12.6" customHeight="1">
      <c r="A27" s="3"/>
      <c r="B27" s="231"/>
      <c r="C27" s="19"/>
      <c r="D27" s="592"/>
      <c r="E27" s="593"/>
      <c r="F27" s="593"/>
      <c r="G27" s="594"/>
      <c r="H27" s="5"/>
      <c r="I27" s="542"/>
      <c r="J27" s="543"/>
      <c r="K27" s="20"/>
      <c r="L27" s="99" t="b">
        <v>0</v>
      </c>
      <c r="M27" s="99"/>
      <c r="N27" s="6">
        <f t="shared" si="0"/>
        <v>0</v>
      </c>
      <c r="O27" s="221"/>
      <c r="P27" s="544">
        <v>0</v>
      </c>
      <c r="Q27" s="232"/>
      <c r="R27" s="568"/>
      <c r="S27" s="568"/>
      <c r="T27" s="519"/>
      <c r="U27" s="108" t="b">
        <v>0</v>
      </c>
      <c r="V27" s="65">
        <v>0</v>
      </c>
      <c r="W27" s="66" t="s">
        <v>23</v>
      </c>
      <c r="X27" s="350" t="s">
        <v>23</v>
      </c>
      <c r="Y27" s="21"/>
      <c r="Z27" s="240"/>
    </row>
    <row r="28" spans="1:26" ht="12.6" customHeight="1">
      <c r="A28" s="3"/>
      <c r="B28" s="231"/>
      <c r="C28" s="19"/>
      <c r="D28" s="592"/>
      <c r="E28" s="593"/>
      <c r="F28" s="593"/>
      <c r="G28" s="594"/>
      <c r="H28" s="5"/>
      <c r="I28" s="542"/>
      <c r="J28" s="543"/>
      <c r="K28" s="20"/>
      <c r="L28" s="99" t="b">
        <v>0</v>
      </c>
      <c r="M28" s="99"/>
      <c r="N28" s="6">
        <f t="shared" si="0"/>
        <v>0</v>
      </c>
      <c r="O28" s="221"/>
      <c r="P28" s="544">
        <v>0</v>
      </c>
      <c r="Q28" s="232"/>
      <c r="R28" s="568"/>
      <c r="S28" s="568"/>
      <c r="T28" s="519"/>
      <c r="U28" s="441" t="b">
        <v>0</v>
      </c>
      <c r="V28" s="434">
        <v>0</v>
      </c>
      <c r="W28" s="435" t="s">
        <v>23</v>
      </c>
      <c r="X28" s="436" t="s">
        <v>23</v>
      </c>
      <c r="Y28" s="21"/>
      <c r="Z28" s="240"/>
    </row>
    <row r="29" spans="1:26" ht="12.75" customHeight="1">
      <c r="A29" s="3"/>
      <c r="B29" s="231"/>
      <c r="C29" s="51"/>
      <c r="D29" s="186"/>
      <c r="E29" s="186"/>
      <c r="F29" s="186"/>
      <c r="G29" s="186"/>
      <c r="H29" s="53"/>
      <c r="I29" s="58"/>
      <c r="J29" s="187"/>
      <c r="K29" s="59"/>
      <c r="L29" s="99"/>
      <c r="M29" s="99"/>
      <c r="N29" s="6"/>
      <c r="O29" s="221"/>
      <c r="P29" s="188"/>
      <c r="Q29" s="232"/>
      <c r="R29" s="567"/>
      <c r="S29" s="567"/>
      <c r="T29" s="519"/>
      <c r="U29" s="64"/>
      <c r="V29" s="15"/>
      <c r="W29" s="21"/>
      <c r="X29" s="21"/>
      <c r="Y29" s="21"/>
      <c r="Z29" s="240"/>
    </row>
    <row r="30" spans="1:26" ht="12.75" customHeight="1">
      <c r="A30" s="26"/>
      <c r="B30" s="234"/>
      <c r="C30" s="587" t="s">
        <v>24</v>
      </c>
      <c r="D30" s="587"/>
      <c r="E30" s="587"/>
      <c r="F30" s="587"/>
      <c r="G30" s="587"/>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c r="A31" s="32"/>
      <c r="B31" s="242"/>
      <c r="C31" s="424">
        <v>3</v>
      </c>
      <c r="D31" s="652" t="s">
        <v>131</v>
      </c>
      <c r="E31" s="652"/>
      <c r="F31" s="652"/>
      <c r="G31" s="652"/>
      <c r="H31" s="426"/>
      <c r="I31" s="427" t="s">
        <v>19</v>
      </c>
      <c r="J31" s="428" t="s">
        <v>20</v>
      </c>
      <c r="K31" s="429" t="s">
        <v>21</v>
      </c>
      <c r="L31" s="112"/>
      <c r="M31" s="112"/>
      <c r="N31" s="102"/>
      <c r="O31" s="243"/>
      <c r="P31" s="393" t="s">
        <v>22</v>
      </c>
      <c r="Q31" s="239"/>
      <c r="R31" s="569" t="s">
        <v>52</v>
      </c>
      <c r="S31" s="569"/>
      <c r="T31" s="522"/>
      <c r="U31" s="446"/>
      <c r="V31" s="434"/>
      <c r="W31" s="435" t="s">
        <v>23</v>
      </c>
      <c r="X31" s="436" t="s">
        <v>23</v>
      </c>
      <c r="Y31" s="21"/>
      <c r="Z31" s="240"/>
    </row>
    <row r="32" spans="1:26" ht="12.6" customHeight="1">
      <c r="A32" s="3"/>
      <c r="B32" s="231"/>
      <c r="C32" s="19"/>
      <c r="D32" s="592"/>
      <c r="E32" s="593"/>
      <c r="F32" s="593"/>
      <c r="G32" s="594"/>
      <c r="H32" s="5"/>
      <c r="I32" s="542"/>
      <c r="J32" s="543"/>
      <c r="K32" s="20"/>
      <c r="L32" s="99" t="b">
        <v>0</v>
      </c>
      <c r="M32" s="99"/>
      <c r="N32" s="6">
        <f>IF(L32,P32,0)</f>
        <v>0</v>
      </c>
      <c r="O32" s="221"/>
      <c r="P32" s="544">
        <v>0</v>
      </c>
      <c r="Q32" s="232"/>
      <c r="R32" s="568"/>
      <c r="S32" s="568"/>
      <c r="T32" s="519"/>
      <c r="U32" s="433" t="b">
        <v>0</v>
      </c>
      <c r="V32" s="434">
        <v>0</v>
      </c>
      <c r="W32" s="435" t="s">
        <v>23</v>
      </c>
      <c r="X32" s="436"/>
      <c r="Y32" s="21"/>
      <c r="Z32" s="240"/>
    </row>
    <row r="33" spans="1:26" ht="12.6" customHeight="1">
      <c r="A33" s="3"/>
      <c r="B33" s="231"/>
      <c r="C33" s="19"/>
      <c r="D33" s="592"/>
      <c r="E33" s="593"/>
      <c r="F33" s="593"/>
      <c r="G33" s="594"/>
      <c r="H33" s="33"/>
      <c r="I33" s="542"/>
      <c r="J33" s="543"/>
      <c r="K33" s="25"/>
      <c r="L33" s="99" t="b">
        <v>0</v>
      </c>
      <c r="M33" s="99"/>
      <c r="N33" s="6">
        <f>IF(L33,P33,0)</f>
        <v>0</v>
      </c>
      <c r="O33" s="244"/>
      <c r="P33" s="544">
        <v>0</v>
      </c>
      <c r="Q33" s="232"/>
      <c r="R33" s="568"/>
      <c r="S33" s="568"/>
      <c r="T33" s="519"/>
      <c r="U33" s="433" t="b">
        <v>0</v>
      </c>
      <c r="V33" s="434">
        <v>0</v>
      </c>
      <c r="W33" s="435" t="s">
        <v>23</v>
      </c>
      <c r="X33" s="436" t="s">
        <v>23</v>
      </c>
      <c r="Y33" s="21"/>
      <c r="Z33" s="240"/>
    </row>
    <row r="34" spans="1:26" ht="12.6" customHeight="1">
      <c r="A34" s="3"/>
      <c r="B34" s="231"/>
      <c r="C34" s="29"/>
      <c r="D34" s="600"/>
      <c r="E34" s="600"/>
      <c r="F34" s="600"/>
      <c r="G34" s="600"/>
      <c r="H34" s="5"/>
      <c r="I34" s="542"/>
      <c r="J34" s="543"/>
      <c r="K34" s="25"/>
      <c r="L34" s="99" t="b">
        <v>0</v>
      </c>
      <c r="M34" s="99"/>
      <c r="N34" s="6">
        <f>IF(L34,P34,0)</f>
        <v>0</v>
      </c>
      <c r="O34" s="244"/>
      <c r="P34" s="544">
        <v>0</v>
      </c>
      <c r="Q34" s="232"/>
      <c r="R34" s="568"/>
      <c r="S34" s="568"/>
      <c r="T34" s="519"/>
      <c r="U34" s="433" t="b">
        <v>0</v>
      </c>
      <c r="V34" s="434">
        <v>0</v>
      </c>
      <c r="W34" s="435" t="s">
        <v>23</v>
      </c>
      <c r="X34" s="436" t="s">
        <v>23</v>
      </c>
      <c r="Y34" s="21"/>
      <c r="Z34" s="240"/>
    </row>
    <row r="35" spans="1:26" ht="12.75" customHeight="1">
      <c r="A35" s="3"/>
      <c r="B35" s="231"/>
      <c r="C35" s="19"/>
      <c r="D35" s="604"/>
      <c r="E35" s="605"/>
      <c r="F35" s="605"/>
      <c r="G35" s="605"/>
      <c r="H35" s="605"/>
      <c r="I35" s="605"/>
      <c r="J35" s="605"/>
      <c r="K35" s="606"/>
      <c r="L35" s="99"/>
      <c r="M35" s="99"/>
      <c r="N35" s="6"/>
      <c r="O35" s="244"/>
      <c r="P35" s="507"/>
      <c r="Q35" s="232"/>
      <c r="R35" s="567"/>
      <c r="S35" s="567"/>
      <c r="T35" s="519"/>
      <c r="U35" s="109"/>
      <c r="V35" s="15"/>
      <c r="W35" s="21"/>
      <c r="X35" s="21"/>
      <c r="Y35" s="21"/>
      <c r="Z35" s="240"/>
    </row>
    <row r="36" spans="1:26" ht="12.75" customHeight="1">
      <c r="A36" s="26"/>
      <c r="B36" s="234"/>
      <c r="C36" s="597" t="s">
        <v>24</v>
      </c>
      <c r="D36" s="597"/>
      <c r="E36" s="597"/>
      <c r="F36" s="597"/>
      <c r="G36" s="597"/>
      <c r="H36" s="598"/>
      <c r="I36" s="598"/>
      <c r="J36" s="598"/>
      <c r="K36" s="599"/>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c r="A37" s="3"/>
      <c r="B37" s="231"/>
      <c r="C37" s="194">
        <v>4</v>
      </c>
      <c r="D37" s="584" t="s">
        <v>132</v>
      </c>
      <c r="E37" s="584"/>
      <c r="F37" s="584"/>
      <c r="G37" s="584"/>
      <c r="H37" s="121" t="s">
        <v>134</v>
      </c>
      <c r="I37" s="247" t="s">
        <v>133</v>
      </c>
      <c r="J37" s="247" t="s">
        <v>47</v>
      </c>
      <c r="K37" s="122" t="s">
        <v>21</v>
      </c>
      <c r="L37" s="112" t="b">
        <v>0</v>
      </c>
      <c r="M37" s="112"/>
      <c r="N37" s="102"/>
      <c r="O37" s="243"/>
      <c r="P37" s="28" t="s">
        <v>22</v>
      </c>
      <c r="Q37" s="239"/>
      <c r="R37" s="569" t="s">
        <v>52</v>
      </c>
      <c r="S37" s="569"/>
      <c r="T37" s="519"/>
      <c r="U37" s="109"/>
      <c r="V37" s="15"/>
      <c r="W37" s="21"/>
      <c r="X37" s="21"/>
      <c r="Y37" s="21"/>
      <c r="Z37" s="240"/>
    </row>
    <row r="38" spans="1:26" ht="12.6" customHeight="1">
      <c r="A38" s="3"/>
      <c r="B38" s="231"/>
      <c r="C38" s="19"/>
      <c r="D38" s="592"/>
      <c r="E38" s="593"/>
      <c r="F38" s="593"/>
      <c r="G38" s="594"/>
      <c r="H38" s="542"/>
      <c r="I38" s="548"/>
      <c r="J38" s="543"/>
      <c r="K38" s="20"/>
      <c r="L38" s="99" t="b">
        <v>0</v>
      </c>
      <c r="M38" s="6">
        <f>IF(L38,H38,0)</f>
        <v>0</v>
      </c>
      <c r="N38" s="6">
        <f>IF(L38,P38,0)</f>
        <v>0</v>
      </c>
      <c r="O38" s="221"/>
      <c r="P38" s="544"/>
      <c r="Q38" s="232"/>
      <c r="R38" s="568"/>
      <c r="S38" s="568"/>
      <c r="T38" s="519"/>
      <c r="U38" s="109"/>
      <c r="V38" s="15"/>
      <c r="W38" s="21"/>
      <c r="X38" s="21"/>
      <c r="Y38" s="21"/>
      <c r="Z38" s="240"/>
    </row>
    <row r="39" spans="1:26" ht="12.6" customHeight="1">
      <c r="A39" s="3"/>
      <c r="B39" s="231"/>
      <c r="C39" s="19"/>
      <c r="D39" s="592"/>
      <c r="E39" s="593"/>
      <c r="F39" s="593"/>
      <c r="G39" s="594"/>
      <c r="H39" s="542"/>
      <c r="I39" s="548"/>
      <c r="J39" s="543"/>
      <c r="K39" s="20"/>
      <c r="L39" s="99" t="b">
        <v>0</v>
      </c>
      <c r="M39" s="6">
        <f>IF(L39,H39,0)</f>
        <v>0</v>
      </c>
      <c r="N39" s="6">
        <f>IF(L39,P39,0)</f>
        <v>0</v>
      </c>
      <c r="O39" s="221"/>
      <c r="P39" s="544">
        <v>0</v>
      </c>
      <c r="Q39" s="232"/>
      <c r="R39" s="568"/>
      <c r="S39" s="568"/>
      <c r="T39" s="519"/>
      <c r="U39" s="109"/>
      <c r="V39" s="15"/>
      <c r="W39" s="21"/>
      <c r="X39" s="21"/>
      <c r="Y39" s="21"/>
      <c r="Z39" s="240"/>
    </row>
    <row r="40" spans="1:26" ht="12.6" customHeight="1">
      <c r="A40" s="3"/>
      <c r="B40" s="231"/>
      <c r="C40" s="19"/>
      <c r="D40" s="592"/>
      <c r="E40" s="593"/>
      <c r="F40" s="593"/>
      <c r="G40" s="594"/>
      <c r="H40" s="542"/>
      <c r="I40" s="548"/>
      <c r="J40" s="543"/>
      <c r="K40" s="20"/>
      <c r="L40" s="99" t="b">
        <v>0</v>
      </c>
      <c r="M40" s="6">
        <f>IF(L40,H40,0)</f>
        <v>0</v>
      </c>
      <c r="N40" s="6">
        <f>IF(L40,P40,0)</f>
        <v>0</v>
      </c>
      <c r="O40" s="221"/>
      <c r="P40" s="544">
        <v>0</v>
      </c>
      <c r="Q40" s="232"/>
      <c r="R40" s="568"/>
      <c r="S40" s="568"/>
      <c r="T40" s="519"/>
      <c r="U40" s="109"/>
      <c r="V40" s="15"/>
      <c r="W40" s="21"/>
      <c r="X40" s="21"/>
      <c r="Y40" s="21"/>
      <c r="Z40" s="240"/>
    </row>
    <row r="41" spans="1:26" ht="12.6" customHeight="1">
      <c r="A41" s="3"/>
      <c r="B41" s="231"/>
      <c r="C41" s="19"/>
      <c r="D41" s="592"/>
      <c r="E41" s="593"/>
      <c r="F41" s="593"/>
      <c r="G41" s="594"/>
      <c r="H41" s="542"/>
      <c r="I41" s="548"/>
      <c r="J41" s="543"/>
      <c r="K41" s="20"/>
      <c r="L41" s="99" t="b">
        <v>0</v>
      </c>
      <c r="M41" s="6">
        <f>IF(L41,H41,0)</f>
        <v>0</v>
      </c>
      <c r="N41" s="6">
        <f>IF(L41,P41,0)</f>
        <v>0</v>
      </c>
      <c r="O41" s="221"/>
      <c r="P41" s="544">
        <v>0</v>
      </c>
      <c r="Q41" s="232"/>
      <c r="R41" s="568"/>
      <c r="S41" s="568"/>
      <c r="T41" s="519"/>
      <c r="U41" s="109"/>
      <c r="V41" s="15"/>
      <c r="W41" s="21"/>
      <c r="X41" s="21"/>
      <c r="Y41" s="21"/>
      <c r="Z41" s="240"/>
    </row>
    <row r="42" spans="1:26" ht="8.1" customHeight="1">
      <c r="A42" s="3"/>
      <c r="B42" s="231"/>
      <c r="C42" s="51"/>
      <c r="D42" s="57"/>
      <c r="E42" s="57"/>
      <c r="F42" s="57"/>
      <c r="G42" s="189"/>
      <c r="H42" s="58"/>
      <c r="I42" s="57"/>
      <c r="J42" s="187"/>
      <c r="K42" s="59"/>
      <c r="L42" s="99"/>
      <c r="M42" s="99"/>
      <c r="N42" s="6"/>
      <c r="O42" s="244"/>
      <c r="P42" s="188"/>
      <c r="Q42" s="232"/>
      <c r="R42" s="567"/>
      <c r="S42" s="567"/>
      <c r="T42" s="519"/>
      <c r="U42" s="109"/>
      <c r="V42" s="15"/>
      <c r="W42" s="21"/>
      <c r="X42" s="21"/>
      <c r="Y42" s="21"/>
      <c r="Z42" s="240"/>
    </row>
    <row r="43" spans="1:26" ht="12.75" customHeight="1">
      <c r="A43" s="3"/>
      <c r="B43" s="234"/>
      <c r="C43" s="587" t="s">
        <v>24</v>
      </c>
      <c r="D43" s="587"/>
      <c r="E43" s="587"/>
      <c r="F43" s="587"/>
      <c r="G43" s="587"/>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c r="A44" s="3"/>
      <c r="B44" s="231"/>
      <c r="C44" s="424">
        <v>5</v>
      </c>
      <c r="D44" s="595" t="s">
        <v>25</v>
      </c>
      <c r="E44" s="595"/>
      <c r="F44" s="595"/>
      <c r="G44" s="595"/>
      <c r="H44" s="595"/>
      <c r="I44" s="595"/>
      <c r="J44" s="595"/>
      <c r="K44" s="596"/>
      <c r="L44" s="27"/>
      <c r="M44" s="27"/>
      <c r="N44" s="27"/>
      <c r="O44" s="248"/>
      <c r="P44" s="393" t="s">
        <v>22</v>
      </c>
      <c r="Q44" s="249"/>
      <c r="R44" s="569" t="s">
        <v>52</v>
      </c>
      <c r="S44" s="569"/>
      <c r="T44" s="524"/>
      <c r="U44" s="15"/>
      <c r="V44" s="15"/>
      <c r="W44" s="435" t="s">
        <v>23</v>
      </c>
      <c r="X44" s="436" t="s">
        <v>23</v>
      </c>
      <c r="Y44" s="21"/>
      <c r="Z44" s="240"/>
    </row>
    <row r="45" spans="1:26" ht="12.6" customHeight="1">
      <c r="A45" s="3"/>
      <c r="B45" s="231"/>
      <c r="C45" s="34"/>
      <c r="D45" s="601" t="s">
        <v>4667</v>
      </c>
      <c r="E45" s="602"/>
      <c r="F45" s="602"/>
      <c r="G45" s="602"/>
      <c r="H45" s="602"/>
      <c r="I45" s="602"/>
      <c r="J45" s="602"/>
      <c r="K45" s="603"/>
      <c r="L45" s="103"/>
      <c r="M45" s="103"/>
      <c r="N45" s="103"/>
      <c r="O45" s="250"/>
      <c r="P45" s="563">
        <f>ROUND((SUM(N21,N30,N36,N43))*0.09, 0)</f>
        <v>0</v>
      </c>
      <c r="Q45" s="251"/>
      <c r="R45" s="590" t="s">
        <v>6600</v>
      </c>
      <c r="S45" s="591"/>
      <c r="T45" s="525"/>
      <c r="U45" s="8"/>
      <c r="V45" s="8"/>
      <c r="W45" s="8"/>
      <c r="X45" s="8"/>
      <c r="Y45" s="8"/>
      <c r="Z45" s="240"/>
    </row>
    <row r="46" spans="1:26" ht="12.6" customHeight="1">
      <c r="A46" s="3"/>
      <c r="B46" s="231"/>
      <c r="C46" s="34"/>
      <c r="D46" s="601" t="s">
        <v>4668</v>
      </c>
      <c r="E46" s="602"/>
      <c r="F46" s="602"/>
      <c r="G46" s="602"/>
      <c r="H46" s="602"/>
      <c r="I46" s="602"/>
      <c r="J46" s="602"/>
      <c r="K46" s="603"/>
      <c r="L46" s="110"/>
      <c r="M46" s="110"/>
      <c r="N46" s="110"/>
      <c r="O46" s="250"/>
      <c r="P46" s="127">
        <f>SUM(P47:P49)</f>
        <v>0</v>
      </c>
      <c r="Q46" s="251"/>
      <c r="R46" s="589"/>
      <c r="S46" s="589"/>
      <c r="T46" s="525"/>
      <c r="U46" s="8"/>
      <c r="V46" s="8"/>
      <c r="W46" s="8"/>
      <c r="X46" s="8"/>
      <c r="Y46" s="8"/>
      <c r="Z46" s="240"/>
    </row>
    <row r="47" spans="1:26" ht="12.6" customHeight="1">
      <c r="A47" s="3"/>
      <c r="B47" s="231"/>
      <c r="C47" s="34"/>
      <c r="D47" s="653" t="s">
        <v>137</v>
      </c>
      <c r="E47" s="654"/>
      <c r="F47" s="654"/>
      <c r="G47" s="654"/>
      <c r="H47" s="654"/>
      <c r="I47" s="654"/>
      <c r="J47" s="654"/>
      <c r="K47" s="655"/>
      <c r="L47" s="111" t="b">
        <v>1</v>
      </c>
      <c r="M47" s="111"/>
      <c r="N47" s="111"/>
      <c r="O47" s="250"/>
      <c r="P47" s="546">
        <v>0</v>
      </c>
      <c r="Q47" s="549"/>
      <c r="R47" s="568"/>
      <c r="S47" s="568"/>
      <c r="T47" s="525"/>
      <c r="U47" s="8"/>
      <c r="V47" s="8"/>
      <c r="W47" s="8"/>
      <c r="X47" s="8"/>
      <c r="Y47" s="8"/>
      <c r="Z47" s="240"/>
    </row>
    <row r="48" spans="1:26" ht="12.6" customHeight="1">
      <c r="A48" s="3"/>
      <c r="B48" s="231"/>
      <c r="C48" s="34"/>
      <c r="D48" s="653" t="s">
        <v>135</v>
      </c>
      <c r="E48" s="654"/>
      <c r="F48" s="654"/>
      <c r="G48" s="654"/>
      <c r="H48" s="654"/>
      <c r="I48" s="654"/>
      <c r="J48" s="654"/>
      <c r="K48" s="655"/>
      <c r="L48" s="111"/>
      <c r="M48" s="111"/>
      <c r="N48" s="111"/>
      <c r="O48" s="250"/>
      <c r="P48" s="546">
        <v>0</v>
      </c>
      <c r="Q48" s="549"/>
      <c r="R48" s="568"/>
      <c r="S48" s="568"/>
      <c r="T48" s="525"/>
      <c r="U48" s="8"/>
      <c r="V48" s="8"/>
      <c r="W48" s="8"/>
      <c r="X48" s="8"/>
      <c r="Y48" s="8"/>
      <c r="Z48" s="240"/>
    </row>
    <row r="49" spans="1:26" ht="12.6" customHeight="1">
      <c r="A49" s="3"/>
      <c r="B49" s="231"/>
      <c r="C49" s="34"/>
      <c r="D49" s="653" t="s">
        <v>138</v>
      </c>
      <c r="E49" s="654"/>
      <c r="F49" s="654"/>
      <c r="G49" s="654"/>
      <c r="H49" s="654"/>
      <c r="I49" s="654"/>
      <c r="J49" s="654"/>
      <c r="K49" s="655"/>
      <c r="L49" s="104" t="b">
        <v>1</v>
      </c>
      <c r="M49" s="104"/>
      <c r="N49" s="104"/>
      <c r="O49" s="250"/>
      <c r="P49" s="546">
        <v>0</v>
      </c>
      <c r="Q49" s="549"/>
      <c r="R49" s="568"/>
      <c r="S49" s="568"/>
      <c r="T49" s="525"/>
      <c r="U49" s="8"/>
      <c r="V49" s="8"/>
      <c r="W49" s="8"/>
      <c r="X49" s="8"/>
      <c r="Y49" s="8"/>
      <c r="Z49" s="240"/>
    </row>
    <row r="50" spans="1:26" ht="18" hidden="1" customHeight="1">
      <c r="A50" s="3"/>
      <c r="B50" s="231"/>
      <c r="C50" s="34"/>
      <c r="D50" s="656" t="s">
        <v>4101</v>
      </c>
      <c r="E50" s="657"/>
      <c r="F50" s="657"/>
      <c r="G50" s="657"/>
      <c r="H50" s="657"/>
      <c r="I50" s="657"/>
      <c r="J50" s="657"/>
      <c r="K50" s="658"/>
      <c r="L50" s="104"/>
      <c r="M50" s="104"/>
      <c r="N50" s="104"/>
      <c r="O50" s="250"/>
      <c r="P50" s="252"/>
      <c r="Q50" s="232"/>
      <c r="R50" s="100"/>
      <c r="S50" s="379"/>
      <c r="T50" s="519"/>
      <c r="U50" s="8"/>
      <c r="V50" s="8"/>
      <c r="W50" s="8"/>
      <c r="X50" s="8"/>
      <c r="Y50" s="8"/>
      <c r="Z50" s="240"/>
    </row>
    <row r="51" spans="1:26" ht="8.1" customHeight="1">
      <c r="A51" s="3"/>
      <c r="B51" s="231"/>
      <c r="C51" s="19"/>
      <c r="D51" s="35"/>
      <c r="E51" s="36"/>
      <c r="F51" s="36"/>
      <c r="G51" s="36"/>
      <c r="H51" s="36"/>
      <c r="I51" s="36"/>
      <c r="J51" s="30"/>
      <c r="K51" s="31"/>
      <c r="L51" s="5"/>
      <c r="M51" s="5"/>
      <c r="N51" s="5"/>
      <c r="O51" s="221"/>
      <c r="P51" s="37"/>
      <c r="Q51" s="253"/>
      <c r="R51" s="567"/>
      <c r="S51" s="567"/>
      <c r="T51" s="526"/>
      <c r="U51" s="8"/>
      <c r="V51" s="8"/>
      <c r="W51" s="8"/>
      <c r="X51" s="8"/>
      <c r="Y51" s="8"/>
      <c r="Z51" s="240"/>
    </row>
    <row r="52" spans="1:26" ht="12.75" customHeight="1">
      <c r="A52" s="26"/>
      <c r="B52" s="234"/>
      <c r="C52" s="588" t="s">
        <v>24</v>
      </c>
      <c r="D52" s="588"/>
      <c r="E52" s="588"/>
      <c r="F52" s="588"/>
      <c r="G52" s="588"/>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c r="A53" s="3"/>
      <c r="B53" s="231"/>
      <c r="C53" s="424">
        <v>6</v>
      </c>
      <c r="D53" s="425" t="s">
        <v>38</v>
      </c>
      <c r="E53" s="426"/>
      <c r="F53" s="426"/>
      <c r="G53" s="426"/>
      <c r="H53" s="426"/>
      <c r="I53" s="427" t="s">
        <v>133</v>
      </c>
      <c r="J53" s="427" t="s">
        <v>47</v>
      </c>
      <c r="K53" s="429"/>
      <c r="L53" s="447"/>
      <c r="M53" s="447"/>
      <c r="N53" s="447"/>
      <c r="O53" s="448"/>
      <c r="P53" s="393" t="s">
        <v>22</v>
      </c>
      <c r="Q53" s="239"/>
      <c r="R53" s="569" t="s">
        <v>52</v>
      </c>
      <c r="S53" s="569"/>
      <c r="T53" s="522"/>
      <c r="U53" s="449"/>
      <c r="V53" s="449"/>
      <c r="W53" s="449"/>
      <c r="X53" s="449"/>
      <c r="Y53" s="449"/>
      <c r="Z53" s="240"/>
    </row>
    <row r="54" spans="1:26" ht="12.6" customHeight="1">
      <c r="A54" s="3"/>
      <c r="B54" s="231"/>
      <c r="C54" s="19"/>
      <c r="D54" s="580" t="s">
        <v>6595</v>
      </c>
      <c r="E54" s="581"/>
      <c r="F54" s="581"/>
      <c r="G54" s="582"/>
      <c r="H54" s="5"/>
      <c r="I54" s="560">
        <v>5000</v>
      </c>
      <c r="J54" s="561" t="s">
        <v>4023</v>
      </c>
      <c r="K54" s="20"/>
      <c r="L54" s="6"/>
      <c r="M54" s="6"/>
      <c r="N54" s="6"/>
      <c r="O54" s="244"/>
      <c r="P54" s="562">
        <v>5000</v>
      </c>
      <c r="Q54" s="232"/>
      <c r="R54" s="579" t="s">
        <v>6596</v>
      </c>
      <c r="S54" s="579"/>
      <c r="T54" s="519"/>
      <c r="U54" s="8"/>
      <c r="V54" s="8"/>
      <c r="W54" s="8"/>
      <c r="X54" s="8"/>
      <c r="Y54" s="8"/>
      <c r="Z54" s="240"/>
    </row>
    <row r="55" spans="1:26" ht="12.6" customHeight="1">
      <c r="A55" s="3"/>
      <c r="B55" s="231"/>
      <c r="C55" s="19"/>
      <c r="D55" s="592"/>
      <c r="E55" s="593"/>
      <c r="F55" s="593"/>
      <c r="G55" s="594"/>
      <c r="H55" s="5"/>
      <c r="I55" s="548"/>
      <c r="J55" s="543"/>
      <c r="K55" s="20"/>
      <c r="L55" s="6" t="b">
        <v>0</v>
      </c>
      <c r="M55" s="6"/>
      <c r="N55" s="6"/>
      <c r="O55" s="244"/>
      <c r="P55" s="544">
        <v>0</v>
      </c>
      <c r="Q55" s="232"/>
      <c r="R55" s="568"/>
      <c r="S55" s="568"/>
      <c r="T55" s="519"/>
      <c r="U55" s="8"/>
      <c r="V55" s="8"/>
      <c r="W55" s="8" t="s">
        <v>23</v>
      </c>
      <c r="X55" s="8"/>
      <c r="Y55" s="8"/>
      <c r="Z55" s="240"/>
    </row>
    <row r="56" spans="1:26" ht="12.6" customHeight="1">
      <c r="A56" s="3"/>
      <c r="B56" s="231"/>
      <c r="C56" s="19"/>
      <c r="D56" s="592"/>
      <c r="E56" s="593"/>
      <c r="F56" s="593"/>
      <c r="G56" s="594"/>
      <c r="H56" s="5"/>
      <c r="I56" s="548"/>
      <c r="J56" s="543"/>
      <c r="K56" s="20"/>
      <c r="L56" s="6"/>
      <c r="M56" s="6"/>
      <c r="N56" s="6"/>
      <c r="O56" s="244"/>
      <c r="P56" s="544">
        <v>0</v>
      </c>
      <c r="Q56" s="232"/>
      <c r="R56" s="568"/>
      <c r="S56" s="568"/>
      <c r="T56" s="519"/>
      <c r="U56" s="8"/>
      <c r="V56" s="8"/>
      <c r="W56" s="8"/>
      <c r="X56" s="8"/>
      <c r="Y56" s="8"/>
      <c r="Z56" s="240"/>
    </row>
    <row r="57" spans="1:26" ht="12.6" customHeight="1">
      <c r="A57" s="3"/>
      <c r="B57" s="231"/>
      <c r="C57" s="19"/>
      <c r="D57" s="592"/>
      <c r="E57" s="593"/>
      <c r="F57" s="593"/>
      <c r="G57" s="594"/>
      <c r="H57" s="5"/>
      <c r="I57" s="548"/>
      <c r="J57" s="543"/>
      <c r="K57" s="20"/>
      <c r="L57" s="6"/>
      <c r="M57" s="6"/>
      <c r="N57" s="6"/>
      <c r="O57" s="244"/>
      <c r="P57" s="544">
        <v>0</v>
      </c>
      <c r="Q57" s="232"/>
      <c r="R57" s="568"/>
      <c r="S57" s="568"/>
      <c r="T57" s="519"/>
      <c r="U57" s="8"/>
      <c r="V57" s="8"/>
      <c r="W57" s="8"/>
      <c r="X57" s="8"/>
      <c r="Y57" s="8"/>
      <c r="Z57" s="240"/>
    </row>
    <row r="58" spans="1:26" ht="12.6" customHeight="1">
      <c r="A58" s="3"/>
      <c r="B58" s="231"/>
      <c r="C58" s="19"/>
      <c r="D58" s="592"/>
      <c r="E58" s="593"/>
      <c r="F58" s="593"/>
      <c r="G58" s="594"/>
      <c r="H58" s="5"/>
      <c r="I58" s="548"/>
      <c r="J58" s="543"/>
      <c r="K58" s="20"/>
      <c r="L58" s="6"/>
      <c r="M58" s="6"/>
      <c r="N58" s="6"/>
      <c r="O58" s="244"/>
      <c r="P58" s="544">
        <v>0</v>
      </c>
      <c r="Q58" s="232"/>
      <c r="R58" s="568"/>
      <c r="S58" s="568"/>
      <c r="T58" s="519"/>
      <c r="U58" s="8"/>
      <c r="V58" s="8"/>
      <c r="W58" s="8" t="s">
        <v>23</v>
      </c>
      <c r="X58" s="8"/>
      <c r="Y58" s="8"/>
      <c r="Z58" s="240"/>
    </row>
    <row r="59" spans="1:26" ht="12.6" customHeight="1">
      <c r="A59" s="3"/>
      <c r="B59" s="231"/>
      <c r="C59" s="19"/>
      <c r="D59" s="592"/>
      <c r="E59" s="593"/>
      <c r="F59" s="593"/>
      <c r="G59" s="594"/>
      <c r="H59" s="5"/>
      <c r="I59" s="548"/>
      <c r="J59" s="543"/>
      <c r="K59" s="20"/>
      <c r="L59" s="6"/>
      <c r="M59" s="6"/>
      <c r="N59" s="6"/>
      <c r="O59" s="244"/>
      <c r="P59" s="544">
        <v>0</v>
      </c>
      <c r="Q59" s="232"/>
      <c r="R59" s="568"/>
      <c r="S59" s="568"/>
      <c r="T59" s="519"/>
      <c r="U59" s="8"/>
      <c r="V59" s="8"/>
      <c r="W59" s="8" t="s">
        <v>23</v>
      </c>
      <c r="X59" s="8"/>
      <c r="Y59" s="8"/>
      <c r="Z59" s="240"/>
    </row>
    <row r="60" spans="1:26" ht="8.1" customHeight="1">
      <c r="A60" s="3"/>
      <c r="B60" s="231"/>
      <c r="C60" s="51"/>
      <c r="D60" s="52"/>
      <c r="E60" s="53"/>
      <c r="F60" s="53"/>
      <c r="G60" s="53"/>
      <c r="H60" s="53"/>
      <c r="I60" s="53"/>
      <c r="J60" s="53"/>
      <c r="K60" s="54"/>
      <c r="L60" s="5"/>
      <c r="M60" s="5"/>
      <c r="N60" s="5"/>
      <c r="O60" s="221"/>
      <c r="P60" s="38"/>
      <c r="Q60" s="256"/>
      <c r="R60" s="567"/>
      <c r="S60" s="567"/>
      <c r="T60" s="528"/>
      <c r="U60" s="8"/>
      <c r="V60" s="8"/>
      <c r="W60" s="8"/>
      <c r="X60" s="8"/>
      <c r="Y60" s="8"/>
      <c r="Z60" s="240"/>
    </row>
    <row r="61" spans="1:26" ht="12.75" customHeight="1">
      <c r="A61" s="26"/>
      <c r="B61" s="234"/>
      <c r="C61" s="587" t="s">
        <v>24</v>
      </c>
      <c r="D61" s="587"/>
      <c r="E61" s="587"/>
      <c r="F61" s="587"/>
      <c r="G61" s="587"/>
      <c r="H61" s="417"/>
      <c r="I61" s="417"/>
      <c r="J61" s="450"/>
      <c r="K61" s="450"/>
      <c r="L61" s="254"/>
      <c r="M61" s="254"/>
      <c r="N61" s="254"/>
      <c r="O61" s="254"/>
      <c r="P61" s="451">
        <f>SUM(P54:P59)</f>
        <v>5000</v>
      </c>
      <c r="Q61" s="255"/>
      <c r="R61" s="442"/>
      <c r="S61" s="255"/>
      <c r="T61" s="529"/>
      <c r="U61" s="45"/>
      <c r="V61" s="45"/>
      <c r="W61" s="45"/>
      <c r="X61" s="45"/>
      <c r="Y61" s="45"/>
      <c r="Z61" s="238"/>
    </row>
    <row r="62" spans="1:26" ht="29.25" customHeight="1">
      <c r="A62" s="39"/>
      <c r="B62" s="257"/>
      <c r="C62" s="424">
        <v>7</v>
      </c>
      <c r="D62" s="425" t="s">
        <v>37</v>
      </c>
      <c r="E62" s="426"/>
      <c r="F62" s="426"/>
      <c r="G62" s="426"/>
      <c r="H62" s="452"/>
      <c r="I62" s="452"/>
      <c r="J62" s="452"/>
      <c r="K62" s="453"/>
      <c r="L62" s="5"/>
      <c r="M62" s="5"/>
      <c r="N62" s="5"/>
      <c r="O62" s="244"/>
      <c r="P62" s="393" t="s">
        <v>22</v>
      </c>
      <c r="Q62" s="239"/>
      <c r="R62" s="569" t="s">
        <v>52</v>
      </c>
      <c r="S62" s="569"/>
      <c r="T62" s="522"/>
      <c r="U62" s="8"/>
      <c r="V62" s="8"/>
      <c r="W62" s="8"/>
      <c r="X62" s="8"/>
      <c r="Y62" s="8"/>
      <c r="Z62" s="240"/>
    </row>
    <row r="63" spans="1:26" ht="12.6" customHeight="1">
      <c r="A63" s="39"/>
      <c r="B63" s="257"/>
      <c r="C63" s="19"/>
      <c r="D63" s="607"/>
      <c r="E63" s="608"/>
      <c r="F63" s="608"/>
      <c r="G63" s="608"/>
      <c r="H63" s="609"/>
      <c r="I63" s="609"/>
      <c r="J63" s="610"/>
      <c r="K63" s="31"/>
      <c r="L63" s="5"/>
      <c r="M63" s="5"/>
      <c r="N63" s="5"/>
      <c r="O63" s="244"/>
      <c r="P63" s="544">
        <v>0</v>
      </c>
      <c r="Q63" s="232"/>
      <c r="R63" s="568"/>
      <c r="S63" s="568"/>
      <c r="T63" s="519"/>
      <c r="U63" s="8"/>
      <c r="V63" s="8"/>
      <c r="W63" s="8"/>
      <c r="X63" s="8"/>
      <c r="Y63" s="8"/>
      <c r="Z63" s="240"/>
    </row>
    <row r="64" spans="1:26" ht="12.6" customHeight="1">
      <c r="A64" s="39"/>
      <c r="B64" s="257"/>
      <c r="C64" s="19"/>
      <c r="D64" s="607"/>
      <c r="E64" s="608"/>
      <c r="F64" s="608"/>
      <c r="G64" s="608"/>
      <c r="H64" s="609"/>
      <c r="I64" s="609"/>
      <c r="J64" s="610"/>
      <c r="K64" s="31"/>
      <c r="L64" s="5"/>
      <c r="M64" s="5"/>
      <c r="N64" s="5"/>
      <c r="O64" s="244"/>
      <c r="P64" s="544">
        <v>0</v>
      </c>
      <c r="Q64" s="232"/>
      <c r="R64" s="568"/>
      <c r="S64" s="568"/>
      <c r="T64" s="519"/>
      <c r="U64" s="8"/>
      <c r="V64" s="8"/>
      <c r="W64" s="8"/>
      <c r="X64" s="8"/>
      <c r="Y64" s="8"/>
      <c r="Z64" s="240"/>
    </row>
    <row r="65" spans="1:26" ht="12.6" customHeight="1">
      <c r="A65" s="39"/>
      <c r="B65" s="257"/>
      <c r="C65" s="19"/>
      <c r="D65" s="607"/>
      <c r="E65" s="608"/>
      <c r="F65" s="608"/>
      <c r="G65" s="608"/>
      <c r="H65" s="609"/>
      <c r="I65" s="609"/>
      <c r="J65" s="610"/>
      <c r="K65" s="31"/>
      <c r="L65" s="5"/>
      <c r="M65" s="5"/>
      <c r="N65" s="5"/>
      <c r="O65" s="244"/>
      <c r="P65" s="544">
        <v>0</v>
      </c>
      <c r="Q65" s="232"/>
      <c r="R65" s="568"/>
      <c r="S65" s="568"/>
      <c r="T65" s="519"/>
      <c r="U65" s="8"/>
      <c r="V65" s="8"/>
      <c r="W65" s="8" t="s">
        <v>26</v>
      </c>
      <c r="X65" s="8"/>
      <c r="Y65" s="8"/>
      <c r="Z65" s="240"/>
    </row>
    <row r="66" spans="1:26" ht="12.6" customHeight="1">
      <c r="A66" s="39"/>
      <c r="B66" s="257"/>
      <c r="C66" s="19"/>
      <c r="D66" s="607"/>
      <c r="E66" s="608"/>
      <c r="F66" s="608"/>
      <c r="G66" s="608"/>
      <c r="H66" s="609"/>
      <c r="I66" s="609"/>
      <c r="J66" s="610"/>
      <c r="K66" s="31"/>
      <c r="L66" s="5"/>
      <c r="M66" s="5"/>
      <c r="N66" s="5"/>
      <c r="O66" s="244"/>
      <c r="P66" s="544">
        <v>0</v>
      </c>
      <c r="Q66" s="232"/>
      <c r="R66" s="568"/>
      <c r="S66" s="568"/>
      <c r="T66" s="519"/>
      <c r="U66" s="8"/>
      <c r="V66" s="8"/>
      <c r="W66" s="8" t="s">
        <v>23</v>
      </c>
      <c r="X66" s="8"/>
      <c r="Y66" s="8"/>
      <c r="Z66" s="240"/>
    </row>
    <row r="67" spans="1:26" ht="9.9499999999999993" customHeight="1">
      <c r="A67" s="3"/>
      <c r="B67" s="231"/>
      <c r="C67" s="51"/>
      <c r="D67" s="646"/>
      <c r="E67" s="646"/>
      <c r="F67" s="646"/>
      <c r="G67" s="53"/>
      <c r="H67" s="53"/>
      <c r="I67" s="53"/>
      <c r="J67" s="53"/>
      <c r="K67" s="54"/>
      <c r="L67" s="5"/>
      <c r="M67" s="5"/>
      <c r="N67" s="5"/>
      <c r="O67" s="221"/>
      <c r="P67" s="63"/>
      <c r="Q67" s="258"/>
      <c r="R67" s="567"/>
      <c r="S67" s="567"/>
      <c r="T67" s="530"/>
      <c r="U67" s="8"/>
      <c r="V67" s="8"/>
      <c r="W67" s="8"/>
      <c r="X67" s="8"/>
      <c r="Y67" s="8"/>
      <c r="Z67" s="240"/>
    </row>
    <row r="68" spans="1:26" ht="12.75" customHeight="1">
      <c r="A68" s="26"/>
      <c r="B68" s="234"/>
      <c r="C68" s="587" t="s">
        <v>24</v>
      </c>
      <c r="D68" s="587"/>
      <c r="E68" s="587"/>
      <c r="F68" s="587"/>
      <c r="G68" s="587"/>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c r="A69" s="3"/>
      <c r="B69" s="231"/>
      <c r="C69" s="424">
        <v>8</v>
      </c>
      <c r="D69" s="425" t="s">
        <v>36</v>
      </c>
      <c r="E69" s="426"/>
      <c r="F69" s="426"/>
      <c r="G69" s="426"/>
      <c r="H69" s="426"/>
      <c r="I69" s="426"/>
      <c r="J69" s="426"/>
      <c r="K69" s="453"/>
      <c r="L69" s="5"/>
      <c r="M69" s="5"/>
      <c r="N69" s="5"/>
      <c r="O69" s="244"/>
      <c r="P69" s="393" t="s">
        <v>22</v>
      </c>
      <c r="Q69" s="239"/>
      <c r="R69" s="569" t="s">
        <v>52</v>
      </c>
      <c r="S69" s="569"/>
      <c r="T69" s="531"/>
      <c r="U69" s="8"/>
      <c r="V69" s="8"/>
      <c r="W69" s="8"/>
      <c r="X69" s="8"/>
      <c r="Y69" s="8"/>
      <c r="Z69" s="240"/>
    </row>
    <row r="70" spans="1:26" ht="12.6" customHeight="1">
      <c r="A70" s="3"/>
      <c r="B70" s="231"/>
      <c r="C70" s="19"/>
      <c r="D70" s="585"/>
      <c r="E70" s="586"/>
      <c r="F70" s="586"/>
      <c r="G70" s="586"/>
      <c r="H70" s="586"/>
      <c r="I70" s="586"/>
      <c r="J70" s="586"/>
      <c r="K70" s="31"/>
      <c r="L70" s="5"/>
      <c r="M70" s="5"/>
      <c r="N70" s="5"/>
      <c r="O70" s="244"/>
      <c r="P70" s="544">
        <v>0</v>
      </c>
      <c r="Q70" s="232"/>
      <c r="R70" s="566"/>
      <c r="S70" s="566"/>
      <c r="T70" s="519"/>
      <c r="U70" s="8"/>
      <c r="V70" s="8"/>
      <c r="W70" s="8"/>
      <c r="X70" s="8"/>
      <c r="Y70" s="8"/>
      <c r="Z70" s="240"/>
    </row>
    <row r="71" spans="1:26" ht="12.6" customHeight="1">
      <c r="A71" s="3"/>
      <c r="B71" s="231"/>
      <c r="C71" s="19"/>
      <c r="D71" s="585"/>
      <c r="E71" s="586"/>
      <c r="F71" s="586"/>
      <c r="G71" s="586"/>
      <c r="H71" s="586"/>
      <c r="I71" s="586"/>
      <c r="J71" s="586"/>
      <c r="K71" s="31"/>
      <c r="L71" s="5"/>
      <c r="M71" s="5"/>
      <c r="N71" s="5"/>
      <c r="O71" s="244"/>
      <c r="P71" s="544">
        <v>0</v>
      </c>
      <c r="Q71" s="232"/>
      <c r="R71" s="566"/>
      <c r="S71" s="566"/>
      <c r="T71" s="519"/>
      <c r="U71" s="8"/>
      <c r="V71" s="8"/>
      <c r="W71" s="8"/>
      <c r="X71" s="8"/>
      <c r="Y71" s="8"/>
      <c r="Z71" s="240"/>
    </row>
    <row r="72" spans="1:26" ht="12.6" customHeight="1">
      <c r="A72" s="3"/>
      <c r="B72" s="231"/>
      <c r="C72" s="19"/>
      <c r="D72" s="585"/>
      <c r="E72" s="586"/>
      <c r="F72" s="586"/>
      <c r="G72" s="586"/>
      <c r="H72" s="586"/>
      <c r="I72" s="586"/>
      <c r="J72" s="586"/>
      <c r="K72" s="31"/>
      <c r="L72" s="5"/>
      <c r="M72" s="5"/>
      <c r="N72" s="5"/>
      <c r="O72" s="244"/>
      <c r="P72" s="544">
        <v>0</v>
      </c>
      <c r="Q72" s="232"/>
      <c r="R72" s="566"/>
      <c r="S72" s="566"/>
      <c r="T72" s="519"/>
      <c r="U72" s="8"/>
      <c r="V72" s="8"/>
      <c r="W72" s="8"/>
      <c r="X72" s="8"/>
      <c r="Y72" s="8"/>
      <c r="Z72" s="240"/>
    </row>
    <row r="73" spans="1:26" ht="12.6" customHeight="1">
      <c r="A73" s="3"/>
      <c r="B73" s="231"/>
      <c r="C73" s="19"/>
      <c r="D73" s="585"/>
      <c r="E73" s="586"/>
      <c r="F73" s="586"/>
      <c r="G73" s="586"/>
      <c r="H73" s="586"/>
      <c r="I73" s="586"/>
      <c r="J73" s="586"/>
      <c r="K73" s="31"/>
      <c r="L73" s="5"/>
      <c r="M73" s="5"/>
      <c r="N73" s="5"/>
      <c r="O73" s="244"/>
      <c r="P73" s="544">
        <v>0</v>
      </c>
      <c r="Q73" s="232"/>
      <c r="R73" s="566"/>
      <c r="S73" s="566"/>
      <c r="T73" s="519"/>
      <c r="U73" s="8"/>
      <c r="V73" s="8"/>
      <c r="W73" s="8"/>
      <c r="X73" s="8"/>
      <c r="Y73" s="8"/>
      <c r="Z73" s="240"/>
    </row>
    <row r="74" spans="1:26" ht="12.75" customHeight="1">
      <c r="A74" s="3"/>
      <c r="B74" s="231"/>
      <c r="C74" s="51"/>
      <c r="D74" s="53"/>
      <c r="E74" s="53"/>
      <c r="F74" s="53"/>
      <c r="G74" s="53"/>
      <c r="H74" s="53"/>
      <c r="I74" s="53"/>
      <c r="J74" s="53"/>
      <c r="K74" s="54"/>
      <c r="L74" s="5"/>
      <c r="M74" s="5"/>
      <c r="N74" s="5"/>
      <c r="O74" s="221"/>
      <c r="P74" s="60"/>
      <c r="Q74" s="221"/>
      <c r="R74" s="567"/>
      <c r="S74" s="567"/>
      <c r="T74" s="517"/>
      <c r="U74" s="8"/>
      <c r="V74" s="8"/>
      <c r="W74" s="8"/>
      <c r="X74" s="8"/>
      <c r="Y74" s="8"/>
      <c r="Z74" s="240"/>
    </row>
    <row r="75" spans="1:26" ht="12.75" customHeight="1">
      <c r="A75" s="26"/>
      <c r="B75" s="234"/>
      <c r="C75" s="587" t="s">
        <v>24</v>
      </c>
      <c r="D75" s="587"/>
      <c r="E75" s="587"/>
      <c r="F75" s="587"/>
      <c r="G75" s="587"/>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c r="A76" s="3"/>
      <c r="B76" s="231"/>
      <c r="C76" s="424">
        <v>9</v>
      </c>
      <c r="D76" s="454" t="s">
        <v>28</v>
      </c>
      <c r="E76" s="455"/>
      <c r="F76" s="455"/>
      <c r="G76" s="455"/>
      <c r="H76" s="452"/>
      <c r="I76" s="456"/>
      <c r="J76" s="457"/>
      <c r="K76" s="453"/>
      <c r="L76" s="5"/>
      <c r="M76" s="5"/>
      <c r="N76" s="5"/>
      <c r="O76" s="244"/>
      <c r="P76" s="393" t="s">
        <v>22</v>
      </c>
      <c r="Q76" s="239"/>
      <c r="R76" s="569" t="s">
        <v>52</v>
      </c>
      <c r="S76" s="569"/>
      <c r="T76" s="531"/>
      <c r="U76" s="8"/>
      <c r="V76" s="8"/>
      <c r="W76" s="8"/>
      <c r="X76" s="8"/>
      <c r="Y76" s="8"/>
      <c r="Z76" s="240"/>
    </row>
    <row r="77" spans="1:26" s="199" customFormat="1" ht="12.6" customHeight="1">
      <c r="A77" s="117"/>
      <c r="B77" s="259"/>
      <c r="C77" s="116"/>
      <c r="D77" s="585"/>
      <c r="E77" s="586"/>
      <c r="F77" s="586"/>
      <c r="G77" s="586"/>
      <c r="H77" s="586"/>
      <c r="I77" s="586"/>
      <c r="J77" s="586"/>
      <c r="K77" s="44"/>
      <c r="L77" s="30"/>
      <c r="M77" s="30"/>
      <c r="N77" s="30"/>
      <c r="O77" s="260"/>
      <c r="P77" s="550">
        <v>0</v>
      </c>
      <c r="Q77" s="261"/>
      <c r="R77" s="568"/>
      <c r="S77" s="568"/>
      <c r="T77" s="532"/>
      <c r="U77" s="118"/>
      <c r="V77" s="118"/>
      <c r="W77" s="118"/>
      <c r="X77" s="118"/>
      <c r="Y77" s="118"/>
      <c r="Z77" s="262"/>
    </row>
    <row r="78" spans="1:26" s="199" customFormat="1" ht="12.6" customHeight="1">
      <c r="A78" s="117"/>
      <c r="B78" s="259"/>
      <c r="C78" s="116"/>
      <c r="D78" s="585"/>
      <c r="E78" s="586"/>
      <c r="F78" s="586"/>
      <c r="G78" s="586"/>
      <c r="H78" s="586"/>
      <c r="I78" s="586"/>
      <c r="J78" s="586"/>
      <c r="K78" s="44"/>
      <c r="L78" s="30"/>
      <c r="M78" s="30"/>
      <c r="N78" s="30"/>
      <c r="O78" s="260"/>
      <c r="P78" s="550">
        <v>0</v>
      </c>
      <c r="Q78" s="261"/>
      <c r="R78" s="568"/>
      <c r="S78" s="568"/>
      <c r="T78" s="532"/>
      <c r="U78" s="118"/>
      <c r="V78" s="118"/>
      <c r="W78" s="118"/>
      <c r="X78" s="118"/>
      <c r="Y78" s="118"/>
      <c r="Z78" s="262"/>
    </row>
    <row r="79" spans="1:26" s="199" customFormat="1" ht="12.6" customHeight="1">
      <c r="A79" s="117"/>
      <c r="B79" s="259"/>
      <c r="C79" s="116"/>
      <c r="D79" s="585"/>
      <c r="E79" s="586"/>
      <c r="F79" s="586"/>
      <c r="G79" s="586"/>
      <c r="H79" s="586"/>
      <c r="I79" s="586"/>
      <c r="J79" s="586"/>
      <c r="K79" s="44"/>
      <c r="L79" s="30"/>
      <c r="M79" s="30"/>
      <c r="N79" s="30"/>
      <c r="O79" s="260"/>
      <c r="P79" s="550">
        <v>0</v>
      </c>
      <c r="Q79" s="261"/>
      <c r="R79" s="568"/>
      <c r="S79" s="568"/>
      <c r="T79" s="532"/>
      <c r="U79" s="118"/>
      <c r="V79" s="118"/>
      <c r="W79" s="118"/>
      <c r="X79" s="118"/>
      <c r="Y79" s="118"/>
      <c r="Z79" s="262"/>
    </row>
    <row r="80" spans="1:26" s="199" customFormat="1" ht="12.6" customHeight="1">
      <c r="A80" s="117"/>
      <c r="B80" s="259"/>
      <c r="C80" s="116"/>
      <c r="D80" s="585"/>
      <c r="E80" s="586"/>
      <c r="F80" s="586"/>
      <c r="G80" s="586"/>
      <c r="H80" s="586"/>
      <c r="I80" s="586"/>
      <c r="J80" s="586"/>
      <c r="K80" s="44"/>
      <c r="L80" s="30"/>
      <c r="M80" s="30"/>
      <c r="N80" s="30"/>
      <c r="O80" s="260"/>
      <c r="P80" s="550">
        <v>0</v>
      </c>
      <c r="Q80" s="261"/>
      <c r="R80" s="568"/>
      <c r="S80" s="568"/>
      <c r="T80" s="532"/>
      <c r="U80" s="118"/>
      <c r="V80" s="118"/>
      <c r="W80" s="118"/>
      <c r="X80" s="118"/>
      <c r="Y80" s="118"/>
      <c r="Z80" s="262"/>
    </row>
    <row r="81" spans="1:27" ht="12.75" customHeight="1">
      <c r="A81" s="3"/>
      <c r="B81" s="231"/>
      <c r="C81" s="51"/>
      <c r="D81" s="53"/>
      <c r="E81" s="53"/>
      <c r="F81" s="53"/>
      <c r="G81" s="53"/>
      <c r="H81" s="53"/>
      <c r="I81" s="55"/>
      <c r="J81" s="55"/>
      <c r="K81" s="54"/>
      <c r="L81" s="5"/>
      <c r="M81" s="5"/>
      <c r="N81" s="5"/>
      <c r="O81" s="221"/>
      <c r="P81" s="60"/>
      <c r="Q81" s="221"/>
      <c r="R81" s="572"/>
      <c r="S81" s="572"/>
      <c r="T81" s="517"/>
      <c r="U81" s="8"/>
      <c r="V81" s="8"/>
      <c r="W81" s="8"/>
      <c r="X81" s="8"/>
      <c r="Y81" s="8"/>
      <c r="Z81" s="240"/>
    </row>
    <row r="82" spans="1:27" ht="12.75" customHeight="1">
      <c r="A82" s="26"/>
      <c r="B82" s="234"/>
      <c r="C82" s="587" t="s">
        <v>24</v>
      </c>
      <c r="D82" s="587"/>
      <c r="E82" s="587"/>
      <c r="F82" s="587"/>
      <c r="G82" s="587"/>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c r="A83" s="26"/>
      <c r="B83" s="234"/>
      <c r="C83" s="458"/>
      <c r="D83" s="459"/>
      <c r="E83" s="459"/>
      <c r="F83" s="459"/>
      <c r="G83" s="459"/>
      <c r="H83" s="460"/>
      <c r="I83" s="460" t="s">
        <v>5869</v>
      </c>
      <c r="J83" s="461"/>
      <c r="K83" s="462"/>
      <c r="L83" s="98"/>
      <c r="M83" s="98"/>
      <c r="N83" s="98"/>
      <c r="O83" s="264"/>
      <c r="P83" s="61"/>
      <c r="Q83" s="265"/>
      <c r="R83" s="573" t="s">
        <v>6594</v>
      </c>
      <c r="S83" s="574"/>
      <c r="T83" s="534"/>
      <c r="U83" s="21"/>
      <c r="V83" s="21"/>
      <c r="W83" s="21"/>
      <c r="X83" s="21"/>
      <c r="Y83" s="21"/>
      <c r="Z83" s="266"/>
    </row>
    <row r="84" spans="1:27">
      <c r="A84" s="3"/>
      <c r="B84" s="231"/>
      <c r="C84" s="41">
        <v>10</v>
      </c>
      <c r="D84" s="35" t="s">
        <v>5914</v>
      </c>
      <c r="E84" s="35"/>
      <c r="F84" s="35"/>
      <c r="G84" s="30"/>
      <c r="H84" s="115"/>
      <c r="I84" s="647"/>
      <c r="J84" s="648"/>
      <c r="K84" s="31"/>
      <c r="L84" s="5"/>
      <c r="M84" s="5"/>
      <c r="N84" s="5"/>
      <c r="O84" s="244"/>
      <c r="P84" s="564">
        <v>0</v>
      </c>
      <c r="Q84" s="265"/>
      <c r="R84" s="575"/>
      <c r="S84" s="576"/>
      <c r="T84" s="535"/>
      <c r="U84" s="45"/>
      <c r="V84" s="45"/>
      <c r="W84" s="45"/>
      <c r="X84" s="45"/>
      <c r="Y84" s="45"/>
      <c r="Z84" s="240"/>
    </row>
    <row r="85" spans="1:27" ht="9" customHeight="1">
      <c r="A85" s="3"/>
      <c r="B85" s="231"/>
      <c r="C85" s="42"/>
      <c r="D85" s="5"/>
      <c r="E85" s="5"/>
      <c r="F85" s="5"/>
      <c r="G85" s="5"/>
      <c r="H85" s="5"/>
      <c r="I85" s="40"/>
      <c r="J85" s="40"/>
      <c r="K85" s="31"/>
      <c r="L85" s="5"/>
      <c r="M85" s="5"/>
      <c r="N85" s="5"/>
      <c r="O85" s="244"/>
      <c r="P85" s="23"/>
      <c r="Q85" s="265"/>
      <c r="R85" s="577"/>
      <c r="S85" s="578"/>
      <c r="T85" s="536"/>
      <c r="U85" s="8"/>
      <c r="V85" s="8"/>
      <c r="W85" s="8"/>
      <c r="X85" s="8"/>
      <c r="Y85" s="8"/>
      <c r="Z85" s="240"/>
    </row>
    <row r="86" spans="1:27" ht="12.75" customHeight="1">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c r="A87" s="3"/>
      <c r="B87" s="231"/>
      <c r="C87" s="42"/>
      <c r="D87" s="5"/>
      <c r="E87" s="5"/>
      <c r="F87" s="5"/>
      <c r="G87" s="5"/>
      <c r="H87" s="5"/>
      <c r="I87" s="40"/>
      <c r="J87" s="40"/>
      <c r="K87" s="31"/>
      <c r="L87" s="5"/>
      <c r="M87" s="5"/>
      <c r="N87" s="5"/>
      <c r="O87" s="244"/>
      <c r="P87" s="29"/>
      <c r="Q87" s="265"/>
      <c r="R87" s="569" t="s">
        <v>52</v>
      </c>
      <c r="S87" s="569"/>
      <c r="T87" s="536"/>
      <c r="U87" s="8"/>
      <c r="V87" s="8"/>
      <c r="W87" s="8"/>
      <c r="X87" s="8"/>
      <c r="Y87" s="8"/>
      <c r="Z87" s="240"/>
    </row>
    <row r="88" spans="1:27" ht="28.5" customHeight="1">
      <c r="A88" s="3"/>
      <c r="B88" s="231"/>
      <c r="C88" s="43">
        <v>11</v>
      </c>
      <c r="D88" s="611" t="s">
        <v>6591</v>
      </c>
      <c r="E88" s="611"/>
      <c r="F88" s="611"/>
      <c r="G88" s="611"/>
      <c r="H88" s="611"/>
      <c r="I88" s="611"/>
      <c r="J88" s="611"/>
      <c r="K88" s="612"/>
      <c r="L88" s="392"/>
      <c r="M88" s="392"/>
      <c r="N88" s="392"/>
      <c r="O88" s="267"/>
      <c r="P88" s="28" t="s">
        <v>22</v>
      </c>
      <c r="Q88" s="239"/>
      <c r="R88" s="569"/>
      <c r="S88" s="569"/>
      <c r="T88" s="531"/>
      <c r="U88" s="8"/>
      <c r="V88" s="8"/>
      <c r="W88" s="8"/>
      <c r="X88" s="8"/>
      <c r="Y88" s="8"/>
      <c r="Z88" s="240"/>
    </row>
    <row r="89" spans="1:27" ht="12.6" customHeight="1">
      <c r="A89" s="3"/>
      <c r="B89" s="231"/>
      <c r="C89" s="19"/>
      <c r="D89" s="585"/>
      <c r="E89" s="585"/>
      <c r="F89" s="585"/>
      <c r="G89" s="585"/>
      <c r="H89" s="586"/>
      <c r="I89" s="586"/>
      <c r="J89" s="586"/>
      <c r="K89" s="44"/>
      <c r="L89" s="30"/>
      <c r="M89" s="30"/>
      <c r="N89" s="30"/>
      <c r="O89" s="260"/>
      <c r="P89" s="544">
        <v>0</v>
      </c>
      <c r="Q89" s="232"/>
      <c r="R89" s="568"/>
      <c r="S89" s="568"/>
      <c r="T89" s="519"/>
      <c r="U89" s="8"/>
      <c r="V89" s="8"/>
      <c r="W89" s="8" t="s">
        <v>23</v>
      </c>
      <c r="X89" s="8"/>
      <c r="Y89" s="8"/>
      <c r="Z89" s="240"/>
    </row>
    <row r="90" spans="1:27" ht="12.6" customHeight="1">
      <c r="A90" s="3"/>
      <c r="B90" s="231"/>
      <c r="C90" s="19"/>
      <c r="D90" s="585"/>
      <c r="E90" s="585"/>
      <c r="F90" s="585"/>
      <c r="G90" s="585"/>
      <c r="H90" s="586"/>
      <c r="I90" s="586"/>
      <c r="J90" s="586"/>
      <c r="K90" s="44"/>
      <c r="L90" s="30"/>
      <c r="M90" s="30"/>
      <c r="N90" s="30"/>
      <c r="O90" s="260"/>
      <c r="P90" s="544">
        <v>0</v>
      </c>
      <c r="Q90" s="232"/>
      <c r="R90" s="568"/>
      <c r="S90" s="568"/>
      <c r="T90" s="519"/>
      <c r="U90" s="8"/>
      <c r="V90" s="8"/>
      <c r="W90" s="8" t="s">
        <v>23</v>
      </c>
      <c r="X90" s="8"/>
      <c r="Y90" s="8"/>
      <c r="Z90" s="240"/>
    </row>
    <row r="91" spans="1:27" ht="12.75" customHeight="1">
      <c r="A91" s="24"/>
      <c r="B91" s="231"/>
      <c r="C91" s="56"/>
      <c r="D91" s="57"/>
      <c r="E91" s="57"/>
      <c r="F91" s="57"/>
      <c r="G91" s="58"/>
      <c r="H91" s="58"/>
      <c r="I91" s="58"/>
      <c r="J91" s="58"/>
      <c r="K91" s="59"/>
      <c r="L91" s="6"/>
      <c r="M91" s="6"/>
      <c r="N91" s="6"/>
      <c r="O91" s="221"/>
      <c r="P91" s="62"/>
      <c r="Q91" s="268"/>
      <c r="R91" s="567"/>
      <c r="S91" s="567"/>
      <c r="T91" s="537"/>
      <c r="U91" s="8"/>
      <c r="V91" s="8"/>
      <c r="W91" s="8"/>
      <c r="X91" s="8"/>
      <c r="Y91" s="8"/>
      <c r="Z91" s="240"/>
    </row>
    <row r="92" spans="1:27" ht="16.5" customHeight="1">
      <c r="A92" s="26"/>
      <c r="B92" s="234"/>
      <c r="C92" s="588" t="s">
        <v>24</v>
      </c>
      <c r="D92" s="588"/>
      <c r="E92" s="588"/>
      <c r="F92" s="588"/>
      <c r="G92" s="588"/>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c r="A94" s="46"/>
      <c r="B94" s="269"/>
      <c r="C94" s="583" t="s">
        <v>35</v>
      </c>
      <c r="D94" s="584"/>
      <c r="E94" s="584"/>
      <c r="F94" s="584"/>
      <c r="G94" s="584"/>
      <c r="H94" s="584"/>
      <c r="I94" s="584"/>
      <c r="J94" s="584"/>
      <c r="K94" s="391"/>
      <c r="L94" s="391"/>
      <c r="M94" s="391"/>
      <c r="N94" s="391"/>
      <c r="O94" s="360"/>
      <c r="P94" s="513">
        <f>+P21+P30+P36+P43+P52+P61+P68+P75+P82+P84+P92</f>
        <v>5000</v>
      </c>
      <c r="Q94" s="404"/>
      <c r="R94" s="570"/>
      <c r="S94" s="571"/>
      <c r="T94" s="539"/>
      <c r="U94" s="380"/>
      <c r="V94" s="380"/>
      <c r="W94" s="380"/>
      <c r="X94" s="380"/>
      <c r="Y94" s="380"/>
      <c r="Z94" s="240"/>
    </row>
    <row r="95" spans="1:27" ht="6.6" customHeight="1">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c r="A99" s="3"/>
      <c r="B99" s="198"/>
      <c r="C99" s="4"/>
      <c r="D99" s="74"/>
      <c r="E99" s="4"/>
      <c r="F99" s="275"/>
      <c r="G99" s="4"/>
      <c r="H99" s="4"/>
      <c r="I99" s="4"/>
      <c r="J99" s="4"/>
      <c r="K99" s="4"/>
      <c r="L99" s="4"/>
      <c r="M99" s="4"/>
      <c r="N99" s="4"/>
      <c r="O99" s="4"/>
      <c r="P99" s="4"/>
      <c r="Q99" s="4"/>
      <c r="R99" s="4"/>
      <c r="S99" s="5"/>
      <c r="T99" s="635"/>
      <c r="U99" s="636"/>
      <c r="V99" s="4"/>
      <c r="W99" s="7"/>
      <c r="X99" s="7"/>
      <c r="Y99" s="7"/>
      <c r="Z99" s="7"/>
      <c r="AA99" s="8"/>
      <c r="AB99" s="7"/>
    </row>
    <row r="100" spans="1:28">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B3:E3"/>
    <mergeCell ref="B7:E7"/>
    <mergeCell ref="B5:E5"/>
    <mergeCell ref="R3:T3"/>
    <mergeCell ref="R5:T5"/>
    <mergeCell ref="R7:T7"/>
    <mergeCell ref="U5:V5"/>
    <mergeCell ref="D27:G27"/>
    <mergeCell ref="U7:V7"/>
    <mergeCell ref="R9:T9"/>
    <mergeCell ref="U9:V9"/>
    <mergeCell ref="F7:G7"/>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7:S17"/>
    <mergeCell ref="R13:S14"/>
    <mergeCell ref="R18:S18"/>
    <mergeCell ref="R19:S19"/>
    <mergeCell ref="R16:S16"/>
    <mergeCell ref="R20:S20"/>
    <mergeCell ref="C2:V2"/>
    <mergeCell ref="C30:G30"/>
    <mergeCell ref="C61:G61"/>
    <mergeCell ref="D40:G40"/>
    <mergeCell ref="D44:K44"/>
    <mergeCell ref="D41:G41"/>
    <mergeCell ref="C36:K36"/>
    <mergeCell ref="D34:G34"/>
    <mergeCell ref="D39:G39"/>
    <mergeCell ref="D46:K46"/>
    <mergeCell ref="D35:K35"/>
    <mergeCell ref="C43:G43"/>
    <mergeCell ref="D54:G54"/>
    <mergeCell ref="R34:S34"/>
    <mergeCell ref="R35:S35"/>
    <mergeCell ref="R37:S37"/>
    <mergeCell ref="R38:S38"/>
    <mergeCell ref="R39:S39"/>
    <mergeCell ref="C94:J94"/>
    <mergeCell ref="D77:J77"/>
    <mergeCell ref="D78:J78"/>
    <mergeCell ref="D79:J79"/>
    <mergeCell ref="D80:J80"/>
    <mergeCell ref="C82:G82"/>
    <mergeCell ref="C92:G92"/>
    <mergeCell ref="D73:J73"/>
    <mergeCell ref="R46:S46"/>
    <mergeCell ref="R47:S47"/>
    <mergeCell ref="R48:S48"/>
    <mergeCell ref="R49:S49"/>
    <mergeCell ref="R51:S51"/>
    <mergeCell ref="R40:S40"/>
    <mergeCell ref="R41:S41"/>
    <mergeCell ref="R42:S42"/>
    <mergeCell ref="R44:S44"/>
    <mergeCell ref="R45:S45"/>
    <mergeCell ref="R58:S58"/>
    <mergeCell ref="R59:S59"/>
    <mergeCell ref="R60:S60"/>
    <mergeCell ref="R62:S62"/>
    <mergeCell ref="R63:S63"/>
    <mergeCell ref="R53:S53"/>
    <mergeCell ref="R54:S54"/>
    <mergeCell ref="R55:S55"/>
    <mergeCell ref="R56:S56"/>
    <mergeCell ref="R57:S57"/>
    <mergeCell ref="R94:S94"/>
    <mergeCell ref="R87:S88"/>
    <mergeCell ref="R89:S89"/>
    <mergeCell ref="R90:S90"/>
    <mergeCell ref="R91:S91"/>
    <mergeCell ref="R81:S81"/>
    <mergeCell ref="R83:S85"/>
    <mergeCell ref="R76:S76"/>
    <mergeCell ref="R77:S77"/>
    <mergeCell ref="R78:S78"/>
    <mergeCell ref="R79:S79"/>
    <mergeCell ref="R80:S80"/>
    <mergeCell ref="R70:S70"/>
    <mergeCell ref="R71:S71"/>
    <mergeCell ref="R72:S72"/>
    <mergeCell ref="R73:S73"/>
    <mergeCell ref="R74:S74"/>
    <mergeCell ref="R64:S64"/>
    <mergeCell ref="R65:S65"/>
    <mergeCell ref="R66:S66"/>
    <mergeCell ref="R67:S67"/>
    <mergeCell ref="R69:S69"/>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dataValidation type="whole" allowBlank="1" showInputMessage="1" showErrorMessage="1" error="Please enter a numeric value." sqref="T37:T42 T32:T34 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list" allowBlank="1" showInputMessage="1" showErrorMessage="1" sqref="V7:V9 U7 U9">
      <formula1>"Yes"</formula1>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allowBlank="1" showInputMessage="1" showErrorMessage="1" sqref="AD25">
      <formula1>$AD$19:$AD$21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10.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79" t="s">
        <v>1674</v>
      </c>
      <c r="B1" s="479" t="s">
        <v>4167</v>
      </c>
      <c r="C1" s="480" t="s">
        <v>6120</v>
      </c>
      <c r="E1" s="479" t="s">
        <v>1674</v>
      </c>
      <c r="F1" s="479" t="s">
        <v>4167</v>
      </c>
      <c r="G1" s="483" t="s">
        <v>5921</v>
      </c>
      <c r="J1" s="337" t="s">
        <v>1674</v>
      </c>
      <c r="K1" s="338" t="s">
        <v>4167</v>
      </c>
      <c r="L1" s="339" t="s">
        <v>4168</v>
      </c>
    </row>
    <row r="2" spans="1:12">
      <c r="A2" s="475" t="s">
        <v>4169</v>
      </c>
      <c r="B2" s="475" t="s">
        <v>1659</v>
      </c>
      <c r="C2" s="481" t="s">
        <v>5922</v>
      </c>
      <c r="E2" s="475" t="s">
        <v>4169</v>
      </c>
      <c r="F2" s="475" t="s">
        <v>1659</v>
      </c>
      <c r="G2" s="484" t="s">
        <v>5922</v>
      </c>
      <c r="J2" s="340" t="s">
        <v>4169</v>
      </c>
      <c r="K2" s="340" t="s">
        <v>1659</v>
      </c>
      <c r="L2" s="341">
        <v>0.2</v>
      </c>
    </row>
    <row r="3" spans="1:12">
      <c r="A3" s="475" t="s">
        <v>4171</v>
      </c>
      <c r="B3" s="475" t="s">
        <v>1647</v>
      </c>
      <c r="C3" s="481" t="s">
        <v>5923</v>
      </c>
      <c r="E3" s="475" t="s">
        <v>4171</v>
      </c>
      <c r="F3" s="475" t="s">
        <v>1647</v>
      </c>
      <c r="G3" s="484" t="s">
        <v>5922</v>
      </c>
      <c r="J3" s="342" t="s">
        <v>4170</v>
      </c>
      <c r="K3" s="342" t="s">
        <v>1651</v>
      </c>
      <c r="L3" s="343">
        <v>0.05</v>
      </c>
    </row>
    <row r="4" spans="1:12">
      <c r="A4" s="475" t="s">
        <v>4172</v>
      </c>
      <c r="B4" s="475" t="s">
        <v>1636</v>
      </c>
      <c r="C4" s="481" t="s">
        <v>5923</v>
      </c>
      <c r="E4" s="475" t="s">
        <v>4172</v>
      </c>
      <c r="F4" s="475" t="s">
        <v>1636</v>
      </c>
      <c r="G4" s="484" t="s">
        <v>5922</v>
      </c>
      <c r="J4" s="342" t="s">
        <v>4171</v>
      </c>
      <c r="K4" s="342" t="s">
        <v>1647</v>
      </c>
      <c r="L4" s="343">
        <v>0.2</v>
      </c>
    </row>
    <row r="5" spans="1:12">
      <c r="A5" s="475" t="s">
        <v>4173</v>
      </c>
      <c r="B5" s="475" t="s">
        <v>1624</v>
      </c>
      <c r="C5" s="481" t="s">
        <v>5923</v>
      </c>
      <c r="E5" s="475" t="s">
        <v>4173</v>
      </c>
      <c r="F5" s="475" t="s">
        <v>1624</v>
      </c>
      <c r="G5" s="484" t="s">
        <v>5923</v>
      </c>
      <c r="J5" s="342" t="s">
        <v>4172</v>
      </c>
      <c r="K5" s="342" t="s">
        <v>1636</v>
      </c>
      <c r="L5" s="343">
        <v>0.2</v>
      </c>
    </row>
    <row r="6" spans="1:12">
      <c r="A6" s="475" t="s">
        <v>4174</v>
      </c>
      <c r="B6" s="475" t="s">
        <v>698</v>
      </c>
      <c r="C6" s="481" t="s">
        <v>5922</v>
      </c>
      <c r="E6" s="475" t="s">
        <v>4174</v>
      </c>
      <c r="F6" s="475" t="s">
        <v>698</v>
      </c>
      <c r="G6" s="484" t="s">
        <v>5923</v>
      </c>
      <c r="J6" s="342" t="s">
        <v>4173</v>
      </c>
      <c r="K6" s="342" t="s">
        <v>1624</v>
      </c>
      <c r="L6" s="343">
        <v>0.15</v>
      </c>
    </row>
    <row r="7" spans="1:12">
      <c r="A7" s="475" t="s">
        <v>4175</v>
      </c>
      <c r="B7" s="475" t="s">
        <v>1170</v>
      </c>
      <c r="C7" s="481" t="s">
        <v>5924</v>
      </c>
      <c r="E7" s="475" t="s">
        <v>4175</v>
      </c>
      <c r="F7" s="475" t="s">
        <v>1170</v>
      </c>
      <c r="G7" s="484" t="s">
        <v>5924</v>
      </c>
      <c r="J7" s="342" t="s">
        <v>4174</v>
      </c>
      <c r="K7" s="342" t="s">
        <v>698</v>
      </c>
      <c r="L7" s="343">
        <v>0.15</v>
      </c>
    </row>
    <row r="8" spans="1:12">
      <c r="A8" s="475" t="s">
        <v>4176</v>
      </c>
      <c r="B8" s="475" t="s">
        <v>1615</v>
      </c>
      <c r="C8" s="481" t="s">
        <v>5925</v>
      </c>
      <c r="E8" s="475" t="s">
        <v>4176</v>
      </c>
      <c r="F8" s="475" t="s">
        <v>1615</v>
      </c>
      <c r="G8" s="484" t="s">
        <v>5925</v>
      </c>
      <c r="J8" s="342" t="s">
        <v>4175</v>
      </c>
      <c r="K8" s="342" t="s">
        <v>1170</v>
      </c>
      <c r="L8" s="343">
        <v>0.05</v>
      </c>
    </row>
    <row r="9" spans="1:12">
      <c r="A9" s="475" t="s">
        <v>4177</v>
      </c>
      <c r="B9" s="475" t="s">
        <v>1606</v>
      </c>
      <c r="C9" s="481" t="s">
        <v>5924</v>
      </c>
      <c r="E9" s="475" t="s">
        <v>4177</v>
      </c>
      <c r="F9" s="475" t="s">
        <v>1606</v>
      </c>
      <c r="G9" s="484" t="s">
        <v>5923</v>
      </c>
      <c r="J9" s="342" t="s">
        <v>4176</v>
      </c>
      <c r="K9" s="342" t="s">
        <v>1615</v>
      </c>
      <c r="L9" s="343">
        <v>0.05</v>
      </c>
    </row>
    <row r="10" spans="1:12">
      <c r="A10" s="475" t="s">
        <v>4178</v>
      </c>
      <c r="B10" s="475" t="s">
        <v>1590</v>
      </c>
      <c r="C10" s="481" t="s">
        <v>5922</v>
      </c>
      <c r="E10" s="475" t="s">
        <v>4178</v>
      </c>
      <c r="F10" s="475" t="s">
        <v>1590</v>
      </c>
      <c r="G10" s="484" t="s">
        <v>5923</v>
      </c>
      <c r="J10" s="342" t="s">
        <v>4177</v>
      </c>
      <c r="K10" s="342" t="s">
        <v>1606</v>
      </c>
      <c r="L10" s="343">
        <v>0.15</v>
      </c>
    </row>
    <row r="11" spans="1:12">
      <c r="A11" s="475" t="s">
        <v>4179</v>
      </c>
      <c r="B11" s="475" t="s">
        <v>1585</v>
      </c>
      <c r="C11" s="481" t="s">
        <v>5923</v>
      </c>
      <c r="E11" s="475" t="s">
        <v>4179</v>
      </c>
      <c r="F11" s="475" t="s">
        <v>1585</v>
      </c>
      <c r="G11" s="484" t="s">
        <v>5923</v>
      </c>
      <c r="J11" s="342" t="s">
        <v>4178</v>
      </c>
      <c r="K11" s="342" t="s">
        <v>1590</v>
      </c>
      <c r="L11" s="343">
        <v>0.15</v>
      </c>
    </row>
    <row r="12" spans="1:12">
      <c r="A12" s="475" t="s">
        <v>4180</v>
      </c>
      <c r="B12" s="475" t="s">
        <v>1581</v>
      </c>
      <c r="C12" s="481" t="s">
        <v>5922</v>
      </c>
      <c r="E12" s="475" t="s">
        <v>4180</v>
      </c>
      <c r="F12" s="475" t="s">
        <v>1581</v>
      </c>
      <c r="G12" s="484" t="s">
        <v>5923</v>
      </c>
      <c r="J12" s="342" t="s">
        <v>4179</v>
      </c>
      <c r="K12" s="342" t="s">
        <v>1585</v>
      </c>
      <c r="L12" s="343">
        <v>0.15</v>
      </c>
    </row>
    <row r="13" spans="1:12">
      <c r="A13" s="475" t="s">
        <v>4181</v>
      </c>
      <c r="B13" s="475" t="s">
        <v>1574</v>
      </c>
      <c r="C13" s="481" t="s">
        <v>5922</v>
      </c>
      <c r="E13" s="475" t="s">
        <v>4181</v>
      </c>
      <c r="F13" s="475" t="s">
        <v>1574</v>
      </c>
      <c r="G13" s="484" t="s">
        <v>5922</v>
      </c>
      <c r="J13" s="342" t="s">
        <v>4180</v>
      </c>
      <c r="K13" s="342" t="s">
        <v>1581</v>
      </c>
      <c r="L13" s="343">
        <v>0.15</v>
      </c>
    </row>
    <row r="14" spans="1:12">
      <c r="A14" s="475" t="s">
        <v>4182</v>
      </c>
      <c r="B14" s="475" t="s">
        <v>1567</v>
      </c>
      <c r="C14" s="481" t="s">
        <v>5924</v>
      </c>
      <c r="E14" s="475" t="s">
        <v>4182</v>
      </c>
      <c r="F14" s="475" t="s">
        <v>1567</v>
      </c>
      <c r="G14" s="484" t="s">
        <v>5924</v>
      </c>
      <c r="J14" s="342" t="s">
        <v>4181</v>
      </c>
      <c r="K14" s="342" t="s">
        <v>1574</v>
      </c>
      <c r="L14" s="343">
        <v>0.15</v>
      </c>
    </row>
    <row r="15" spans="1:12">
      <c r="A15" s="475" t="s">
        <v>4183</v>
      </c>
      <c r="B15" s="475" t="s">
        <v>1563</v>
      </c>
      <c r="C15" s="481" t="s">
        <v>5923</v>
      </c>
      <c r="E15" s="475" t="s">
        <v>4183</v>
      </c>
      <c r="F15" s="475" t="s">
        <v>1563</v>
      </c>
      <c r="G15" s="484" t="s">
        <v>5923</v>
      </c>
      <c r="J15" s="342" t="s">
        <v>4182</v>
      </c>
      <c r="K15" s="342" t="s">
        <v>1567</v>
      </c>
      <c r="L15" s="343">
        <v>0.1</v>
      </c>
    </row>
    <row r="16" spans="1:12">
      <c r="A16" s="475" t="s">
        <v>4184</v>
      </c>
      <c r="B16" s="475" t="s">
        <v>1560</v>
      </c>
      <c r="C16" s="481" t="s">
        <v>5922</v>
      </c>
      <c r="E16" s="475" t="s">
        <v>4184</v>
      </c>
      <c r="F16" s="475" t="s">
        <v>1560</v>
      </c>
      <c r="G16" s="484" t="s">
        <v>5922</v>
      </c>
      <c r="J16" s="342" t="s">
        <v>4183</v>
      </c>
      <c r="K16" s="342" t="s">
        <v>1563</v>
      </c>
      <c r="L16" s="343">
        <v>0.15</v>
      </c>
    </row>
    <row r="17" spans="1:12">
      <c r="A17" s="475" t="s">
        <v>4185</v>
      </c>
      <c r="B17" s="475" t="s">
        <v>1556</v>
      </c>
      <c r="C17" s="481" t="s">
        <v>5926</v>
      </c>
      <c r="E17" s="475" t="s">
        <v>4185</v>
      </c>
      <c r="F17" s="475" t="s">
        <v>1556</v>
      </c>
      <c r="G17" s="484" t="s">
        <v>5926</v>
      </c>
      <c r="J17" s="342" t="s">
        <v>4184</v>
      </c>
      <c r="K17" s="342" t="s">
        <v>1560</v>
      </c>
      <c r="L17" s="343">
        <v>0.2</v>
      </c>
    </row>
    <row r="18" spans="1:12">
      <c r="A18" s="475" t="s">
        <v>4186</v>
      </c>
      <c r="B18" s="475" t="s">
        <v>1543</v>
      </c>
      <c r="C18" s="481" t="s">
        <v>5922</v>
      </c>
      <c r="E18" s="475" t="s">
        <v>4186</v>
      </c>
      <c r="F18" s="475" t="s">
        <v>1543</v>
      </c>
      <c r="G18" s="484" t="s">
        <v>5922</v>
      </c>
      <c r="J18" s="342" t="s">
        <v>4185</v>
      </c>
      <c r="K18" s="342" t="s">
        <v>1556</v>
      </c>
      <c r="L18" s="343">
        <v>0</v>
      </c>
    </row>
    <row r="19" spans="1:12">
      <c r="A19" s="475" t="s">
        <v>4187</v>
      </c>
      <c r="B19" s="475" t="s">
        <v>1528</v>
      </c>
      <c r="C19" s="481" t="s">
        <v>5922</v>
      </c>
      <c r="E19" s="475" t="s">
        <v>4187</v>
      </c>
      <c r="F19" s="475" t="s">
        <v>1528</v>
      </c>
      <c r="G19" s="484" t="s">
        <v>5922</v>
      </c>
      <c r="J19" s="342" t="s">
        <v>4186</v>
      </c>
      <c r="K19" s="342" t="s">
        <v>1543</v>
      </c>
      <c r="L19" s="343">
        <v>0.2</v>
      </c>
    </row>
    <row r="20" spans="1:12">
      <c r="A20" s="475" t="s">
        <v>4188</v>
      </c>
      <c r="B20" s="475" t="s">
        <v>123</v>
      </c>
      <c r="C20" s="481" t="s">
        <v>5923</v>
      </c>
      <c r="E20" s="475" t="s">
        <v>4188</v>
      </c>
      <c r="F20" s="475" t="s">
        <v>123</v>
      </c>
      <c r="G20" s="484" t="s">
        <v>5923</v>
      </c>
      <c r="J20" s="342" t="s">
        <v>4187</v>
      </c>
      <c r="K20" s="342" t="s">
        <v>1528</v>
      </c>
      <c r="L20" s="343">
        <v>0.2</v>
      </c>
    </row>
    <row r="21" spans="1:12">
      <c r="A21" s="475" t="s">
        <v>4189</v>
      </c>
      <c r="B21" s="475" t="s">
        <v>512</v>
      </c>
      <c r="C21" s="481" t="s">
        <v>5922</v>
      </c>
      <c r="E21" s="475" t="s">
        <v>4189</v>
      </c>
      <c r="F21" s="475" t="s">
        <v>512</v>
      </c>
      <c r="G21" s="484" t="s">
        <v>5922</v>
      </c>
      <c r="J21" s="342" t="s">
        <v>4188</v>
      </c>
      <c r="K21" s="342" t="s">
        <v>123</v>
      </c>
      <c r="L21" s="343">
        <v>0.15</v>
      </c>
    </row>
    <row r="22" spans="1:12">
      <c r="A22" s="475" t="s">
        <v>4190</v>
      </c>
      <c r="B22" s="475" t="s">
        <v>339</v>
      </c>
      <c r="C22" s="481" t="s">
        <v>5927</v>
      </c>
      <c r="E22" s="475" t="s">
        <v>4190</v>
      </c>
      <c r="F22" s="475" t="s">
        <v>339</v>
      </c>
      <c r="G22" s="484" t="s">
        <v>5927</v>
      </c>
      <c r="J22" s="342" t="s">
        <v>4189</v>
      </c>
      <c r="K22" s="342" t="s">
        <v>512</v>
      </c>
      <c r="L22" s="343">
        <v>0.2</v>
      </c>
    </row>
    <row r="23" spans="1:12">
      <c r="A23" s="475" t="s">
        <v>4191</v>
      </c>
      <c r="B23" s="475" t="s">
        <v>330</v>
      </c>
      <c r="C23" s="481" t="s">
        <v>5922</v>
      </c>
      <c r="E23" s="475" t="s">
        <v>4191</v>
      </c>
      <c r="F23" s="475" t="s">
        <v>330</v>
      </c>
      <c r="G23" s="484" t="s">
        <v>5922</v>
      </c>
      <c r="J23" s="342" t="s">
        <v>4190</v>
      </c>
      <c r="K23" s="342" t="s">
        <v>339</v>
      </c>
      <c r="L23" s="343">
        <v>0.25</v>
      </c>
    </row>
    <row r="24" spans="1:12">
      <c r="A24" s="475" t="s">
        <v>4193</v>
      </c>
      <c r="B24" s="475" t="s">
        <v>363</v>
      </c>
      <c r="C24" s="481" t="s">
        <v>5926</v>
      </c>
      <c r="E24" s="475" t="s">
        <v>4193</v>
      </c>
      <c r="F24" s="475" t="s">
        <v>363</v>
      </c>
      <c r="G24" s="484" t="s">
        <v>5926</v>
      </c>
      <c r="J24" s="342" t="s">
        <v>4191</v>
      </c>
      <c r="K24" s="342" t="s">
        <v>330</v>
      </c>
      <c r="L24" s="343">
        <v>0.2</v>
      </c>
    </row>
    <row r="25" spans="1:12">
      <c r="A25" s="475" t="s">
        <v>4194</v>
      </c>
      <c r="B25" s="475" t="s">
        <v>1483</v>
      </c>
      <c r="C25" s="481" t="s">
        <v>5923</v>
      </c>
      <c r="E25" s="475" t="s">
        <v>4194</v>
      </c>
      <c r="F25" s="475" t="s">
        <v>1483</v>
      </c>
      <c r="G25" s="484" t="s">
        <v>5923</v>
      </c>
      <c r="J25" s="342" t="s">
        <v>4192</v>
      </c>
      <c r="K25" s="342" t="s">
        <v>1487</v>
      </c>
      <c r="L25" s="343">
        <v>0</v>
      </c>
    </row>
    <row r="26" spans="1:12">
      <c r="A26" s="475" t="s">
        <v>4195</v>
      </c>
      <c r="B26" s="475" t="s">
        <v>1479</v>
      </c>
      <c r="C26" s="481" t="s">
        <v>5924</v>
      </c>
      <c r="E26" s="475" t="s">
        <v>4195</v>
      </c>
      <c r="F26" s="475" t="s">
        <v>1479</v>
      </c>
      <c r="G26" s="484" t="s">
        <v>5924</v>
      </c>
      <c r="J26" s="342" t="s">
        <v>4193</v>
      </c>
      <c r="K26" s="342" t="s">
        <v>363</v>
      </c>
      <c r="L26" s="343">
        <v>0</v>
      </c>
    </row>
    <row r="27" spans="1:12">
      <c r="A27" s="475" t="s">
        <v>4196</v>
      </c>
      <c r="B27" s="475" t="s">
        <v>1476</v>
      </c>
      <c r="C27" s="481" t="s">
        <v>5923</v>
      </c>
      <c r="E27" s="475" t="s">
        <v>4196</v>
      </c>
      <c r="F27" s="475" t="s">
        <v>1476</v>
      </c>
      <c r="G27" s="484" t="s">
        <v>5923</v>
      </c>
      <c r="J27" s="342" t="s">
        <v>4194</v>
      </c>
      <c r="K27" s="342" t="s">
        <v>1483</v>
      </c>
      <c r="L27" s="343">
        <v>0</v>
      </c>
    </row>
    <row r="28" spans="1:12">
      <c r="A28" s="475" t="s">
        <v>4197</v>
      </c>
      <c r="B28" s="475" t="s">
        <v>1467</v>
      </c>
      <c r="C28" s="481" t="s">
        <v>5924</v>
      </c>
      <c r="E28" s="475" t="s">
        <v>4197</v>
      </c>
      <c r="F28" s="475" t="s">
        <v>1467</v>
      </c>
      <c r="G28" s="484" t="s">
        <v>5924</v>
      </c>
      <c r="J28" s="342" t="s">
        <v>4195</v>
      </c>
      <c r="K28" s="342" t="s">
        <v>1479</v>
      </c>
      <c r="L28" s="343">
        <v>0.1</v>
      </c>
    </row>
    <row r="29" spans="1:12">
      <c r="A29" s="475" t="s">
        <v>4198</v>
      </c>
      <c r="B29" s="475" t="s">
        <v>1457</v>
      </c>
      <c r="C29" s="481" t="s">
        <v>5922</v>
      </c>
      <c r="E29" s="475" t="s">
        <v>4198</v>
      </c>
      <c r="F29" s="475" t="s">
        <v>1457</v>
      </c>
      <c r="G29" s="484" t="s">
        <v>5922</v>
      </c>
      <c r="J29" s="342" t="s">
        <v>4196</v>
      </c>
      <c r="K29" s="342" t="s">
        <v>1476</v>
      </c>
      <c r="L29" s="343">
        <v>0.1</v>
      </c>
    </row>
    <row r="30" spans="1:12">
      <c r="A30" s="475" t="s">
        <v>4199</v>
      </c>
      <c r="B30" s="475" t="s">
        <v>1454</v>
      </c>
      <c r="C30" s="481" t="s">
        <v>5923</v>
      </c>
      <c r="E30" s="475" t="s">
        <v>4199</v>
      </c>
      <c r="F30" s="475" t="s">
        <v>1454</v>
      </c>
      <c r="G30" s="484" t="s">
        <v>5923</v>
      </c>
      <c r="J30" s="342" t="s">
        <v>4197</v>
      </c>
      <c r="K30" s="342" t="s">
        <v>1467</v>
      </c>
      <c r="L30" s="343">
        <v>0.1</v>
      </c>
    </row>
    <row r="31" spans="1:12">
      <c r="A31" s="475" t="s">
        <v>4200</v>
      </c>
      <c r="B31" s="475" t="s">
        <v>1451</v>
      </c>
      <c r="C31" s="481" t="s">
        <v>5924</v>
      </c>
      <c r="E31" s="475" t="s">
        <v>4200</v>
      </c>
      <c r="F31" s="475" t="s">
        <v>1451</v>
      </c>
      <c r="G31" s="484" t="s">
        <v>5924</v>
      </c>
      <c r="J31" s="342" t="s">
        <v>4198</v>
      </c>
      <c r="K31" s="342" t="s">
        <v>1457</v>
      </c>
      <c r="L31" s="343">
        <v>0.2</v>
      </c>
    </row>
    <row r="32" spans="1:12">
      <c r="A32" s="475" t="s">
        <v>4201</v>
      </c>
      <c r="B32" s="475" t="s">
        <v>1447</v>
      </c>
      <c r="C32" s="481" t="s">
        <v>5922</v>
      </c>
      <c r="E32" s="475" t="s">
        <v>4201</v>
      </c>
      <c r="F32" s="475" t="s">
        <v>1447</v>
      </c>
      <c r="G32" s="484" t="s">
        <v>5924</v>
      </c>
      <c r="J32" s="342" t="s">
        <v>4199</v>
      </c>
      <c r="K32" s="342" t="s">
        <v>1454</v>
      </c>
      <c r="L32" s="343">
        <v>0.15</v>
      </c>
    </row>
    <row r="33" spans="1:12">
      <c r="A33" s="475" t="s">
        <v>4202</v>
      </c>
      <c r="B33" s="475" t="s">
        <v>642</v>
      </c>
      <c r="C33" s="481" t="s">
        <v>5923</v>
      </c>
      <c r="E33" s="475" t="s">
        <v>4202</v>
      </c>
      <c r="F33" s="475" t="s">
        <v>642</v>
      </c>
      <c r="G33" s="484" t="s">
        <v>5922</v>
      </c>
      <c r="J33" s="342" t="s">
        <v>4200</v>
      </c>
      <c r="K33" s="342" t="s">
        <v>1451</v>
      </c>
      <c r="L33" s="343">
        <v>0.1</v>
      </c>
    </row>
    <row r="34" spans="1:12">
      <c r="A34" s="475" t="s">
        <v>4203</v>
      </c>
      <c r="B34" s="475" t="s">
        <v>1440</v>
      </c>
      <c r="C34" s="481" t="s">
        <v>5924</v>
      </c>
      <c r="E34" s="475" t="s">
        <v>4203</v>
      </c>
      <c r="F34" s="475" t="s">
        <v>1440</v>
      </c>
      <c r="G34" s="484" t="s">
        <v>5924</v>
      </c>
      <c r="J34" s="342" t="s">
        <v>4201</v>
      </c>
      <c r="K34" s="342" t="s">
        <v>1447</v>
      </c>
      <c r="L34" s="343">
        <v>0.15</v>
      </c>
    </row>
    <row r="35" spans="1:12">
      <c r="A35" s="475" t="s">
        <v>4204</v>
      </c>
      <c r="B35" s="475" t="s">
        <v>1431</v>
      </c>
      <c r="C35" s="481" t="s">
        <v>5926</v>
      </c>
      <c r="E35" s="475" t="s">
        <v>4204</v>
      </c>
      <c r="F35" s="475" t="s">
        <v>1431</v>
      </c>
      <c r="G35" s="484" t="s">
        <v>5926</v>
      </c>
      <c r="J35" s="342" t="s">
        <v>4202</v>
      </c>
      <c r="K35" s="342" t="s">
        <v>642</v>
      </c>
      <c r="L35" s="343">
        <v>0.2</v>
      </c>
    </row>
    <row r="36" spans="1:12">
      <c r="A36" s="475" t="s">
        <v>4205</v>
      </c>
      <c r="B36" s="475" t="s">
        <v>1427</v>
      </c>
      <c r="C36" s="481" t="s">
        <v>5922</v>
      </c>
      <c r="E36" s="475" t="s">
        <v>4205</v>
      </c>
      <c r="F36" s="475" t="s">
        <v>1427</v>
      </c>
      <c r="G36" s="484" t="s">
        <v>5922</v>
      </c>
      <c r="J36" s="342" t="s">
        <v>4203</v>
      </c>
      <c r="K36" s="342" t="s">
        <v>1440</v>
      </c>
      <c r="L36" s="343">
        <v>0.1</v>
      </c>
    </row>
    <row r="37" spans="1:12">
      <c r="A37" s="475" t="s">
        <v>4206</v>
      </c>
      <c r="B37" s="475" t="s">
        <v>1415</v>
      </c>
      <c r="C37" s="481" t="s">
        <v>5924</v>
      </c>
      <c r="E37" s="475" t="s">
        <v>4206</v>
      </c>
      <c r="F37" s="475" t="s">
        <v>1415</v>
      </c>
      <c r="G37" s="484" t="s">
        <v>5924</v>
      </c>
      <c r="J37" s="342" t="s">
        <v>4204</v>
      </c>
      <c r="K37" s="342" t="s">
        <v>1431</v>
      </c>
      <c r="L37" s="343">
        <v>0</v>
      </c>
    </row>
    <row r="38" spans="1:12">
      <c r="A38" s="475" t="s">
        <v>4207</v>
      </c>
      <c r="B38" s="475" t="s">
        <v>679</v>
      </c>
      <c r="C38" s="481" t="s">
        <v>5922</v>
      </c>
      <c r="E38" s="475" t="s">
        <v>4207</v>
      </c>
      <c r="F38" s="475" t="s">
        <v>679</v>
      </c>
      <c r="G38" s="484" t="s">
        <v>5922</v>
      </c>
      <c r="J38" s="342" t="s">
        <v>4205</v>
      </c>
      <c r="K38" s="342" t="s">
        <v>1427</v>
      </c>
      <c r="L38" s="343">
        <v>0.2</v>
      </c>
    </row>
    <row r="39" spans="1:12">
      <c r="A39" s="475" t="s">
        <v>4208</v>
      </c>
      <c r="B39" s="475" t="s">
        <v>1137</v>
      </c>
      <c r="C39" s="481" t="s">
        <v>5922</v>
      </c>
      <c r="E39" s="475" t="s">
        <v>4208</v>
      </c>
      <c r="F39" s="475" t="s">
        <v>1137</v>
      </c>
      <c r="G39" s="484" t="s">
        <v>5922</v>
      </c>
      <c r="J39" s="342" t="s">
        <v>4206</v>
      </c>
      <c r="K39" s="342" t="s">
        <v>1415</v>
      </c>
      <c r="L39" s="343">
        <v>0.1</v>
      </c>
    </row>
    <row r="40" spans="1:12">
      <c r="A40" s="475" t="s">
        <v>4209</v>
      </c>
      <c r="B40" s="475" t="s">
        <v>1398</v>
      </c>
      <c r="C40" s="481" t="s">
        <v>5922</v>
      </c>
      <c r="E40" s="475" t="s">
        <v>4209</v>
      </c>
      <c r="F40" s="475" t="s">
        <v>1398</v>
      </c>
      <c r="G40" s="484" t="s">
        <v>5922</v>
      </c>
      <c r="J40" s="342" t="s">
        <v>4207</v>
      </c>
      <c r="K40" s="342" t="s">
        <v>679</v>
      </c>
      <c r="L40" s="343">
        <v>0.2</v>
      </c>
    </row>
    <row r="41" spans="1:12">
      <c r="A41" s="475" t="s">
        <v>4210</v>
      </c>
      <c r="B41" s="475" t="s">
        <v>1395</v>
      </c>
      <c r="C41" s="481" t="s">
        <v>5922</v>
      </c>
      <c r="E41" s="475" t="s">
        <v>4210</v>
      </c>
      <c r="F41" s="475" t="s">
        <v>1395</v>
      </c>
      <c r="G41" s="484" t="s">
        <v>5922</v>
      </c>
      <c r="J41" s="342" t="s">
        <v>4208</v>
      </c>
      <c r="K41" s="342" t="s">
        <v>1137</v>
      </c>
      <c r="L41" s="343">
        <v>0.2</v>
      </c>
    </row>
    <row r="42" spans="1:12">
      <c r="A42" s="475" t="s">
        <v>4211</v>
      </c>
      <c r="B42" s="475" t="s">
        <v>1388</v>
      </c>
      <c r="C42" s="481" t="s">
        <v>5926</v>
      </c>
      <c r="E42" s="475" t="s">
        <v>4211</v>
      </c>
      <c r="F42" s="475" t="s">
        <v>1388</v>
      </c>
      <c r="G42" s="484" t="s">
        <v>5926</v>
      </c>
      <c r="J42" s="342" t="s">
        <v>4209</v>
      </c>
      <c r="K42" s="342" t="s">
        <v>1398</v>
      </c>
      <c r="L42" s="343">
        <v>0.2</v>
      </c>
    </row>
    <row r="43" spans="1:12">
      <c r="A43" s="475" t="s">
        <v>4212</v>
      </c>
      <c r="B43" s="475" t="s">
        <v>1370</v>
      </c>
      <c r="C43" s="481" t="s">
        <v>5925</v>
      </c>
      <c r="E43" s="475" t="s">
        <v>4212</v>
      </c>
      <c r="F43" s="475" t="s">
        <v>1370</v>
      </c>
      <c r="G43" s="484" t="s">
        <v>5925</v>
      </c>
      <c r="J43" s="342" t="s">
        <v>4210</v>
      </c>
      <c r="K43" s="342" t="s">
        <v>1395</v>
      </c>
      <c r="L43" s="343">
        <v>0.2</v>
      </c>
    </row>
    <row r="44" spans="1:12">
      <c r="A44" s="475" t="s">
        <v>4213</v>
      </c>
      <c r="B44" s="475" t="s">
        <v>1362</v>
      </c>
      <c r="C44" s="481" t="s">
        <v>5924</v>
      </c>
      <c r="E44" s="475" t="s">
        <v>4213</v>
      </c>
      <c r="F44" s="475" t="s">
        <v>1362</v>
      </c>
      <c r="G44" s="484" t="s">
        <v>5923</v>
      </c>
      <c r="J44" s="342" t="s">
        <v>4211</v>
      </c>
      <c r="K44" s="342" t="s">
        <v>1388</v>
      </c>
      <c r="L44" s="343">
        <v>0.05</v>
      </c>
    </row>
    <row r="45" spans="1:12">
      <c r="A45" s="475" t="s">
        <v>4214</v>
      </c>
      <c r="B45" s="475" t="s">
        <v>1359</v>
      </c>
      <c r="C45" s="481" t="s">
        <v>5922</v>
      </c>
      <c r="E45" s="475" t="s">
        <v>4214</v>
      </c>
      <c r="F45" s="475" t="s">
        <v>1359</v>
      </c>
      <c r="G45" s="484" t="s">
        <v>5922</v>
      </c>
      <c r="J45" s="342" t="s">
        <v>4212</v>
      </c>
      <c r="K45" s="342" t="s">
        <v>1370</v>
      </c>
      <c r="L45" s="343">
        <v>0.05</v>
      </c>
    </row>
    <row r="46" spans="1:12">
      <c r="A46" s="475" t="s">
        <v>4215</v>
      </c>
      <c r="B46" s="475" t="s">
        <v>1355</v>
      </c>
      <c r="C46" s="481" t="s">
        <v>5923</v>
      </c>
      <c r="E46" s="475" t="s">
        <v>4215</v>
      </c>
      <c r="F46" s="475" t="s">
        <v>1355</v>
      </c>
      <c r="G46" s="484" t="s">
        <v>5923</v>
      </c>
      <c r="J46" s="342" t="s">
        <v>4213</v>
      </c>
      <c r="K46" s="342" t="s">
        <v>1362</v>
      </c>
      <c r="L46" s="343">
        <v>0.15</v>
      </c>
    </row>
    <row r="47" spans="1:12">
      <c r="A47" s="475" t="s">
        <v>4216</v>
      </c>
      <c r="B47" s="475" t="s">
        <v>1351</v>
      </c>
      <c r="C47" s="481" t="s">
        <v>5923</v>
      </c>
      <c r="E47" s="475" t="s">
        <v>4216</v>
      </c>
      <c r="F47" s="475" t="s">
        <v>1351</v>
      </c>
      <c r="G47" s="484" t="s">
        <v>5923</v>
      </c>
      <c r="J47" s="342" t="s">
        <v>4214</v>
      </c>
      <c r="K47" s="342" t="s">
        <v>1359</v>
      </c>
      <c r="L47" s="343">
        <v>0.15</v>
      </c>
    </row>
    <row r="48" spans="1:12">
      <c r="A48" s="475" t="s">
        <v>4217</v>
      </c>
      <c r="B48" s="475" t="s">
        <v>1348</v>
      </c>
      <c r="C48" s="481" t="s">
        <v>5923</v>
      </c>
      <c r="E48" s="475" t="s">
        <v>4217</v>
      </c>
      <c r="F48" s="475" t="s">
        <v>1348</v>
      </c>
      <c r="G48" s="484" t="s">
        <v>5923</v>
      </c>
      <c r="J48" s="342" t="s">
        <v>4215</v>
      </c>
      <c r="K48" s="342" t="s">
        <v>1355</v>
      </c>
      <c r="L48" s="343">
        <v>0.15</v>
      </c>
    </row>
    <row r="49" spans="1:12">
      <c r="A49" s="475" t="s">
        <v>4218</v>
      </c>
      <c r="B49" s="475" t="s">
        <v>1330</v>
      </c>
      <c r="C49" s="481" t="s">
        <v>5922</v>
      </c>
      <c r="E49" s="475" t="s">
        <v>4218</v>
      </c>
      <c r="F49" s="475" t="s">
        <v>1330</v>
      </c>
      <c r="G49" s="484" t="s">
        <v>5922</v>
      </c>
      <c r="J49" s="342" t="s">
        <v>4216</v>
      </c>
      <c r="K49" s="342" t="s">
        <v>1351</v>
      </c>
      <c r="L49" s="343">
        <v>0.15</v>
      </c>
    </row>
    <row r="50" spans="1:12">
      <c r="A50" s="475" t="s">
        <v>4219</v>
      </c>
      <c r="B50" s="475" t="s">
        <v>507</v>
      </c>
      <c r="C50" s="481" t="s">
        <v>5926</v>
      </c>
      <c r="E50" s="475" t="s">
        <v>4219</v>
      </c>
      <c r="F50" s="475" t="s">
        <v>507</v>
      </c>
      <c r="G50" s="484" t="s">
        <v>5926</v>
      </c>
      <c r="J50" s="342" t="s">
        <v>4217</v>
      </c>
      <c r="K50" s="342" t="s">
        <v>1348</v>
      </c>
      <c r="L50" s="343">
        <v>0.15</v>
      </c>
    </row>
    <row r="51" spans="1:12">
      <c r="A51" s="475" t="s">
        <v>4220</v>
      </c>
      <c r="B51" s="475" t="s">
        <v>1323</v>
      </c>
      <c r="C51" s="481" t="s">
        <v>5922</v>
      </c>
      <c r="E51" s="475" t="s">
        <v>4220</v>
      </c>
      <c r="F51" s="475" t="s">
        <v>1323</v>
      </c>
      <c r="G51" s="484" t="s">
        <v>5922</v>
      </c>
      <c r="J51" s="342" t="s">
        <v>4218</v>
      </c>
      <c r="K51" s="342" t="s">
        <v>1330</v>
      </c>
      <c r="L51" s="343">
        <v>0.2</v>
      </c>
    </row>
    <row r="52" spans="1:12">
      <c r="A52" s="475" t="s">
        <v>4221</v>
      </c>
      <c r="B52" s="475" t="s">
        <v>1314</v>
      </c>
      <c r="C52" s="481" t="s">
        <v>5925</v>
      </c>
      <c r="E52" s="475" t="s">
        <v>4221</v>
      </c>
      <c r="F52" s="475" t="s">
        <v>1314</v>
      </c>
      <c r="G52" s="484" t="s">
        <v>5926</v>
      </c>
      <c r="J52" s="342" t="s">
        <v>4219</v>
      </c>
      <c r="K52" s="342" t="s">
        <v>507</v>
      </c>
      <c r="L52" s="343">
        <v>0</v>
      </c>
    </row>
    <row r="53" spans="1:12">
      <c r="A53" s="475" t="s">
        <v>4222</v>
      </c>
      <c r="B53" s="475" t="s">
        <v>1311</v>
      </c>
      <c r="C53" s="481" t="s">
        <v>5923</v>
      </c>
      <c r="E53" s="475" t="s">
        <v>4222</v>
      </c>
      <c r="F53" s="475" t="s">
        <v>1311</v>
      </c>
      <c r="G53" s="484" t="s">
        <v>5923</v>
      </c>
      <c r="J53" s="342" t="s">
        <v>4220</v>
      </c>
      <c r="K53" s="342" t="s">
        <v>1323</v>
      </c>
      <c r="L53" s="343">
        <v>0.2</v>
      </c>
    </row>
    <row r="54" spans="1:12">
      <c r="A54" s="475" t="s">
        <v>4223</v>
      </c>
      <c r="B54" s="475" t="s">
        <v>1304</v>
      </c>
      <c r="C54" s="481" t="s">
        <v>5924</v>
      </c>
      <c r="E54" s="475" t="s">
        <v>4223</v>
      </c>
      <c r="F54" s="475" t="s">
        <v>1304</v>
      </c>
      <c r="G54" s="484" t="s">
        <v>5923</v>
      </c>
      <c r="J54" s="342" t="s">
        <v>4221</v>
      </c>
      <c r="K54" s="342" t="s">
        <v>1314</v>
      </c>
      <c r="L54" s="343">
        <v>0.1</v>
      </c>
    </row>
    <row r="55" spans="1:12">
      <c r="A55" s="475" t="s">
        <v>4224</v>
      </c>
      <c r="B55" s="475" t="s">
        <v>1300</v>
      </c>
      <c r="C55" s="481" t="s">
        <v>5922</v>
      </c>
      <c r="E55" s="475" t="s">
        <v>4224</v>
      </c>
      <c r="F55" s="475" t="s">
        <v>1300</v>
      </c>
      <c r="G55" s="484" t="s">
        <v>5922</v>
      </c>
      <c r="J55" s="342" t="s">
        <v>4222</v>
      </c>
      <c r="K55" s="342" t="s">
        <v>1311</v>
      </c>
      <c r="L55" s="343">
        <v>0.15</v>
      </c>
    </row>
    <row r="56" spans="1:12">
      <c r="A56" s="475" t="s">
        <v>4225</v>
      </c>
      <c r="B56" s="475" t="s">
        <v>1307</v>
      </c>
      <c r="C56" s="481" t="s">
        <v>5923</v>
      </c>
      <c r="E56" s="475" t="s">
        <v>4225</v>
      </c>
      <c r="F56" s="475" t="s">
        <v>1307</v>
      </c>
      <c r="G56" s="484" t="s">
        <v>5923</v>
      </c>
      <c r="J56" s="342" t="s">
        <v>4223</v>
      </c>
      <c r="K56" s="342" t="s">
        <v>1304</v>
      </c>
      <c r="L56" s="343">
        <v>0.15</v>
      </c>
    </row>
    <row r="57" spans="1:12">
      <c r="A57" s="475" t="s">
        <v>4226</v>
      </c>
      <c r="B57" s="475" t="s">
        <v>1298</v>
      </c>
      <c r="C57" s="481" t="s">
        <v>5924</v>
      </c>
      <c r="E57" s="475" t="s">
        <v>4226</v>
      </c>
      <c r="F57" s="475" t="s">
        <v>1298</v>
      </c>
      <c r="G57" s="484" t="s">
        <v>5923</v>
      </c>
      <c r="J57" s="342" t="s">
        <v>4224</v>
      </c>
      <c r="K57" s="342" t="s">
        <v>1300</v>
      </c>
      <c r="L57" s="343">
        <v>0.2</v>
      </c>
    </row>
    <row r="58" spans="1:12">
      <c r="A58" s="475" t="s">
        <v>4227</v>
      </c>
      <c r="B58" s="475" t="s">
        <v>1293</v>
      </c>
      <c r="C58" s="481" t="s">
        <v>5926</v>
      </c>
      <c r="E58" s="475" t="s">
        <v>4227</v>
      </c>
      <c r="F58" s="475" t="s">
        <v>1293</v>
      </c>
      <c r="G58" s="484" t="s">
        <v>5926</v>
      </c>
      <c r="J58" s="342" t="s">
        <v>4225</v>
      </c>
      <c r="K58" s="342" t="s">
        <v>1307</v>
      </c>
      <c r="L58" s="343">
        <v>0.15</v>
      </c>
    </row>
    <row r="59" spans="1:12">
      <c r="A59" s="475" t="s">
        <v>4228</v>
      </c>
      <c r="B59" s="475" t="s">
        <v>497</v>
      </c>
      <c r="C59" s="481" t="s">
        <v>5922</v>
      </c>
      <c r="E59" s="475" t="s">
        <v>4228</v>
      </c>
      <c r="F59" s="475" t="s">
        <v>497</v>
      </c>
      <c r="G59" s="484" t="s">
        <v>5922</v>
      </c>
      <c r="J59" s="342" t="s">
        <v>4226</v>
      </c>
      <c r="K59" s="342" t="s">
        <v>1298</v>
      </c>
      <c r="L59" s="343">
        <v>0.1</v>
      </c>
    </row>
    <row r="60" spans="1:12">
      <c r="A60" s="475" t="s">
        <v>4229</v>
      </c>
      <c r="B60" s="475" t="s">
        <v>673</v>
      </c>
      <c r="C60" s="481" t="s">
        <v>5922</v>
      </c>
      <c r="E60" s="475" t="s">
        <v>4229</v>
      </c>
      <c r="F60" s="475" t="s">
        <v>673</v>
      </c>
      <c r="G60" s="484" t="s">
        <v>5922</v>
      </c>
      <c r="J60" s="342" t="s">
        <v>4227</v>
      </c>
      <c r="K60" s="342" t="s">
        <v>1293</v>
      </c>
      <c r="L60" s="343">
        <v>0</v>
      </c>
    </row>
    <row r="61" spans="1:12">
      <c r="A61" s="475" t="s">
        <v>4230</v>
      </c>
      <c r="B61" s="475" t="s">
        <v>1265</v>
      </c>
      <c r="C61" s="481" t="s">
        <v>5922</v>
      </c>
      <c r="E61" s="475" t="s">
        <v>4230</v>
      </c>
      <c r="F61" s="475" t="s">
        <v>1265</v>
      </c>
      <c r="G61" s="484" t="s">
        <v>5923</v>
      </c>
      <c r="J61" s="342" t="s">
        <v>4228</v>
      </c>
      <c r="K61" s="342" t="s">
        <v>497</v>
      </c>
      <c r="L61" s="343">
        <v>0.2</v>
      </c>
    </row>
    <row r="62" spans="1:12">
      <c r="A62" s="475" t="s">
        <v>4231</v>
      </c>
      <c r="B62" s="475" t="s">
        <v>1175</v>
      </c>
      <c r="C62" s="481" t="s">
        <v>5927</v>
      </c>
      <c r="E62" s="475" t="s">
        <v>4231</v>
      </c>
      <c r="F62" s="475" t="s">
        <v>1175</v>
      </c>
      <c r="G62" s="484" t="s">
        <v>5927</v>
      </c>
      <c r="J62" s="342" t="s">
        <v>4229</v>
      </c>
      <c r="K62" s="342" t="s">
        <v>673</v>
      </c>
      <c r="L62" s="343">
        <v>0.2</v>
      </c>
    </row>
    <row r="63" spans="1:12">
      <c r="A63" s="475" t="s">
        <v>4232</v>
      </c>
      <c r="B63" s="475" t="s">
        <v>1259</v>
      </c>
      <c r="C63" s="481" t="s">
        <v>5923</v>
      </c>
      <c r="E63" s="475" t="s">
        <v>4232</v>
      </c>
      <c r="F63" s="475" t="s">
        <v>1259</v>
      </c>
      <c r="G63" s="484" t="s">
        <v>5923</v>
      </c>
      <c r="J63" s="342" t="s">
        <v>4230</v>
      </c>
      <c r="K63" s="342" t="s">
        <v>1265</v>
      </c>
      <c r="L63" s="343">
        <v>0.2</v>
      </c>
    </row>
    <row r="64" spans="1:12">
      <c r="A64" s="475" t="s">
        <v>4233</v>
      </c>
      <c r="B64" s="475" t="s">
        <v>778</v>
      </c>
      <c r="C64" s="481" t="s">
        <v>5922</v>
      </c>
      <c r="E64" s="475" t="s">
        <v>4233</v>
      </c>
      <c r="F64" s="475" t="s">
        <v>778</v>
      </c>
      <c r="G64" s="484" t="s">
        <v>5922</v>
      </c>
      <c r="J64" s="342" t="s">
        <v>4231</v>
      </c>
      <c r="K64" s="342" t="s">
        <v>1175</v>
      </c>
      <c r="L64" s="343">
        <v>0.25</v>
      </c>
    </row>
    <row r="65" spans="1:12">
      <c r="A65" s="475" t="s">
        <v>4234</v>
      </c>
      <c r="B65" s="475" t="s">
        <v>1245</v>
      </c>
      <c r="C65" s="481" t="s">
        <v>5922</v>
      </c>
      <c r="E65" s="475" t="s">
        <v>4234</v>
      </c>
      <c r="F65" s="475" t="s">
        <v>1245</v>
      </c>
      <c r="G65" s="484" t="s">
        <v>5922</v>
      </c>
      <c r="J65" s="342" t="s">
        <v>4232</v>
      </c>
      <c r="K65" s="342" t="s">
        <v>1259</v>
      </c>
      <c r="L65" s="343">
        <v>0.15</v>
      </c>
    </row>
    <row r="66" spans="1:12">
      <c r="A66" s="475" t="s">
        <v>4235</v>
      </c>
      <c r="B66" s="475" t="s">
        <v>1235</v>
      </c>
      <c r="C66" s="481" t="s">
        <v>5924</v>
      </c>
      <c r="E66" s="475" t="s">
        <v>4235</v>
      </c>
      <c r="F66" s="475" t="s">
        <v>1235</v>
      </c>
      <c r="G66" s="484" t="s">
        <v>5924</v>
      </c>
      <c r="J66" s="342" t="s">
        <v>4233</v>
      </c>
      <c r="K66" s="342" t="s">
        <v>778</v>
      </c>
      <c r="L66" s="343">
        <v>0.2</v>
      </c>
    </row>
    <row r="67" spans="1:12">
      <c r="A67" s="475" t="s">
        <v>4236</v>
      </c>
      <c r="B67" s="475" t="s">
        <v>463</v>
      </c>
      <c r="C67" s="481" t="s">
        <v>5922</v>
      </c>
      <c r="E67" s="475" t="s">
        <v>4236</v>
      </c>
      <c r="F67" s="475" t="s">
        <v>463</v>
      </c>
      <c r="G67" s="484" t="s">
        <v>5922</v>
      </c>
      <c r="J67" s="342" t="s">
        <v>4234</v>
      </c>
      <c r="K67" s="342" t="s">
        <v>1245</v>
      </c>
      <c r="L67" s="343">
        <v>0.2</v>
      </c>
    </row>
    <row r="68" spans="1:12">
      <c r="A68" s="475" t="s">
        <v>4237</v>
      </c>
      <c r="B68" s="475" t="s">
        <v>357</v>
      </c>
      <c r="C68" s="481" t="s">
        <v>5924</v>
      </c>
      <c r="E68" s="475" t="s">
        <v>4237</v>
      </c>
      <c r="F68" s="475" t="s">
        <v>357</v>
      </c>
      <c r="G68" s="484" t="s">
        <v>5924</v>
      </c>
      <c r="J68" s="342" t="s">
        <v>4235</v>
      </c>
      <c r="K68" s="342" t="s">
        <v>1235</v>
      </c>
      <c r="L68" s="343">
        <v>0.15</v>
      </c>
    </row>
    <row r="69" spans="1:12">
      <c r="A69" s="475" t="s">
        <v>4238</v>
      </c>
      <c r="B69" s="475" t="s">
        <v>1213</v>
      </c>
      <c r="C69" s="481" t="s">
        <v>5922</v>
      </c>
      <c r="E69" s="475" t="s">
        <v>4238</v>
      </c>
      <c r="F69" s="475" t="s">
        <v>1213</v>
      </c>
      <c r="G69" s="484" t="s">
        <v>5922</v>
      </c>
      <c r="J69" s="342" t="s">
        <v>4236</v>
      </c>
      <c r="K69" s="342" t="s">
        <v>463</v>
      </c>
      <c r="L69" s="343">
        <v>0.2</v>
      </c>
    </row>
    <row r="70" spans="1:12">
      <c r="A70" s="475" t="s">
        <v>4239</v>
      </c>
      <c r="B70" s="475" t="s">
        <v>1203</v>
      </c>
      <c r="C70" s="481" t="s">
        <v>5922</v>
      </c>
      <c r="E70" s="475" t="s">
        <v>4239</v>
      </c>
      <c r="F70" s="475" t="s">
        <v>1203</v>
      </c>
      <c r="G70" s="484" t="s">
        <v>5923</v>
      </c>
      <c r="J70" s="342" t="s">
        <v>4237</v>
      </c>
      <c r="K70" s="342" t="s">
        <v>357</v>
      </c>
      <c r="L70" s="343">
        <v>0.1</v>
      </c>
    </row>
    <row r="71" spans="1:12">
      <c r="A71" s="475" t="s">
        <v>4240</v>
      </c>
      <c r="B71" s="475" t="s">
        <v>1191</v>
      </c>
      <c r="C71" s="481" t="s">
        <v>5922</v>
      </c>
      <c r="E71" s="475" t="s">
        <v>4240</v>
      </c>
      <c r="F71" s="475" t="s">
        <v>1191</v>
      </c>
      <c r="G71" s="484" t="s">
        <v>5922</v>
      </c>
      <c r="J71" s="342" t="s">
        <v>4238</v>
      </c>
      <c r="K71" s="342" t="s">
        <v>1213</v>
      </c>
      <c r="L71" s="343">
        <v>0.2</v>
      </c>
    </row>
    <row r="72" spans="1:12">
      <c r="A72" s="475" t="s">
        <v>4241</v>
      </c>
      <c r="B72" s="475" t="s">
        <v>1188</v>
      </c>
      <c r="C72" s="481" t="s">
        <v>5926</v>
      </c>
      <c r="E72" s="475" t="s">
        <v>4241</v>
      </c>
      <c r="F72" s="475" t="s">
        <v>1188</v>
      </c>
      <c r="G72" s="484" t="s">
        <v>5926</v>
      </c>
      <c r="J72" s="342" t="s">
        <v>4239</v>
      </c>
      <c r="K72" s="342" t="s">
        <v>1203</v>
      </c>
      <c r="L72" s="343">
        <v>0.15</v>
      </c>
    </row>
    <row r="73" spans="1:12">
      <c r="A73" s="475" t="s">
        <v>4242</v>
      </c>
      <c r="B73" s="475" t="s">
        <v>1185</v>
      </c>
      <c r="C73" s="481" t="s">
        <v>5924</v>
      </c>
      <c r="E73" s="475" t="s">
        <v>4242</v>
      </c>
      <c r="F73" s="475" t="s">
        <v>1185</v>
      </c>
      <c r="G73" s="484" t="s">
        <v>5924</v>
      </c>
      <c r="J73" s="342" t="s">
        <v>4240</v>
      </c>
      <c r="K73" s="342" t="s">
        <v>1191</v>
      </c>
      <c r="L73" s="343">
        <v>0.2</v>
      </c>
    </row>
    <row r="74" spans="1:12">
      <c r="A74" s="475" t="s">
        <v>4243</v>
      </c>
      <c r="B74" s="475" t="s">
        <v>1181</v>
      </c>
      <c r="C74" s="481" t="s">
        <v>5923</v>
      </c>
      <c r="E74" s="475" t="s">
        <v>4243</v>
      </c>
      <c r="F74" s="475" t="s">
        <v>1181</v>
      </c>
      <c r="G74" s="484" t="s">
        <v>5922</v>
      </c>
      <c r="J74" s="342" t="s">
        <v>4241</v>
      </c>
      <c r="K74" s="342" t="s">
        <v>1188</v>
      </c>
      <c r="L74" s="343">
        <v>0</v>
      </c>
    </row>
    <row r="75" spans="1:12">
      <c r="A75" s="475" t="s">
        <v>4244</v>
      </c>
      <c r="B75" s="475" t="s">
        <v>1159</v>
      </c>
      <c r="C75" s="481" t="s">
        <v>5922</v>
      </c>
      <c r="E75" s="475" t="s">
        <v>4244</v>
      </c>
      <c r="F75" s="475" t="s">
        <v>1159</v>
      </c>
      <c r="G75" s="484" t="s">
        <v>5922</v>
      </c>
      <c r="J75" s="342" t="s">
        <v>4242</v>
      </c>
      <c r="K75" s="342" t="s">
        <v>1185</v>
      </c>
      <c r="L75" s="343">
        <v>0.1</v>
      </c>
    </row>
    <row r="76" spans="1:12">
      <c r="A76" s="475" t="s">
        <v>4245</v>
      </c>
      <c r="B76" s="475" t="s">
        <v>662</v>
      </c>
      <c r="C76" s="481" t="s">
        <v>5923</v>
      </c>
      <c r="E76" s="475" t="s">
        <v>4245</v>
      </c>
      <c r="F76" s="475" t="s">
        <v>662</v>
      </c>
      <c r="G76" s="484" t="s">
        <v>5922</v>
      </c>
      <c r="J76" s="342" t="s">
        <v>4243</v>
      </c>
      <c r="K76" s="342" t="s">
        <v>1181</v>
      </c>
      <c r="L76" s="343">
        <v>0.15</v>
      </c>
    </row>
    <row r="77" spans="1:12">
      <c r="A77" s="475" t="s">
        <v>4246</v>
      </c>
      <c r="B77" s="475" t="s">
        <v>1147</v>
      </c>
      <c r="C77" s="481" t="s">
        <v>5923</v>
      </c>
      <c r="E77" s="475" t="s">
        <v>4246</v>
      </c>
      <c r="F77" s="475" t="s">
        <v>1147</v>
      </c>
      <c r="G77" s="484" t="s">
        <v>5923</v>
      </c>
      <c r="J77" s="342" t="s">
        <v>4244</v>
      </c>
      <c r="K77" s="342" t="s">
        <v>1159</v>
      </c>
      <c r="L77" s="343">
        <v>0.2</v>
      </c>
    </row>
    <row r="78" spans="1:12">
      <c r="A78" s="475" t="s">
        <v>4247</v>
      </c>
      <c r="B78" s="475" t="s">
        <v>1127</v>
      </c>
      <c r="C78" s="481" t="s">
        <v>5926</v>
      </c>
      <c r="E78" s="475" t="s">
        <v>4247</v>
      </c>
      <c r="F78" s="475" t="s">
        <v>1127</v>
      </c>
      <c r="G78" s="484" t="s">
        <v>5926</v>
      </c>
      <c r="J78" s="342" t="s">
        <v>4245</v>
      </c>
      <c r="K78" s="342" t="s">
        <v>662</v>
      </c>
      <c r="L78" s="343">
        <v>0.15</v>
      </c>
    </row>
    <row r="79" spans="1:12">
      <c r="A79" s="475" t="s">
        <v>4248</v>
      </c>
      <c r="B79" s="475" t="s">
        <v>453</v>
      </c>
      <c r="C79" s="481" t="s">
        <v>5924</v>
      </c>
      <c r="E79" s="475" t="s">
        <v>4248</v>
      </c>
      <c r="F79" s="475" t="s">
        <v>453</v>
      </c>
      <c r="G79" s="484" t="s">
        <v>5924</v>
      </c>
      <c r="J79" s="342" t="s">
        <v>4246</v>
      </c>
      <c r="K79" s="342" t="s">
        <v>1147</v>
      </c>
      <c r="L79" s="343">
        <v>0.1</v>
      </c>
    </row>
    <row r="80" spans="1:12">
      <c r="A80" s="475" t="s">
        <v>4249</v>
      </c>
      <c r="B80" s="475" t="s">
        <v>1120</v>
      </c>
      <c r="C80" s="481" t="s">
        <v>5925</v>
      </c>
      <c r="E80" s="475" t="s">
        <v>4249</v>
      </c>
      <c r="F80" s="475" t="s">
        <v>1120</v>
      </c>
      <c r="G80" s="484" t="s">
        <v>5925</v>
      </c>
      <c r="J80" s="342" t="s">
        <v>4247</v>
      </c>
      <c r="K80" s="342" t="s">
        <v>1127</v>
      </c>
      <c r="L80" s="343">
        <v>0</v>
      </c>
    </row>
    <row r="81" spans="1:12">
      <c r="A81" s="475" t="s">
        <v>4250</v>
      </c>
      <c r="B81" s="475" t="s">
        <v>1114</v>
      </c>
      <c r="C81" s="481" t="s">
        <v>5923</v>
      </c>
      <c r="E81" s="475" t="s">
        <v>4250</v>
      </c>
      <c r="F81" s="475" t="s">
        <v>1114</v>
      </c>
      <c r="G81" s="484" t="s">
        <v>5923</v>
      </c>
      <c r="J81" s="342" t="s">
        <v>4248</v>
      </c>
      <c r="K81" s="342" t="s">
        <v>453</v>
      </c>
      <c r="L81" s="343">
        <v>0.1</v>
      </c>
    </row>
    <row r="82" spans="1:12">
      <c r="A82" s="475" t="s">
        <v>4251</v>
      </c>
      <c r="B82" s="475" t="s">
        <v>212</v>
      </c>
      <c r="C82" s="481" t="s">
        <v>5922</v>
      </c>
      <c r="E82" s="475" t="s">
        <v>4251</v>
      </c>
      <c r="F82" s="475" t="s">
        <v>212</v>
      </c>
      <c r="G82" s="484" t="s">
        <v>5922</v>
      </c>
      <c r="J82" s="342" t="s">
        <v>4249</v>
      </c>
      <c r="K82" s="342" t="s">
        <v>1120</v>
      </c>
      <c r="L82" s="343">
        <v>0.05</v>
      </c>
    </row>
    <row r="83" spans="1:12">
      <c r="A83" s="475" t="s">
        <v>4252</v>
      </c>
      <c r="B83" s="475" t="s">
        <v>1099</v>
      </c>
      <c r="C83" s="481" t="s">
        <v>5925</v>
      </c>
      <c r="E83" s="475" t="s">
        <v>4252</v>
      </c>
      <c r="F83" s="475" t="s">
        <v>1099</v>
      </c>
      <c r="G83" s="484" t="s">
        <v>5925</v>
      </c>
      <c r="J83" s="342" t="s">
        <v>4250</v>
      </c>
      <c r="K83" s="342" t="s">
        <v>1114</v>
      </c>
      <c r="L83" s="343">
        <v>0</v>
      </c>
    </row>
    <row r="84" spans="1:12">
      <c r="A84" s="475" t="s">
        <v>4253</v>
      </c>
      <c r="B84" s="475" t="s">
        <v>1095</v>
      </c>
      <c r="C84" s="481" t="s">
        <v>5922</v>
      </c>
      <c r="E84" s="475" t="s">
        <v>4253</v>
      </c>
      <c r="F84" s="475" t="s">
        <v>1095</v>
      </c>
      <c r="G84" s="484" t="s">
        <v>5922</v>
      </c>
      <c r="J84" s="342" t="s">
        <v>4251</v>
      </c>
      <c r="K84" s="342" t="s">
        <v>212</v>
      </c>
      <c r="L84" s="343">
        <v>0.2</v>
      </c>
    </row>
    <row r="85" spans="1:12">
      <c r="A85" s="475" t="s">
        <v>4254</v>
      </c>
      <c r="B85" s="475" t="s">
        <v>1092</v>
      </c>
      <c r="C85" s="481" t="s">
        <v>5922</v>
      </c>
      <c r="E85" s="475" t="s">
        <v>4254</v>
      </c>
      <c r="F85" s="475" t="s">
        <v>1092</v>
      </c>
      <c r="G85" s="484" t="s">
        <v>5923</v>
      </c>
      <c r="J85" s="342" t="s">
        <v>4252</v>
      </c>
      <c r="K85" s="342" t="s">
        <v>1099</v>
      </c>
      <c r="L85" s="343">
        <v>0.05</v>
      </c>
    </row>
    <row r="86" spans="1:12">
      <c r="A86" s="475" t="s">
        <v>4255</v>
      </c>
      <c r="B86" s="475" t="s">
        <v>1089</v>
      </c>
      <c r="C86" s="481" t="s">
        <v>5924</v>
      </c>
      <c r="E86" s="475" t="s">
        <v>4255</v>
      </c>
      <c r="F86" s="475" t="s">
        <v>1089</v>
      </c>
      <c r="G86" s="484" t="s">
        <v>5925</v>
      </c>
      <c r="J86" s="342" t="s">
        <v>4253</v>
      </c>
      <c r="K86" s="342" t="s">
        <v>1095</v>
      </c>
      <c r="L86" s="343">
        <v>0.2</v>
      </c>
    </row>
    <row r="87" spans="1:12">
      <c r="A87" s="475" t="s">
        <v>4256</v>
      </c>
      <c r="B87" s="475" t="s">
        <v>1081</v>
      </c>
      <c r="C87" s="481" t="s">
        <v>5927</v>
      </c>
      <c r="E87" s="475" t="s">
        <v>4256</v>
      </c>
      <c r="F87" s="475" t="s">
        <v>1081</v>
      </c>
      <c r="G87" s="484" t="s">
        <v>5927</v>
      </c>
      <c r="J87" s="342" t="s">
        <v>4254</v>
      </c>
      <c r="K87" s="342" t="s">
        <v>1092</v>
      </c>
      <c r="L87" s="343">
        <v>0</v>
      </c>
    </row>
    <row r="88" spans="1:12">
      <c r="A88" s="475" t="s">
        <v>4257</v>
      </c>
      <c r="B88" s="475" t="s">
        <v>1077</v>
      </c>
      <c r="C88" s="481" t="s">
        <v>5924</v>
      </c>
      <c r="E88" s="475" t="s">
        <v>4257</v>
      </c>
      <c r="F88" s="475" t="s">
        <v>1077</v>
      </c>
      <c r="G88" s="484" t="s">
        <v>5924</v>
      </c>
      <c r="J88" s="342" t="s">
        <v>4255</v>
      </c>
      <c r="K88" s="342" t="s">
        <v>1089</v>
      </c>
      <c r="L88" s="343">
        <v>0.1</v>
      </c>
    </row>
    <row r="89" spans="1:12">
      <c r="A89" s="475" t="s">
        <v>4258</v>
      </c>
      <c r="B89" s="475" t="s">
        <v>1073</v>
      </c>
      <c r="C89" s="481" t="s">
        <v>5925</v>
      </c>
      <c r="E89" s="475" t="s">
        <v>4258</v>
      </c>
      <c r="F89" s="475" t="s">
        <v>1073</v>
      </c>
      <c r="G89" s="484" t="s">
        <v>5925</v>
      </c>
      <c r="J89" s="342" t="s">
        <v>4256</v>
      </c>
      <c r="K89" s="342" t="s">
        <v>1081</v>
      </c>
      <c r="L89" s="343">
        <v>0.25</v>
      </c>
    </row>
    <row r="90" spans="1:12">
      <c r="A90" s="475" t="s">
        <v>4259</v>
      </c>
      <c r="B90" s="475" t="s">
        <v>1069</v>
      </c>
      <c r="C90" s="481" t="s">
        <v>5922</v>
      </c>
      <c r="E90" s="475" t="s">
        <v>4259</v>
      </c>
      <c r="F90" s="475" t="s">
        <v>1069</v>
      </c>
      <c r="G90" s="484" t="s">
        <v>5922</v>
      </c>
      <c r="J90" s="342" t="s">
        <v>4257</v>
      </c>
      <c r="K90" s="342" t="s">
        <v>1077</v>
      </c>
      <c r="L90" s="343">
        <v>0.15</v>
      </c>
    </row>
    <row r="91" spans="1:12">
      <c r="A91" s="475" t="s">
        <v>4260</v>
      </c>
      <c r="B91" s="475" t="s">
        <v>1065</v>
      </c>
      <c r="C91" s="481" t="s">
        <v>5922</v>
      </c>
      <c r="E91" s="475" t="s">
        <v>4260</v>
      </c>
      <c r="F91" s="475" t="s">
        <v>1065</v>
      </c>
      <c r="G91" s="484" t="s">
        <v>5922</v>
      </c>
      <c r="J91" s="342" t="s">
        <v>4258</v>
      </c>
      <c r="K91" s="342" t="s">
        <v>1073</v>
      </c>
      <c r="L91" s="343">
        <v>0.05</v>
      </c>
    </row>
    <row r="92" spans="1:12">
      <c r="A92" s="475" t="s">
        <v>4261</v>
      </c>
      <c r="B92" s="475" t="s">
        <v>1058</v>
      </c>
      <c r="C92" s="481" t="s">
        <v>5924</v>
      </c>
      <c r="E92" s="475" t="s">
        <v>4261</v>
      </c>
      <c r="F92" s="475" t="s">
        <v>1058</v>
      </c>
      <c r="G92" s="484" t="s">
        <v>5923</v>
      </c>
      <c r="J92" s="342" t="s">
        <v>4259</v>
      </c>
      <c r="K92" s="342" t="s">
        <v>1069</v>
      </c>
      <c r="L92" s="343">
        <v>0.2</v>
      </c>
    </row>
    <row r="93" spans="1:12">
      <c r="A93" s="475" t="s">
        <v>4262</v>
      </c>
      <c r="B93" s="475" t="s">
        <v>488</v>
      </c>
      <c r="C93" s="481" t="s">
        <v>5923</v>
      </c>
      <c r="E93" s="475" t="s">
        <v>4262</v>
      </c>
      <c r="F93" s="475" t="s">
        <v>488</v>
      </c>
      <c r="G93" s="484" t="s">
        <v>5923</v>
      </c>
      <c r="J93" s="342" t="s">
        <v>4260</v>
      </c>
      <c r="K93" s="342" t="s">
        <v>1065</v>
      </c>
      <c r="L93" s="343">
        <v>0.15</v>
      </c>
    </row>
    <row r="94" spans="1:12">
      <c r="A94" s="475" t="s">
        <v>4263</v>
      </c>
      <c r="B94" s="475" t="s">
        <v>1046</v>
      </c>
      <c r="C94" s="481" t="s">
        <v>5926</v>
      </c>
      <c r="E94" s="475" t="s">
        <v>4263</v>
      </c>
      <c r="F94" s="475" t="s">
        <v>1046</v>
      </c>
      <c r="G94" s="484" t="s">
        <v>5926</v>
      </c>
      <c r="J94" s="342" t="s">
        <v>4261</v>
      </c>
      <c r="K94" s="342" t="s">
        <v>1058</v>
      </c>
      <c r="L94" s="343">
        <v>0.15</v>
      </c>
    </row>
    <row r="95" spans="1:12">
      <c r="A95" s="475" t="s">
        <v>4264</v>
      </c>
      <c r="B95" s="475" t="s">
        <v>1039</v>
      </c>
      <c r="C95" s="481" t="s">
        <v>5927</v>
      </c>
      <c r="E95" s="475" t="s">
        <v>4264</v>
      </c>
      <c r="F95" s="475" t="s">
        <v>1039</v>
      </c>
      <c r="G95" s="484" t="s">
        <v>5927</v>
      </c>
      <c r="J95" s="342" t="s">
        <v>4262</v>
      </c>
      <c r="K95" s="342" t="s">
        <v>488</v>
      </c>
      <c r="L95" s="343">
        <v>0.15</v>
      </c>
    </row>
    <row r="96" spans="1:12">
      <c r="A96" s="475" t="s">
        <v>4265</v>
      </c>
      <c r="B96" s="475" t="s">
        <v>1036</v>
      </c>
      <c r="C96" s="481" t="s">
        <v>5922</v>
      </c>
      <c r="E96" s="475" t="s">
        <v>4265</v>
      </c>
      <c r="F96" s="475" t="s">
        <v>1036</v>
      </c>
      <c r="G96" s="484" t="s">
        <v>5922</v>
      </c>
      <c r="J96" s="342" t="s">
        <v>4263</v>
      </c>
      <c r="K96" s="342" t="s">
        <v>1046</v>
      </c>
      <c r="L96" s="343">
        <v>0</v>
      </c>
    </row>
    <row r="97" spans="1:12">
      <c r="A97" s="475" t="s">
        <v>4266</v>
      </c>
      <c r="B97" s="475" t="s">
        <v>1032</v>
      </c>
      <c r="C97" s="481" t="s">
        <v>5922</v>
      </c>
      <c r="E97" s="475" t="s">
        <v>4266</v>
      </c>
      <c r="F97" s="475" t="s">
        <v>1032</v>
      </c>
      <c r="G97" s="484" t="s">
        <v>5922</v>
      </c>
      <c r="J97" s="342" t="s">
        <v>4264</v>
      </c>
      <c r="K97" s="342" t="s">
        <v>1039</v>
      </c>
      <c r="L97" s="343">
        <v>0.25</v>
      </c>
    </row>
    <row r="98" spans="1:12">
      <c r="A98" s="475" t="s">
        <v>4267</v>
      </c>
      <c r="B98" s="475" t="s">
        <v>1028</v>
      </c>
      <c r="C98" s="481" t="s">
        <v>5924</v>
      </c>
      <c r="E98" s="475" t="s">
        <v>4267</v>
      </c>
      <c r="F98" s="475" t="s">
        <v>1028</v>
      </c>
      <c r="G98" s="484" t="s">
        <v>5926</v>
      </c>
      <c r="J98" s="342" t="s">
        <v>4265</v>
      </c>
      <c r="K98" s="342" t="s">
        <v>1036</v>
      </c>
      <c r="L98" s="343">
        <v>0.2</v>
      </c>
    </row>
    <row r="99" spans="1:12">
      <c r="A99" s="475" t="s">
        <v>4268</v>
      </c>
      <c r="B99" s="475" t="s">
        <v>1024</v>
      </c>
      <c r="C99" s="481" t="s">
        <v>5922</v>
      </c>
      <c r="E99" s="475" t="s">
        <v>4268</v>
      </c>
      <c r="F99" s="475" t="s">
        <v>1024</v>
      </c>
      <c r="G99" s="484" t="s">
        <v>5922</v>
      </c>
      <c r="J99" s="342" t="s">
        <v>4266</v>
      </c>
      <c r="K99" s="342" t="s">
        <v>1032</v>
      </c>
      <c r="L99" s="343">
        <v>0.2</v>
      </c>
    </row>
    <row r="100" spans="1:12">
      <c r="A100" s="475" t="s">
        <v>4269</v>
      </c>
      <c r="B100" s="475" t="s">
        <v>1021</v>
      </c>
      <c r="C100" s="481" t="s">
        <v>5923</v>
      </c>
      <c r="E100" s="475" t="s">
        <v>4269</v>
      </c>
      <c r="F100" s="475" t="s">
        <v>1021</v>
      </c>
      <c r="G100" s="484" t="s">
        <v>5922</v>
      </c>
      <c r="J100" s="342" t="s">
        <v>4267</v>
      </c>
      <c r="K100" s="342" t="s">
        <v>1028</v>
      </c>
      <c r="L100" s="343">
        <v>0.15</v>
      </c>
    </row>
    <row r="101" spans="1:12">
      <c r="A101" s="475" t="s">
        <v>4270</v>
      </c>
      <c r="B101" s="475" t="s">
        <v>870</v>
      </c>
      <c r="C101" s="481" t="s">
        <v>5925</v>
      </c>
      <c r="E101" s="475" t="s">
        <v>4270</v>
      </c>
      <c r="F101" s="475" t="s">
        <v>870</v>
      </c>
      <c r="G101" s="484" t="s">
        <v>5925</v>
      </c>
      <c r="J101" s="342" t="s">
        <v>4268</v>
      </c>
      <c r="K101" s="342" t="s">
        <v>1024</v>
      </c>
      <c r="L101" s="343">
        <v>0.2</v>
      </c>
    </row>
    <row r="102" spans="1:12">
      <c r="A102" s="475" t="s">
        <v>4271</v>
      </c>
      <c r="B102" s="475" t="s">
        <v>1015</v>
      </c>
      <c r="C102" s="481" t="s">
        <v>5923</v>
      </c>
      <c r="E102" s="475" t="s">
        <v>4271</v>
      </c>
      <c r="F102" s="475" t="s">
        <v>1015</v>
      </c>
      <c r="G102" s="484" t="s">
        <v>5924</v>
      </c>
      <c r="J102" s="342" t="s">
        <v>4269</v>
      </c>
      <c r="K102" s="342" t="s">
        <v>1021</v>
      </c>
      <c r="L102" s="343">
        <v>0</v>
      </c>
    </row>
    <row r="103" spans="1:12">
      <c r="A103" s="475" t="s">
        <v>4272</v>
      </c>
      <c r="B103" s="475" t="s">
        <v>1008</v>
      </c>
      <c r="C103" s="481" t="s">
        <v>5924</v>
      </c>
      <c r="E103" s="475" t="s">
        <v>4272</v>
      </c>
      <c r="F103" s="475" t="s">
        <v>1008</v>
      </c>
      <c r="G103" s="484" t="s">
        <v>5924</v>
      </c>
      <c r="J103" s="342" t="s">
        <v>4270</v>
      </c>
      <c r="K103" s="342" t="s">
        <v>870</v>
      </c>
      <c r="L103" s="343">
        <v>0.05</v>
      </c>
    </row>
    <row r="104" spans="1:12">
      <c r="A104" s="475" t="s">
        <v>4273</v>
      </c>
      <c r="B104" s="475" t="s">
        <v>1005</v>
      </c>
      <c r="C104" s="481" t="s">
        <v>5924</v>
      </c>
      <c r="E104" s="475" t="s">
        <v>4273</v>
      </c>
      <c r="F104" s="475" t="s">
        <v>1005</v>
      </c>
      <c r="G104" s="484" t="s">
        <v>5924</v>
      </c>
      <c r="J104" s="342" t="s">
        <v>4271</v>
      </c>
      <c r="K104" s="342" t="s">
        <v>1015</v>
      </c>
      <c r="L104" s="343">
        <v>0</v>
      </c>
    </row>
    <row r="105" spans="1:12">
      <c r="A105" s="475" t="s">
        <v>4274</v>
      </c>
      <c r="B105" s="475" t="s">
        <v>996</v>
      </c>
      <c r="C105" s="481" t="s">
        <v>5922</v>
      </c>
      <c r="E105" s="475" t="s">
        <v>4274</v>
      </c>
      <c r="F105" s="475" t="s">
        <v>996</v>
      </c>
      <c r="G105" s="484" t="s">
        <v>5922</v>
      </c>
      <c r="J105" s="342" t="s">
        <v>4272</v>
      </c>
      <c r="K105" s="342" t="s">
        <v>1008</v>
      </c>
      <c r="L105" s="343">
        <v>0.1</v>
      </c>
    </row>
    <row r="106" spans="1:12">
      <c r="A106" s="475" t="s">
        <v>4275</v>
      </c>
      <c r="B106" s="475" t="s">
        <v>992</v>
      </c>
      <c r="C106" s="481" t="s">
        <v>5922</v>
      </c>
      <c r="E106" s="475" t="s">
        <v>4275</v>
      </c>
      <c r="F106" s="475" t="s">
        <v>992</v>
      </c>
      <c r="G106" s="484" t="s">
        <v>5922</v>
      </c>
      <c r="J106" s="342" t="s">
        <v>4273</v>
      </c>
      <c r="K106" s="342" t="s">
        <v>1005</v>
      </c>
      <c r="L106" s="343">
        <v>0.1</v>
      </c>
    </row>
    <row r="107" spans="1:12">
      <c r="A107" s="475" t="s">
        <v>4276</v>
      </c>
      <c r="B107" s="475" t="s">
        <v>987</v>
      </c>
      <c r="C107" s="481" t="s">
        <v>5923</v>
      </c>
      <c r="E107" s="475" t="s">
        <v>4276</v>
      </c>
      <c r="F107" s="475" t="s">
        <v>987</v>
      </c>
      <c r="G107" s="484" t="s">
        <v>5923</v>
      </c>
      <c r="J107" s="342" t="s">
        <v>4274</v>
      </c>
      <c r="K107" s="342" t="s">
        <v>996</v>
      </c>
      <c r="L107" s="343">
        <v>0.2</v>
      </c>
    </row>
    <row r="108" spans="1:12">
      <c r="A108" s="475" t="s">
        <v>4277</v>
      </c>
      <c r="B108" s="475" t="s">
        <v>984</v>
      </c>
      <c r="C108" s="481" t="s">
        <v>5922</v>
      </c>
      <c r="E108" s="475" t="s">
        <v>4277</v>
      </c>
      <c r="F108" s="475" t="s">
        <v>984</v>
      </c>
      <c r="G108" s="484" t="s">
        <v>5922</v>
      </c>
      <c r="J108" s="342" t="s">
        <v>4275</v>
      </c>
      <c r="K108" s="342" t="s">
        <v>992</v>
      </c>
      <c r="L108" s="343">
        <v>0.2</v>
      </c>
    </row>
    <row r="109" spans="1:12">
      <c r="A109" s="475" t="s">
        <v>4278</v>
      </c>
      <c r="B109" s="475" t="s">
        <v>981</v>
      </c>
      <c r="C109" s="481" t="s">
        <v>5925</v>
      </c>
      <c r="E109" s="475" t="s">
        <v>4278</v>
      </c>
      <c r="F109" s="475" t="s">
        <v>981</v>
      </c>
      <c r="G109" s="484" t="s">
        <v>5925</v>
      </c>
      <c r="J109" s="342" t="s">
        <v>4276</v>
      </c>
      <c r="K109" s="342" t="s">
        <v>987</v>
      </c>
      <c r="L109" s="343">
        <v>0.1</v>
      </c>
    </row>
    <row r="110" spans="1:12">
      <c r="A110" s="475" t="s">
        <v>4279</v>
      </c>
      <c r="B110" s="475" t="s">
        <v>854</v>
      </c>
      <c r="C110" s="481" t="s">
        <v>5922</v>
      </c>
      <c r="E110" s="475" t="s">
        <v>4279</v>
      </c>
      <c r="F110" s="475" t="s">
        <v>854</v>
      </c>
      <c r="G110" s="484" t="s">
        <v>5922</v>
      </c>
      <c r="J110" s="342" t="s">
        <v>4277</v>
      </c>
      <c r="K110" s="342" t="s">
        <v>984</v>
      </c>
      <c r="L110" s="343">
        <v>0.2</v>
      </c>
    </row>
    <row r="111" spans="1:12">
      <c r="A111" s="475" t="s">
        <v>4280</v>
      </c>
      <c r="B111" s="475" t="s">
        <v>962</v>
      </c>
      <c r="C111" s="481" t="s">
        <v>5924</v>
      </c>
      <c r="E111" s="475" t="s">
        <v>4280</v>
      </c>
      <c r="F111" s="475" t="s">
        <v>962</v>
      </c>
      <c r="G111" s="484" t="s">
        <v>5924</v>
      </c>
      <c r="J111" s="342" t="s">
        <v>4278</v>
      </c>
      <c r="K111" s="342" t="s">
        <v>981</v>
      </c>
      <c r="L111" s="343">
        <v>0.05</v>
      </c>
    </row>
    <row r="112" spans="1:12">
      <c r="A112" s="475" t="s">
        <v>4281</v>
      </c>
      <c r="B112" s="475" t="s">
        <v>955</v>
      </c>
      <c r="C112" s="481" t="s">
        <v>5924</v>
      </c>
      <c r="E112" s="475" t="s">
        <v>4281</v>
      </c>
      <c r="F112" s="475" t="s">
        <v>955</v>
      </c>
      <c r="G112" s="484" t="s">
        <v>5924</v>
      </c>
      <c r="J112" s="342" t="s">
        <v>4279</v>
      </c>
      <c r="K112" s="342" t="s">
        <v>854</v>
      </c>
      <c r="L112" s="343">
        <v>0.2</v>
      </c>
    </row>
    <row r="113" spans="1:12">
      <c r="A113" s="475" t="s">
        <v>4282</v>
      </c>
      <c r="B113" s="475" t="s">
        <v>952</v>
      </c>
      <c r="C113" s="481" t="s">
        <v>5926</v>
      </c>
      <c r="E113" s="475" t="s">
        <v>4282</v>
      </c>
      <c r="F113" s="475" t="s">
        <v>952</v>
      </c>
      <c r="G113" s="484" t="s">
        <v>5926</v>
      </c>
      <c r="J113" s="342" t="s">
        <v>4280</v>
      </c>
      <c r="K113" s="342" t="s">
        <v>962</v>
      </c>
      <c r="L113" s="343">
        <v>0.1</v>
      </c>
    </row>
    <row r="114" spans="1:12">
      <c r="A114" s="475" t="s">
        <v>4283</v>
      </c>
      <c r="B114" s="475" t="s">
        <v>949</v>
      </c>
      <c r="C114" s="481" t="s">
        <v>5922</v>
      </c>
      <c r="E114" s="475" t="s">
        <v>4283</v>
      </c>
      <c r="F114" s="475" t="s">
        <v>949</v>
      </c>
      <c r="G114" s="484" t="s">
        <v>5922</v>
      </c>
      <c r="J114" s="342" t="s">
        <v>4281</v>
      </c>
      <c r="K114" s="342" t="s">
        <v>955</v>
      </c>
      <c r="L114" s="343">
        <v>0.1</v>
      </c>
    </row>
    <row r="115" spans="1:12">
      <c r="A115" s="475" t="s">
        <v>4284</v>
      </c>
      <c r="B115" s="475" t="s">
        <v>945</v>
      </c>
      <c r="C115" s="481" t="s">
        <v>5924</v>
      </c>
      <c r="E115" s="475" t="s">
        <v>4284</v>
      </c>
      <c r="F115" s="475" t="s">
        <v>945</v>
      </c>
      <c r="G115" s="484" t="s">
        <v>5923</v>
      </c>
      <c r="J115" s="342" t="s">
        <v>4282</v>
      </c>
      <c r="K115" s="342" t="s">
        <v>952</v>
      </c>
      <c r="L115" s="343">
        <v>0</v>
      </c>
    </row>
    <row r="116" spans="1:12">
      <c r="A116" s="475" t="s">
        <v>4285</v>
      </c>
      <c r="B116" s="475" t="s">
        <v>927</v>
      </c>
      <c r="C116" s="481" t="s">
        <v>5922</v>
      </c>
      <c r="E116" s="475" t="s">
        <v>4285</v>
      </c>
      <c r="F116" s="475" t="s">
        <v>927</v>
      </c>
      <c r="G116" s="484" t="s">
        <v>5922</v>
      </c>
      <c r="J116" s="342" t="s">
        <v>4283</v>
      </c>
      <c r="K116" s="342" t="s">
        <v>949</v>
      </c>
      <c r="L116" s="343">
        <v>0.2</v>
      </c>
    </row>
    <row r="117" spans="1:12">
      <c r="A117" s="475" t="s">
        <v>4286</v>
      </c>
      <c r="B117" s="475" t="s">
        <v>584</v>
      </c>
      <c r="C117" s="481" t="s">
        <v>5924</v>
      </c>
      <c r="E117" s="475" t="s">
        <v>4286</v>
      </c>
      <c r="F117" s="475" t="s">
        <v>584</v>
      </c>
      <c r="G117" s="484" t="s">
        <v>5924</v>
      </c>
      <c r="J117" s="342" t="s">
        <v>4284</v>
      </c>
      <c r="K117" s="342" t="s">
        <v>945</v>
      </c>
      <c r="L117" s="343">
        <v>0.1</v>
      </c>
    </row>
    <row r="118" spans="1:12">
      <c r="A118" s="475" t="s">
        <v>4287</v>
      </c>
      <c r="B118" s="475" t="s">
        <v>923</v>
      </c>
      <c r="C118" s="481" t="s">
        <v>5923</v>
      </c>
      <c r="E118" s="475" t="s">
        <v>4287</v>
      </c>
      <c r="F118" s="475" t="s">
        <v>923</v>
      </c>
      <c r="G118" s="484" t="s">
        <v>5922</v>
      </c>
      <c r="J118" s="342" t="s">
        <v>4285</v>
      </c>
      <c r="K118" s="342" t="s">
        <v>927</v>
      </c>
      <c r="L118" s="343">
        <v>0.2</v>
      </c>
    </row>
    <row r="119" spans="1:12">
      <c r="A119" s="475" t="s">
        <v>4288</v>
      </c>
      <c r="B119" s="475" t="s">
        <v>918</v>
      </c>
      <c r="C119" s="481" t="s">
        <v>5925</v>
      </c>
      <c r="E119" s="475" t="s">
        <v>4288</v>
      </c>
      <c r="F119" s="475" t="s">
        <v>918</v>
      </c>
      <c r="G119" s="484" t="s">
        <v>5924</v>
      </c>
      <c r="J119" s="342" t="s">
        <v>4286</v>
      </c>
      <c r="K119" s="342" t="s">
        <v>584</v>
      </c>
      <c r="L119" s="343">
        <v>0</v>
      </c>
    </row>
    <row r="120" spans="1:12">
      <c r="A120" s="475" t="s">
        <v>4289</v>
      </c>
      <c r="B120" s="475" t="s">
        <v>914</v>
      </c>
      <c r="C120" s="481" t="s">
        <v>5922</v>
      </c>
      <c r="E120" s="475" t="s">
        <v>4289</v>
      </c>
      <c r="F120" s="475" t="s">
        <v>914</v>
      </c>
      <c r="G120" s="484" t="s">
        <v>5922</v>
      </c>
      <c r="J120" s="342" t="s">
        <v>4287</v>
      </c>
      <c r="K120" s="342" t="s">
        <v>923</v>
      </c>
      <c r="L120" s="343">
        <v>0.2</v>
      </c>
    </row>
    <row r="121" spans="1:12">
      <c r="A121" s="475" t="s">
        <v>4290</v>
      </c>
      <c r="B121" s="475" t="s">
        <v>910</v>
      </c>
      <c r="C121" s="481" t="s">
        <v>5925</v>
      </c>
      <c r="E121" s="475" t="s">
        <v>4290</v>
      </c>
      <c r="F121" s="475" t="s">
        <v>910</v>
      </c>
      <c r="G121" s="484" t="s">
        <v>5924</v>
      </c>
      <c r="J121" s="342" t="s">
        <v>4288</v>
      </c>
      <c r="K121" s="342" t="s">
        <v>918</v>
      </c>
      <c r="L121" s="343">
        <v>0.1</v>
      </c>
    </row>
    <row r="122" spans="1:12">
      <c r="A122" s="475" t="s">
        <v>4291</v>
      </c>
      <c r="B122" s="475" t="s">
        <v>906</v>
      </c>
      <c r="C122" s="481" t="s">
        <v>5924</v>
      </c>
      <c r="E122" s="475" t="s">
        <v>4291</v>
      </c>
      <c r="F122" s="475" t="s">
        <v>906</v>
      </c>
      <c r="G122" s="484" t="s">
        <v>5922</v>
      </c>
      <c r="J122" s="342" t="s">
        <v>4289</v>
      </c>
      <c r="K122" s="342" t="s">
        <v>914</v>
      </c>
      <c r="L122" s="343">
        <v>0.2</v>
      </c>
    </row>
    <row r="123" spans="1:12">
      <c r="A123" s="475" t="s">
        <v>4292</v>
      </c>
      <c r="B123" s="475" t="s">
        <v>898</v>
      </c>
      <c r="C123" s="481" t="s">
        <v>5922</v>
      </c>
      <c r="E123" s="475" t="s">
        <v>4292</v>
      </c>
      <c r="F123" s="475" t="s">
        <v>898</v>
      </c>
      <c r="G123" s="484" t="s">
        <v>5922</v>
      </c>
      <c r="J123" s="342" t="s">
        <v>4290</v>
      </c>
      <c r="K123" s="342" t="s">
        <v>910</v>
      </c>
      <c r="L123" s="343">
        <v>0.1</v>
      </c>
    </row>
    <row r="124" spans="1:12">
      <c r="A124" s="475" t="s">
        <v>4293</v>
      </c>
      <c r="B124" s="475" t="s">
        <v>894</v>
      </c>
      <c r="C124" s="481" t="s">
        <v>5922</v>
      </c>
      <c r="E124" s="475" t="s">
        <v>4293</v>
      </c>
      <c r="F124" s="475" t="s">
        <v>894</v>
      </c>
      <c r="G124" s="484" t="s">
        <v>5922</v>
      </c>
      <c r="J124" s="342" t="s">
        <v>4291</v>
      </c>
      <c r="K124" s="342" t="s">
        <v>906</v>
      </c>
      <c r="L124" s="343">
        <v>0.15</v>
      </c>
    </row>
    <row r="125" spans="1:12">
      <c r="A125" s="475" t="s">
        <v>4294</v>
      </c>
      <c r="B125" s="475" t="s">
        <v>767</v>
      </c>
      <c r="C125" s="481" t="s">
        <v>5926</v>
      </c>
      <c r="E125" s="475" t="s">
        <v>4294</v>
      </c>
      <c r="F125" s="475" t="s">
        <v>767</v>
      </c>
      <c r="G125" s="484" t="s">
        <v>5926</v>
      </c>
      <c r="J125" s="342" t="s">
        <v>4292</v>
      </c>
      <c r="K125" s="342" t="s">
        <v>898</v>
      </c>
      <c r="L125" s="343">
        <v>0.2</v>
      </c>
    </row>
    <row r="126" spans="1:12">
      <c r="A126" s="475" t="s">
        <v>4295</v>
      </c>
      <c r="B126" s="475" t="s">
        <v>889</v>
      </c>
      <c r="C126" s="481" t="s">
        <v>5922</v>
      </c>
      <c r="E126" s="475" t="s">
        <v>4295</v>
      </c>
      <c r="F126" s="475" t="s">
        <v>889</v>
      </c>
      <c r="G126" s="484" t="s">
        <v>5923</v>
      </c>
      <c r="J126" s="342" t="s">
        <v>4293</v>
      </c>
      <c r="K126" s="342" t="s">
        <v>894</v>
      </c>
      <c r="L126" s="343">
        <v>0.2</v>
      </c>
    </row>
    <row r="127" spans="1:12">
      <c r="A127" s="475" t="s">
        <v>4296</v>
      </c>
      <c r="B127" s="475" t="s">
        <v>885</v>
      </c>
      <c r="C127" s="481" t="s">
        <v>5923</v>
      </c>
      <c r="E127" s="475" t="s">
        <v>4296</v>
      </c>
      <c r="F127" s="475" t="s">
        <v>885</v>
      </c>
      <c r="G127" s="484" t="s">
        <v>5923</v>
      </c>
      <c r="J127" s="342" t="s">
        <v>4294</v>
      </c>
      <c r="K127" s="342" t="s">
        <v>767</v>
      </c>
      <c r="L127" s="343">
        <v>0</v>
      </c>
    </row>
    <row r="128" spans="1:12">
      <c r="A128" s="475" t="s">
        <v>4297</v>
      </c>
      <c r="B128" s="475" t="s">
        <v>880</v>
      </c>
      <c r="C128" s="481" t="s">
        <v>5923</v>
      </c>
      <c r="E128" s="475" t="s">
        <v>4297</v>
      </c>
      <c r="F128" s="475" t="s">
        <v>880</v>
      </c>
      <c r="G128" s="484" t="s">
        <v>5923</v>
      </c>
      <c r="J128" s="342" t="s">
        <v>4295</v>
      </c>
      <c r="K128" s="342" t="s">
        <v>889</v>
      </c>
      <c r="L128" s="343">
        <v>0.15</v>
      </c>
    </row>
    <row r="129" spans="1:12">
      <c r="A129" s="475" t="s">
        <v>4298</v>
      </c>
      <c r="B129" s="475" t="s">
        <v>875</v>
      </c>
      <c r="C129" s="481" t="s">
        <v>5924</v>
      </c>
      <c r="E129" s="475" t="s">
        <v>4298</v>
      </c>
      <c r="F129" s="475" t="s">
        <v>875</v>
      </c>
      <c r="G129" s="484" t="s">
        <v>5924</v>
      </c>
      <c r="J129" s="342" t="s">
        <v>4296</v>
      </c>
      <c r="K129" s="342" t="s">
        <v>885</v>
      </c>
      <c r="L129" s="343">
        <v>0.15</v>
      </c>
    </row>
    <row r="130" spans="1:12">
      <c r="A130" s="475" t="s">
        <v>4299</v>
      </c>
      <c r="B130" s="475" t="s">
        <v>864</v>
      </c>
      <c r="C130" s="481" t="s">
        <v>5922</v>
      </c>
      <c r="E130" s="475" t="s">
        <v>4299</v>
      </c>
      <c r="F130" s="475" t="s">
        <v>864</v>
      </c>
      <c r="G130" s="484" t="s">
        <v>5922</v>
      </c>
      <c r="J130" s="342" t="s">
        <v>4297</v>
      </c>
      <c r="K130" s="342" t="s">
        <v>880</v>
      </c>
      <c r="L130" s="343">
        <v>0.15</v>
      </c>
    </row>
    <row r="131" spans="1:12">
      <c r="A131" s="475" t="s">
        <v>4300</v>
      </c>
      <c r="B131" s="475" t="s">
        <v>850</v>
      </c>
      <c r="C131" s="481" t="s">
        <v>5923</v>
      </c>
      <c r="E131" s="475" t="s">
        <v>4300</v>
      </c>
      <c r="F131" s="475" t="s">
        <v>850</v>
      </c>
      <c r="G131" s="484" t="s">
        <v>5923</v>
      </c>
      <c r="J131" s="342" t="s">
        <v>4298</v>
      </c>
      <c r="K131" s="342" t="s">
        <v>875</v>
      </c>
      <c r="L131" s="343">
        <v>0.1</v>
      </c>
    </row>
    <row r="132" spans="1:12">
      <c r="A132" s="475" t="s">
        <v>4301</v>
      </c>
      <c r="B132" s="475" t="s">
        <v>846</v>
      </c>
      <c r="C132" s="481" t="s">
        <v>5922</v>
      </c>
      <c r="E132" s="475" t="s">
        <v>4301</v>
      </c>
      <c r="F132" s="475" t="s">
        <v>846</v>
      </c>
      <c r="G132" s="484" t="s">
        <v>5922</v>
      </c>
      <c r="J132" s="342" t="s">
        <v>4299</v>
      </c>
      <c r="K132" s="342" t="s">
        <v>864</v>
      </c>
      <c r="L132" s="343">
        <v>0.2</v>
      </c>
    </row>
    <row r="133" spans="1:12">
      <c r="A133" s="475" t="s">
        <v>4302</v>
      </c>
      <c r="B133" s="475" t="s">
        <v>829</v>
      </c>
      <c r="C133" s="481" t="s">
        <v>5924</v>
      </c>
      <c r="E133" s="475" t="s">
        <v>4302</v>
      </c>
      <c r="F133" s="475" t="s">
        <v>829</v>
      </c>
      <c r="G133" s="484" t="s">
        <v>5924</v>
      </c>
      <c r="J133" s="342" t="s">
        <v>4300</v>
      </c>
      <c r="K133" s="342" t="s">
        <v>850</v>
      </c>
      <c r="L133" s="343">
        <v>0</v>
      </c>
    </row>
    <row r="134" spans="1:12">
      <c r="A134" s="475" t="s">
        <v>4303</v>
      </c>
      <c r="B134" s="475" t="s">
        <v>823</v>
      </c>
      <c r="C134" s="481" t="s">
        <v>5925</v>
      </c>
      <c r="E134" s="475" t="s">
        <v>4303</v>
      </c>
      <c r="F134" s="475" t="s">
        <v>823</v>
      </c>
      <c r="G134" s="484" t="s">
        <v>5925</v>
      </c>
      <c r="J134" s="342" t="s">
        <v>4301</v>
      </c>
      <c r="K134" s="342" t="s">
        <v>846</v>
      </c>
      <c r="L134" s="343">
        <v>0.2</v>
      </c>
    </row>
    <row r="135" spans="1:12">
      <c r="A135" s="475" t="s">
        <v>4304</v>
      </c>
      <c r="B135" s="475" t="s">
        <v>814</v>
      </c>
      <c r="C135" s="481" t="s">
        <v>5927</v>
      </c>
      <c r="E135" s="475" t="s">
        <v>4304</v>
      </c>
      <c r="F135" s="475" t="s">
        <v>814</v>
      </c>
      <c r="G135" s="484" t="s">
        <v>5927</v>
      </c>
      <c r="J135" s="342" t="s">
        <v>4302</v>
      </c>
      <c r="K135" s="342" t="s">
        <v>829</v>
      </c>
      <c r="L135" s="343">
        <v>0.1</v>
      </c>
    </row>
    <row r="136" spans="1:12">
      <c r="A136" s="475" t="s">
        <v>4305</v>
      </c>
      <c r="B136" s="475" t="s">
        <v>589</v>
      </c>
      <c r="C136" s="481" t="s">
        <v>5924</v>
      </c>
      <c r="E136" s="475" t="s">
        <v>4305</v>
      </c>
      <c r="F136" s="475" t="s">
        <v>589</v>
      </c>
      <c r="G136" s="484" t="s">
        <v>5924</v>
      </c>
      <c r="J136" s="342" t="s">
        <v>4303</v>
      </c>
      <c r="K136" s="342" t="s">
        <v>823</v>
      </c>
      <c r="L136" s="343">
        <v>0.05</v>
      </c>
    </row>
    <row r="137" spans="1:12">
      <c r="A137" s="475" t="s">
        <v>4306</v>
      </c>
      <c r="B137" s="475" t="s">
        <v>806</v>
      </c>
      <c r="C137" s="481" t="s">
        <v>5925</v>
      </c>
      <c r="E137" s="475" t="s">
        <v>4306</v>
      </c>
      <c r="F137" s="475" t="s">
        <v>806</v>
      </c>
      <c r="G137" s="484" t="s">
        <v>5925</v>
      </c>
      <c r="J137" s="342" t="s">
        <v>4304</v>
      </c>
      <c r="K137" s="342" t="s">
        <v>814</v>
      </c>
      <c r="L137" s="343">
        <v>0.25</v>
      </c>
    </row>
    <row r="138" spans="1:12">
      <c r="A138" s="475" t="s">
        <v>4307</v>
      </c>
      <c r="B138" s="475" t="s">
        <v>799</v>
      </c>
      <c r="C138" s="481" t="s">
        <v>5924</v>
      </c>
      <c r="E138" s="475" t="s">
        <v>4307</v>
      </c>
      <c r="F138" s="475" t="s">
        <v>799</v>
      </c>
      <c r="G138" s="484" t="s">
        <v>5925</v>
      </c>
      <c r="J138" s="342" t="s">
        <v>4305</v>
      </c>
      <c r="K138" s="342" t="s">
        <v>589</v>
      </c>
      <c r="L138" s="343">
        <v>0.1</v>
      </c>
    </row>
    <row r="139" spans="1:12">
      <c r="A139" s="475" t="s">
        <v>4308</v>
      </c>
      <c r="B139" s="475" t="s">
        <v>743</v>
      </c>
      <c r="C139" s="481" t="s">
        <v>5922</v>
      </c>
      <c r="E139" s="475" t="s">
        <v>4308</v>
      </c>
      <c r="F139" s="475" t="s">
        <v>743</v>
      </c>
      <c r="G139" s="484" t="s">
        <v>5922</v>
      </c>
      <c r="J139" s="342" t="s">
        <v>4306</v>
      </c>
      <c r="K139" s="342" t="s">
        <v>806</v>
      </c>
      <c r="L139" s="343">
        <v>0.05</v>
      </c>
    </row>
    <row r="140" spans="1:12">
      <c r="A140" s="475" t="s">
        <v>4309</v>
      </c>
      <c r="B140" s="475" t="s">
        <v>761</v>
      </c>
      <c r="C140" s="481" t="s">
        <v>5922</v>
      </c>
      <c r="E140" s="475" t="s">
        <v>4309</v>
      </c>
      <c r="F140" s="475" t="s">
        <v>761</v>
      </c>
      <c r="G140" s="484" t="s">
        <v>5922</v>
      </c>
      <c r="J140" s="342" t="s">
        <v>4307</v>
      </c>
      <c r="K140" s="342" t="s">
        <v>799</v>
      </c>
      <c r="L140" s="343">
        <v>0.05</v>
      </c>
    </row>
    <row r="141" spans="1:12">
      <c r="A141" s="475" t="s">
        <v>4310</v>
      </c>
      <c r="B141" s="475" t="s">
        <v>791</v>
      </c>
      <c r="C141" s="481" t="s">
        <v>5924</v>
      </c>
      <c r="E141" s="475" t="s">
        <v>4310</v>
      </c>
      <c r="F141" s="475" t="s">
        <v>791</v>
      </c>
      <c r="G141" s="484" t="s">
        <v>5924</v>
      </c>
      <c r="J141" s="342" t="s">
        <v>4308</v>
      </c>
      <c r="K141" s="342" t="s">
        <v>743</v>
      </c>
      <c r="L141" s="343">
        <v>0.2</v>
      </c>
    </row>
    <row r="142" spans="1:12">
      <c r="A142" s="475" t="s">
        <v>4311</v>
      </c>
      <c r="B142" s="475" t="s">
        <v>788</v>
      </c>
      <c r="C142" s="481" t="s">
        <v>5924</v>
      </c>
      <c r="E142" s="475" t="s">
        <v>4311</v>
      </c>
      <c r="F142" s="475" t="s">
        <v>788</v>
      </c>
      <c r="G142" s="484" t="s">
        <v>5924</v>
      </c>
      <c r="J142" s="342" t="s">
        <v>4309</v>
      </c>
      <c r="K142" s="342" t="s">
        <v>761</v>
      </c>
      <c r="L142" s="343">
        <v>0.2</v>
      </c>
    </row>
    <row r="143" spans="1:12">
      <c r="A143" s="475" t="s">
        <v>4312</v>
      </c>
      <c r="B143" s="475" t="s">
        <v>756</v>
      </c>
      <c r="C143" s="481" t="s">
        <v>5924</v>
      </c>
      <c r="E143" s="475" t="s">
        <v>4312</v>
      </c>
      <c r="F143" s="475" t="s">
        <v>756</v>
      </c>
      <c r="G143" s="484" t="s">
        <v>5923</v>
      </c>
      <c r="J143" s="342" t="s">
        <v>4310</v>
      </c>
      <c r="K143" s="342" t="s">
        <v>791</v>
      </c>
      <c r="L143" s="343">
        <v>0.1</v>
      </c>
    </row>
    <row r="144" spans="1:12">
      <c r="A144" s="475" t="s">
        <v>4313</v>
      </c>
      <c r="B144" s="475" t="s">
        <v>754</v>
      </c>
      <c r="C144" s="481" t="s">
        <v>5922</v>
      </c>
      <c r="E144" s="475" t="s">
        <v>4313</v>
      </c>
      <c r="F144" s="475" t="s">
        <v>754</v>
      </c>
      <c r="G144" s="484" t="s">
        <v>5922</v>
      </c>
      <c r="J144" s="342" t="s">
        <v>4311</v>
      </c>
      <c r="K144" s="342" t="s">
        <v>788</v>
      </c>
      <c r="L144" s="343">
        <v>0.1</v>
      </c>
    </row>
    <row r="145" spans="1:12">
      <c r="A145" s="475" t="s">
        <v>4314</v>
      </c>
      <c r="B145" s="475" t="s">
        <v>782</v>
      </c>
      <c r="C145" s="481" t="s">
        <v>5922</v>
      </c>
      <c r="E145" s="475" t="s">
        <v>4314</v>
      </c>
      <c r="F145" s="475" t="s">
        <v>782</v>
      </c>
      <c r="G145" s="484" t="s">
        <v>5922</v>
      </c>
      <c r="J145" s="342" t="s">
        <v>4312</v>
      </c>
      <c r="K145" s="342" t="s">
        <v>756</v>
      </c>
      <c r="L145" s="343">
        <v>0.15</v>
      </c>
    </row>
    <row r="146" spans="1:12">
      <c r="A146" s="475" t="s">
        <v>4315</v>
      </c>
      <c r="B146" s="475" t="s">
        <v>770</v>
      </c>
      <c r="C146" s="481" t="s">
        <v>5924</v>
      </c>
      <c r="E146" s="475" t="s">
        <v>4315</v>
      </c>
      <c r="F146" s="475" t="s">
        <v>770</v>
      </c>
      <c r="G146" s="484" t="s">
        <v>5924</v>
      </c>
      <c r="J146" s="342" t="s">
        <v>4313</v>
      </c>
      <c r="K146" s="342" t="s">
        <v>754</v>
      </c>
      <c r="L146" s="343">
        <v>0.2</v>
      </c>
    </row>
    <row r="147" spans="1:12">
      <c r="A147" s="475" t="s">
        <v>4316</v>
      </c>
      <c r="B147" s="475" t="s">
        <v>739</v>
      </c>
      <c r="C147" s="481" t="s">
        <v>5923</v>
      </c>
      <c r="E147" s="475" t="s">
        <v>4316</v>
      </c>
      <c r="F147" s="475" t="s">
        <v>739</v>
      </c>
      <c r="G147" s="484" t="s">
        <v>5923</v>
      </c>
      <c r="J147" s="342" t="s">
        <v>4314</v>
      </c>
      <c r="K147" s="342" t="s">
        <v>782</v>
      </c>
      <c r="L147" s="343">
        <v>0.2</v>
      </c>
    </row>
    <row r="148" spans="1:12">
      <c r="A148" s="475" t="s">
        <v>4317</v>
      </c>
      <c r="B148" s="475" t="s">
        <v>458</v>
      </c>
      <c r="C148" s="481" t="s">
        <v>5924</v>
      </c>
      <c r="E148" s="475" t="s">
        <v>4317</v>
      </c>
      <c r="F148" s="475" t="s">
        <v>458</v>
      </c>
      <c r="G148" s="484" t="s">
        <v>5924</v>
      </c>
      <c r="J148" s="342" t="s">
        <v>4315</v>
      </c>
      <c r="K148" s="342" t="s">
        <v>770</v>
      </c>
      <c r="L148" s="343">
        <v>0.1</v>
      </c>
    </row>
    <row r="149" spans="1:12">
      <c r="A149" s="475" t="s">
        <v>4318</v>
      </c>
      <c r="B149" s="475" t="s">
        <v>731</v>
      </c>
      <c r="C149" s="481" t="s">
        <v>5923</v>
      </c>
      <c r="E149" s="475" t="s">
        <v>4318</v>
      </c>
      <c r="F149" s="475" t="s">
        <v>731</v>
      </c>
      <c r="G149" s="484" t="s">
        <v>5923</v>
      </c>
      <c r="J149" s="342" t="s">
        <v>4316</v>
      </c>
      <c r="K149" s="342" t="s">
        <v>739</v>
      </c>
      <c r="L149" s="343">
        <v>0.15</v>
      </c>
    </row>
    <row r="150" spans="1:12">
      <c r="A150" s="475" t="s">
        <v>4319</v>
      </c>
      <c r="B150" s="475" t="s">
        <v>728</v>
      </c>
      <c r="C150" s="481" t="s">
        <v>5926</v>
      </c>
      <c r="E150" s="475" t="s">
        <v>4319</v>
      </c>
      <c r="F150" s="475" t="s">
        <v>728</v>
      </c>
      <c r="G150" s="484" t="s">
        <v>5926</v>
      </c>
      <c r="J150" s="342" t="s">
        <v>4317</v>
      </c>
      <c r="K150" s="342" t="s">
        <v>458</v>
      </c>
      <c r="L150" s="343">
        <v>0.05</v>
      </c>
    </row>
    <row r="151" spans="1:12">
      <c r="A151" s="475" t="s">
        <v>4320</v>
      </c>
      <c r="B151" s="475" t="s">
        <v>617</v>
      </c>
      <c r="C151" s="481" t="s">
        <v>5922</v>
      </c>
      <c r="E151" s="475" t="s">
        <v>4320</v>
      </c>
      <c r="F151" s="475" t="s">
        <v>617</v>
      </c>
      <c r="G151" s="484" t="s">
        <v>5922</v>
      </c>
      <c r="J151" s="342" t="s">
        <v>4318</v>
      </c>
      <c r="K151" s="342" t="s">
        <v>731</v>
      </c>
      <c r="L151" s="343">
        <v>0.2</v>
      </c>
    </row>
    <row r="152" spans="1:12">
      <c r="A152" s="475" t="s">
        <v>4321</v>
      </c>
      <c r="B152" s="475" t="s">
        <v>267</v>
      </c>
      <c r="C152" s="481" t="s">
        <v>5924</v>
      </c>
      <c r="E152" s="475" t="s">
        <v>4321</v>
      </c>
      <c r="F152" s="475" t="s">
        <v>267</v>
      </c>
      <c r="G152" s="484" t="s">
        <v>5924</v>
      </c>
      <c r="J152" s="342" t="s">
        <v>4319</v>
      </c>
      <c r="K152" s="342" t="s">
        <v>728</v>
      </c>
      <c r="L152" s="343">
        <v>0</v>
      </c>
    </row>
    <row r="153" spans="1:12">
      <c r="A153" s="475" t="s">
        <v>4322</v>
      </c>
      <c r="B153" s="475" t="s">
        <v>717</v>
      </c>
      <c r="C153" s="481" t="s">
        <v>5922</v>
      </c>
      <c r="E153" s="475" t="s">
        <v>4322</v>
      </c>
      <c r="F153" s="475" t="s">
        <v>717</v>
      </c>
      <c r="G153" s="484" t="s">
        <v>5922</v>
      </c>
      <c r="J153" s="342" t="s">
        <v>4320</v>
      </c>
      <c r="K153" s="342" t="s">
        <v>617</v>
      </c>
      <c r="L153" s="343">
        <v>0.2</v>
      </c>
    </row>
    <row r="154" spans="1:12">
      <c r="A154" s="475" t="s">
        <v>4323</v>
      </c>
      <c r="B154" s="475" t="s">
        <v>709</v>
      </c>
      <c r="C154" s="481" t="s">
        <v>5922</v>
      </c>
      <c r="E154" s="475" t="s">
        <v>4323</v>
      </c>
      <c r="F154" s="475" t="s">
        <v>709</v>
      </c>
      <c r="G154" s="484" t="s">
        <v>5922</v>
      </c>
      <c r="J154" s="342" t="s">
        <v>4321</v>
      </c>
      <c r="K154" s="342" t="s">
        <v>267</v>
      </c>
      <c r="L154" s="343">
        <v>0</v>
      </c>
    </row>
    <row r="155" spans="1:12">
      <c r="A155" s="475" t="s">
        <v>4324</v>
      </c>
      <c r="B155" s="475" t="s">
        <v>705</v>
      </c>
      <c r="C155" s="481" t="s">
        <v>5922</v>
      </c>
      <c r="E155" s="475" t="s">
        <v>4324</v>
      </c>
      <c r="F155" s="475" t="s">
        <v>705</v>
      </c>
      <c r="G155" s="484" t="s">
        <v>5922</v>
      </c>
      <c r="J155" s="342" t="s">
        <v>4322</v>
      </c>
      <c r="K155" s="342" t="s">
        <v>717</v>
      </c>
      <c r="L155" s="343">
        <v>0.2</v>
      </c>
    </row>
    <row r="156" spans="1:12">
      <c r="A156" s="475" t="s">
        <v>4325</v>
      </c>
      <c r="B156" s="475" t="s">
        <v>702</v>
      </c>
      <c r="C156" s="481" t="s">
        <v>5926</v>
      </c>
      <c r="E156" s="475" t="s">
        <v>4325</v>
      </c>
      <c r="F156" s="475" t="s">
        <v>702</v>
      </c>
      <c r="G156" s="484" t="s">
        <v>5923</v>
      </c>
      <c r="J156" s="342" t="s">
        <v>4323</v>
      </c>
      <c r="K156" s="342" t="s">
        <v>709</v>
      </c>
      <c r="L156" s="343">
        <v>0.2</v>
      </c>
    </row>
    <row r="157" spans="1:12">
      <c r="A157" s="475" t="s">
        <v>4326</v>
      </c>
      <c r="B157" s="475" t="s">
        <v>693</v>
      </c>
      <c r="C157" s="481" t="s">
        <v>5923</v>
      </c>
      <c r="E157" s="475" t="s">
        <v>4326</v>
      </c>
      <c r="F157" s="475" t="s">
        <v>693</v>
      </c>
      <c r="G157" s="484" t="s">
        <v>5923</v>
      </c>
      <c r="J157" s="342" t="s">
        <v>4324</v>
      </c>
      <c r="K157" s="342" t="s">
        <v>705</v>
      </c>
      <c r="L157" s="343">
        <v>0.2</v>
      </c>
    </row>
    <row r="158" spans="1:12">
      <c r="A158" s="475" t="s">
        <v>4327</v>
      </c>
      <c r="B158" s="475" t="s">
        <v>684</v>
      </c>
      <c r="C158" s="481" t="s">
        <v>5922</v>
      </c>
      <c r="E158" s="475" t="s">
        <v>4327</v>
      </c>
      <c r="F158" s="475" t="s">
        <v>684</v>
      </c>
      <c r="G158" s="484" t="s">
        <v>5922</v>
      </c>
      <c r="J158" s="342" t="s">
        <v>4325</v>
      </c>
      <c r="K158" s="342" t="s">
        <v>702</v>
      </c>
      <c r="L158" s="343">
        <v>0</v>
      </c>
    </row>
    <row r="159" spans="1:12">
      <c r="A159" s="475" t="s">
        <v>4328</v>
      </c>
      <c r="B159" s="475" t="s">
        <v>655</v>
      </c>
      <c r="C159" s="481" t="s">
        <v>5922</v>
      </c>
      <c r="E159" s="475" t="s">
        <v>4328</v>
      </c>
      <c r="F159" s="475" t="s">
        <v>655</v>
      </c>
      <c r="G159" s="484" t="s">
        <v>5922</v>
      </c>
      <c r="J159" s="342" t="s">
        <v>4326</v>
      </c>
      <c r="K159" s="342" t="s">
        <v>693</v>
      </c>
      <c r="L159" s="343">
        <v>0.15</v>
      </c>
    </row>
    <row r="160" spans="1:12">
      <c r="A160" s="475" t="s">
        <v>4329</v>
      </c>
      <c r="B160" s="475" t="s">
        <v>651</v>
      </c>
      <c r="C160" s="481" t="s">
        <v>5923</v>
      </c>
      <c r="E160" s="475" t="s">
        <v>4329</v>
      </c>
      <c r="F160" s="475" t="s">
        <v>651</v>
      </c>
      <c r="G160" s="484" t="s">
        <v>5923</v>
      </c>
      <c r="J160" s="342" t="s">
        <v>4327</v>
      </c>
      <c r="K160" s="342" t="s">
        <v>684</v>
      </c>
      <c r="L160" s="343">
        <v>0.2</v>
      </c>
    </row>
    <row r="161" spans="1:12">
      <c r="A161" s="475" t="s">
        <v>4330</v>
      </c>
      <c r="B161" s="475" t="s">
        <v>595</v>
      </c>
      <c r="C161" s="481" t="s">
        <v>5922</v>
      </c>
      <c r="E161" s="475" t="s">
        <v>4330</v>
      </c>
      <c r="F161" s="475" t="s">
        <v>595</v>
      </c>
      <c r="G161" s="484" t="s">
        <v>5923</v>
      </c>
      <c r="J161" s="342" t="s">
        <v>4328</v>
      </c>
      <c r="K161" s="342" t="s">
        <v>655</v>
      </c>
      <c r="L161" s="343">
        <v>0.2</v>
      </c>
    </row>
    <row r="162" spans="1:12">
      <c r="A162" s="475" t="s">
        <v>4331</v>
      </c>
      <c r="B162" s="475" t="s">
        <v>646</v>
      </c>
      <c r="C162" s="481" t="s">
        <v>5926</v>
      </c>
      <c r="E162" s="475" t="s">
        <v>4331</v>
      </c>
      <c r="F162" s="475" t="s">
        <v>646</v>
      </c>
      <c r="G162" s="484" t="s">
        <v>5926</v>
      </c>
      <c r="J162" s="342" t="s">
        <v>4329</v>
      </c>
      <c r="K162" s="342" t="s">
        <v>651</v>
      </c>
      <c r="L162" s="343">
        <v>0.15</v>
      </c>
    </row>
    <row r="163" spans="1:12">
      <c r="A163" s="475" t="s">
        <v>4332</v>
      </c>
      <c r="B163" s="475" t="s">
        <v>638</v>
      </c>
      <c r="C163" s="481" t="s">
        <v>5922</v>
      </c>
      <c r="E163" s="475" t="s">
        <v>4332</v>
      </c>
      <c r="F163" s="475" t="s">
        <v>638</v>
      </c>
      <c r="G163" s="484" t="s">
        <v>5923</v>
      </c>
      <c r="J163" s="342" t="s">
        <v>4330</v>
      </c>
      <c r="K163" s="342" t="s">
        <v>595</v>
      </c>
      <c r="L163" s="343">
        <v>0.15</v>
      </c>
    </row>
    <row r="164" spans="1:12">
      <c r="A164" s="475" t="s">
        <v>4333</v>
      </c>
      <c r="B164" s="475" t="s">
        <v>622</v>
      </c>
      <c r="C164" s="481" t="s">
        <v>5922</v>
      </c>
      <c r="E164" s="475" t="s">
        <v>4333</v>
      </c>
      <c r="F164" s="475" t="s">
        <v>622</v>
      </c>
      <c r="G164" s="484" t="s">
        <v>5922</v>
      </c>
      <c r="J164" s="342" t="s">
        <v>4331</v>
      </c>
      <c r="K164" s="342" t="s">
        <v>646</v>
      </c>
      <c r="L164" s="343">
        <v>0.15</v>
      </c>
    </row>
    <row r="165" spans="1:12">
      <c r="A165" s="475" t="s">
        <v>4334</v>
      </c>
      <c r="B165" s="475" t="s">
        <v>613</v>
      </c>
      <c r="C165" s="481" t="s">
        <v>5927</v>
      </c>
      <c r="E165" s="475" t="s">
        <v>4334</v>
      </c>
      <c r="F165" s="475" t="s">
        <v>613</v>
      </c>
      <c r="G165" s="484" t="s">
        <v>5927</v>
      </c>
      <c r="J165" s="342" t="s">
        <v>4332</v>
      </c>
      <c r="K165" s="342" t="s">
        <v>638</v>
      </c>
      <c r="L165" s="343">
        <v>0.2</v>
      </c>
    </row>
    <row r="166" spans="1:12">
      <c r="A166" s="475" t="s">
        <v>4335</v>
      </c>
      <c r="B166" s="475" t="s">
        <v>609</v>
      </c>
      <c r="C166" s="481" t="s">
        <v>5922</v>
      </c>
      <c r="E166" s="475" t="s">
        <v>4335</v>
      </c>
      <c r="F166" s="475" t="s">
        <v>609</v>
      </c>
      <c r="G166" s="484" t="s">
        <v>5922</v>
      </c>
      <c r="J166" s="342" t="s">
        <v>4333</v>
      </c>
      <c r="K166" s="342" t="s">
        <v>622</v>
      </c>
      <c r="L166" s="343">
        <v>0.2</v>
      </c>
    </row>
    <row r="167" spans="1:12">
      <c r="A167" s="475" t="s">
        <v>4336</v>
      </c>
      <c r="B167" s="475" t="s">
        <v>605</v>
      </c>
      <c r="C167" s="481" t="s">
        <v>5922</v>
      </c>
      <c r="E167" s="475" t="s">
        <v>4336</v>
      </c>
      <c r="F167" s="475" t="s">
        <v>605</v>
      </c>
      <c r="G167" s="484" t="s">
        <v>5922</v>
      </c>
      <c r="J167" s="342" t="s">
        <v>4334</v>
      </c>
      <c r="K167" s="342" t="s">
        <v>613</v>
      </c>
      <c r="L167" s="343">
        <v>0.25</v>
      </c>
    </row>
    <row r="168" spans="1:12">
      <c r="A168" s="475" t="s">
        <v>4337</v>
      </c>
      <c r="B168" s="475" t="s">
        <v>601</v>
      </c>
      <c r="C168" s="481" t="s">
        <v>5926</v>
      </c>
      <c r="E168" s="475" t="s">
        <v>4337</v>
      </c>
      <c r="F168" s="475" t="s">
        <v>601</v>
      </c>
      <c r="G168" s="484" t="s">
        <v>5926</v>
      </c>
      <c r="J168" s="342" t="s">
        <v>4335</v>
      </c>
      <c r="K168" s="342" t="s">
        <v>609</v>
      </c>
      <c r="L168" s="343">
        <v>0.1</v>
      </c>
    </row>
    <row r="169" spans="1:12">
      <c r="A169" s="475" t="s">
        <v>4338</v>
      </c>
      <c r="B169" s="475" t="s">
        <v>586</v>
      </c>
      <c r="C169" s="481" t="s">
        <v>5923</v>
      </c>
      <c r="E169" s="475" t="s">
        <v>4338</v>
      </c>
      <c r="F169" s="475" t="s">
        <v>586</v>
      </c>
      <c r="G169" s="484" t="s">
        <v>5923</v>
      </c>
      <c r="J169" s="342" t="s">
        <v>4336</v>
      </c>
      <c r="K169" s="342" t="s">
        <v>605</v>
      </c>
      <c r="L169" s="343">
        <v>0.2</v>
      </c>
    </row>
    <row r="170" spans="1:12">
      <c r="A170" s="475" t="s">
        <v>4339</v>
      </c>
      <c r="B170" s="475" t="s">
        <v>580</v>
      </c>
      <c r="C170" s="481" t="s">
        <v>5922</v>
      </c>
      <c r="E170" s="475" t="s">
        <v>4339</v>
      </c>
      <c r="F170" s="475" t="s">
        <v>580</v>
      </c>
      <c r="G170" s="484" t="s">
        <v>5922</v>
      </c>
      <c r="J170" s="342" t="s">
        <v>4337</v>
      </c>
      <c r="K170" s="342" t="s">
        <v>601</v>
      </c>
      <c r="L170" s="343">
        <v>0</v>
      </c>
    </row>
    <row r="171" spans="1:12">
      <c r="A171" s="475" t="s">
        <v>4340</v>
      </c>
      <c r="B171" s="475" t="s">
        <v>576</v>
      </c>
      <c r="C171" s="481" t="s">
        <v>5924</v>
      </c>
      <c r="E171" s="475" t="s">
        <v>4340</v>
      </c>
      <c r="F171" s="475" t="s">
        <v>576</v>
      </c>
      <c r="G171" s="484" t="s">
        <v>5923</v>
      </c>
      <c r="J171" s="342" t="s">
        <v>4338</v>
      </c>
      <c r="K171" s="342" t="s">
        <v>586</v>
      </c>
      <c r="L171" s="343">
        <v>0.15</v>
      </c>
    </row>
    <row r="172" spans="1:12">
      <c r="A172" s="475" t="s">
        <v>4341</v>
      </c>
      <c r="B172" s="475" t="s">
        <v>573</v>
      </c>
      <c r="C172" s="481" t="s">
        <v>5926</v>
      </c>
      <c r="E172" s="475" t="s">
        <v>4341</v>
      </c>
      <c r="F172" s="475" t="s">
        <v>573</v>
      </c>
      <c r="G172" s="484" t="s">
        <v>5926</v>
      </c>
      <c r="J172" s="342" t="s">
        <v>4339</v>
      </c>
      <c r="K172" s="342" t="s">
        <v>580</v>
      </c>
      <c r="L172" s="343">
        <v>0.2</v>
      </c>
    </row>
    <row r="173" spans="1:12">
      <c r="A173" s="475" t="s">
        <v>4342</v>
      </c>
      <c r="B173" s="475" t="s">
        <v>547</v>
      </c>
      <c r="C173" s="481" t="s">
        <v>5927</v>
      </c>
      <c r="E173" s="475" t="s">
        <v>4342</v>
      </c>
      <c r="F173" s="475" t="s">
        <v>547</v>
      </c>
      <c r="G173" s="484" t="s">
        <v>5927</v>
      </c>
      <c r="J173" s="342" t="s">
        <v>4340</v>
      </c>
      <c r="K173" s="342" t="s">
        <v>576</v>
      </c>
      <c r="L173" s="343">
        <v>0.15</v>
      </c>
    </row>
    <row r="174" spans="1:12">
      <c r="A174" s="475" t="s">
        <v>4343</v>
      </c>
      <c r="B174" s="475" t="s">
        <v>544</v>
      </c>
      <c r="C174" s="481" t="s">
        <v>5923</v>
      </c>
      <c r="E174" s="475" t="s">
        <v>4343</v>
      </c>
      <c r="F174" s="475" t="s">
        <v>544</v>
      </c>
      <c r="G174" s="484" t="s">
        <v>5923</v>
      </c>
      <c r="J174" s="342" t="s">
        <v>4341</v>
      </c>
      <c r="K174" s="342" t="s">
        <v>573</v>
      </c>
      <c r="L174" s="343">
        <v>0.15</v>
      </c>
    </row>
    <row r="175" spans="1:12">
      <c r="A175" s="475" t="s">
        <v>4344</v>
      </c>
      <c r="B175" s="475" t="s">
        <v>539</v>
      </c>
      <c r="C175" s="481" t="s">
        <v>5922</v>
      </c>
      <c r="E175" s="475" t="s">
        <v>4344</v>
      </c>
      <c r="F175" s="475" t="s">
        <v>539</v>
      </c>
      <c r="G175" s="484" t="s">
        <v>5922</v>
      </c>
      <c r="J175" s="342" t="s">
        <v>4342</v>
      </c>
      <c r="K175" s="342" t="s">
        <v>547</v>
      </c>
      <c r="L175" s="343">
        <v>0.25</v>
      </c>
    </row>
    <row r="176" spans="1:12">
      <c r="A176" s="475" t="s">
        <v>4345</v>
      </c>
      <c r="B176" s="475" t="s">
        <v>534</v>
      </c>
      <c r="C176" s="481" t="s">
        <v>5926</v>
      </c>
      <c r="E176" s="475" t="s">
        <v>4345</v>
      </c>
      <c r="F176" s="475" t="s">
        <v>534</v>
      </c>
      <c r="G176" s="484" t="s">
        <v>5926</v>
      </c>
      <c r="J176" s="342" t="s">
        <v>4343</v>
      </c>
      <c r="K176" s="342" t="s">
        <v>544</v>
      </c>
      <c r="L176" s="343">
        <v>0.15</v>
      </c>
    </row>
    <row r="177" spans="1:12">
      <c r="A177" s="475" t="s">
        <v>4346</v>
      </c>
      <c r="B177" s="475" t="s">
        <v>530</v>
      </c>
      <c r="C177" s="481" t="s">
        <v>5924</v>
      </c>
      <c r="E177" s="475" t="s">
        <v>4346</v>
      </c>
      <c r="F177" s="475" t="s">
        <v>530</v>
      </c>
      <c r="G177" s="484" t="s">
        <v>5924</v>
      </c>
      <c r="J177" s="342" t="s">
        <v>4344</v>
      </c>
      <c r="K177" s="342" t="s">
        <v>539</v>
      </c>
      <c r="L177" s="343">
        <v>0.2</v>
      </c>
    </row>
    <row r="178" spans="1:12">
      <c r="A178" s="475" t="s">
        <v>4347</v>
      </c>
      <c r="B178" s="475" t="s">
        <v>526</v>
      </c>
      <c r="C178" s="481" t="s">
        <v>5923</v>
      </c>
      <c r="E178" s="475" t="s">
        <v>4347</v>
      </c>
      <c r="F178" s="475" t="s">
        <v>526</v>
      </c>
      <c r="G178" s="484" t="s">
        <v>5923</v>
      </c>
      <c r="J178" s="342" t="s">
        <v>4345</v>
      </c>
      <c r="K178" s="342" t="s">
        <v>534</v>
      </c>
      <c r="L178" s="343">
        <v>0</v>
      </c>
    </row>
    <row r="179" spans="1:12">
      <c r="A179" s="475" t="s">
        <v>4348</v>
      </c>
      <c r="B179" s="475" t="s">
        <v>517</v>
      </c>
      <c r="C179" s="481" t="s">
        <v>5925</v>
      </c>
      <c r="E179" s="475" t="s">
        <v>4348</v>
      </c>
      <c r="F179" s="475" t="s">
        <v>517</v>
      </c>
      <c r="G179" s="484" t="s">
        <v>5925</v>
      </c>
      <c r="J179" s="342" t="s">
        <v>4346</v>
      </c>
      <c r="K179" s="342" t="s">
        <v>530</v>
      </c>
      <c r="L179" s="343">
        <v>0.05</v>
      </c>
    </row>
    <row r="180" spans="1:12">
      <c r="A180" s="475" t="s">
        <v>4349</v>
      </c>
      <c r="B180" s="475" t="s">
        <v>509</v>
      </c>
      <c r="C180" s="481" t="s">
        <v>5926</v>
      </c>
      <c r="E180" s="475" t="s">
        <v>4349</v>
      </c>
      <c r="F180" s="475" t="s">
        <v>509</v>
      </c>
      <c r="G180" s="484" t="s">
        <v>5926</v>
      </c>
      <c r="J180" s="342" t="s">
        <v>4347</v>
      </c>
      <c r="K180" s="342" t="s">
        <v>526</v>
      </c>
      <c r="L180" s="343">
        <v>0.1</v>
      </c>
    </row>
    <row r="181" spans="1:12">
      <c r="A181" s="475" t="s">
        <v>4350</v>
      </c>
      <c r="B181" s="475" t="s">
        <v>503</v>
      </c>
      <c r="C181" s="481" t="s">
        <v>5925</v>
      </c>
      <c r="E181" s="475" t="s">
        <v>4350</v>
      </c>
      <c r="F181" s="475" t="s">
        <v>503</v>
      </c>
      <c r="G181" s="484" t="s">
        <v>5925</v>
      </c>
      <c r="J181" s="342" t="s">
        <v>4348</v>
      </c>
      <c r="K181" s="342" t="s">
        <v>517</v>
      </c>
      <c r="L181" s="343">
        <v>0.05</v>
      </c>
    </row>
    <row r="182" spans="1:12">
      <c r="A182" s="475" t="s">
        <v>4351</v>
      </c>
      <c r="B182" s="475" t="s">
        <v>500</v>
      </c>
      <c r="C182" s="481" t="s">
        <v>5923</v>
      </c>
      <c r="E182" s="475" t="s">
        <v>4351</v>
      </c>
      <c r="F182" s="475" t="s">
        <v>500</v>
      </c>
      <c r="G182" s="484" t="s">
        <v>5923</v>
      </c>
      <c r="J182" s="342" t="s">
        <v>4349</v>
      </c>
      <c r="K182" s="342" t="s">
        <v>509</v>
      </c>
      <c r="L182" s="343">
        <v>0</v>
      </c>
    </row>
    <row r="183" spans="1:12">
      <c r="A183" s="475" t="s">
        <v>4352</v>
      </c>
      <c r="B183" s="475" t="s">
        <v>476</v>
      </c>
      <c r="C183" s="481" t="s">
        <v>5922</v>
      </c>
      <c r="E183" s="475" t="s">
        <v>4352</v>
      </c>
      <c r="F183" s="475" t="s">
        <v>476</v>
      </c>
      <c r="G183" s="484" t="s">
        <v>5923</v>
      </c>
      <c r="J183" s="342" t="s">
        <v>4350</v>
      </c>
      <c r="K183" s="342" t="s">
        <v>503</v>
      </c>
      <c r="L183" s="343">
        <v>0.05</v>
      </c>
    </row>
    <row r="184" spans="1:12">
      <c r="A184" s="475" t="s">
        <v>4353</v>
      </c>
      <c r="B184" s="475" t="s">
        <v>472</v>
      </c>
      <c r="C184" s="481" t="s">
        <v>5922</v>
      </c>
      <c r="E184" s="475" t="s">
        <v>4353</v>
      </c>
      <c r="F184" s="475" t="s">
        <v>472</v>
      </c>
      <c r="G184" s="484" t="s">
        <v>5922</v>
      </c>
      <c r="J184" s="342" t="s">
        <v>4351</v>
      </c>
      <c r="K184" s="342" t="s">
        <v>500</v>
      </c>
      <c r="L184" s="343">
        <v>0</v>
      </c>
    </row>
    <row r="185" spans="1:12">
      <c r="A185" s="475" t="s">
        <v>4354</v>
      </c>
      <c r="B185" s="475" t="s">
        <v>450</v>
      </c>
      <c r="C185" s="481" t="s">
        <v>5923</v>
      </c>
      <c r="E185" s="475" t="s">
        <v>4354</v>
      </c>
      <c r="F185" s="475" t="s">
        <v>450</v>
      </c>
      <c r="G185" s="484" t="s">
        <v>5923</v>
      </c>
      <c r="J185" s="342" t="s">
        <v>4352</v>
      </c>
      <c r="K185" s="342" t="s">
        <v>476</v>
      </c>
      <c r="L185" s="343">
        <v>0.2</v>
      </c>
    </row>
    <row r="186" spans="1:12">
      <c r="A186" s="475" t="s">
        <v>4355</v>
      </c>
      <c r="B186" s="475" t="s">
        <v>447</v>
      </c>
      <c r="C186" s="481" t="s">
        <v>5924</v>
      </c>
      <c r="E186" s="475" t="s">
        <v>4355</v>
      </c>
      <c r="F186" s="475" t="s">
        <v>447</v>
      </c>
      <c r="G186" s="484" t="s">
        <v>5924</v>
      </c>
      <c r="J186" s="342" t="s">
        <v>4353</v>
      </c>
      <c r="K186" s="342" t="s">
        <v>472</v>
      </c>
      <c r="L186" s="343">
        <v>0.2</v>
      </c>
    </row>
    <row r="187" spans="1:12">
      <c r="A187" s="475" t="s">
        <v>4356</v>
      </c>
      <c r="B187" s="475" t="s">
        <v>444</v>
      </c>
      <c r="C187" s="481" t="s">
        <v>5927</v>
      </c>
      <c r="E187" s="475" t="s">
        <v>4356</v>
      </c>
      <c r="F187" s="475" t="s">
        <v>444</v>
      </c>
      <c r="G187" s="484" t="s">
        <v>5927</v>
      </c>
      <c r="J187" s="342" t="s">
        <v>4354</v>
      </c>
      <c r="K187" s="342" t="s">
        <v>450</v>
      </c>
      <c r="L187" s="343">
        <v>0.15</v>
      </c>
    </row>
    <row r="188" spans="1:12">
      <c r="A188" s="475" t="s">
        <v>4357</v>
      </c>
      <c r="B188" s="475" t="s">
        <v>468</v>
      </c>
      <c r="C188" s="481" t="s">
        <v>5923</v>
      </c>
      <c r="E188" s="475" t="s">
        <v>4357</v>
      </c>
      <c r="F188" s="475" t="s">
        <v>468</v>
      </c>
      <c r="G188" s="484" t="s">
        <v>5923</v>
      </c>
      <c r="J188" s="342" t="s">
        <v>4355</v>
      </c>
      <c r="K188" s="342" t="s">
        <v>447</v>
      </c>
      <c r="L188" s="343">
        <v>0.1</v>
      </c>
    </row>
    <row r="189" spans="1:12">
      <c r="A189" s="475" t="s">
        <v>4358</v>
      </c>
      <c r="B189" s="475" t="s">
        <v>319</v>
      </c>
      <c r="C189" s="481" t="s">
        <v>5927</v>
      </c>
      <c r="E189" s="475" t="s">
        <v>4358</v>
      </c>
      <c r="F189" s="475" t="s">
        <v>319</v>
      </c>
      <c r="G189" s="484" t="s">
        <v>5927</v>
      </c>
      <c r="J189" s="342" t="s">
        <v>4356</v>
      </c>
      <c r="K189" s="342" t="s">
        <v>444</v>
      </c>
      <c r="L189" s="343">
        <v>0.25</v>
      </c>
    </row>
    <row r="190" spans="1:12">
      <c r="A190" s="475" t="s">
        <v>4359</v>
      </c>
      <c r="B190" s="475" t="s">
        <v>412</v>
      </c>
      <c r="C190" s="481" t="s">
        <v>5923</v>
      </c>
      <c r="E190" s="475" t="s">
        <v>4359</v>
      </c>
      <c r="F190" s="475" t="s">
        <v>412</v>
      </c>
      <c r="G190" s="484" t="s">
        <v>5923</v>
      </c>
      <c r="J190" s="342" t="s">
        <v>4357</v>
      </c>
      <c r="K190" s="342" t="s">
        <v>468</v>
      </c>
      <c r="L190" s="343">
        <v>0.15</v>
      </c>
    </row>
    <row r="191" spans="1:12">
      <c r="A191" s="475" t="s">
        <v>4360</v>
      </c>
      <c r="B191" s="475" t="s">
        <v>408</v>
      </c>
      <c r="C191" s="481" t="s">
        <v>5922</v>
      </c>
      <c r="E191" s="475" t="s">
        <v>4360</v>
      </c>
      <c r="F191" s="475" t="s">
        <v>408</v>
      </c>
      <c r="G191" s="484" t="s">
        <v>5923</v>
      </c>
      <c r="J191" s="342" t="s">
        <v>4358</v>
      </c>
      <c r="K191" s="342" t="s">
        <v>319</v>
      </c>
      <c r="L191" s="343">
        <v>0.25</v>
      </c>
    </row>
    <row r="192" spans="1:12">
      <c r="A192" s="475" t="s">
        <v>4361</v>
      </c>
      <c r="B192" s="475" t="s">
        <v>405</v>
      </c>
      <c r="C192" s="481" t="s">
        <v>5926</v>
      </c>
      <c r="E192" s="475" t="s">
        <v>4361</v>
      </c>
      <c r="F192" s="475" t="s">
        <v>405</v>
      </c>
      <c r="G192" s="484" t="s">
        <v>5926</v>
      </c>
      <c r="J192" s="342" t="s">
        <v>4359</v>
      </c>
      <c r="K192" s="342" t="s">
        <v>412</v>
      </c>
      <c r="L192" s="343">
        <v>0.15</v>
      </c>
    </row>
    <row r="193" spans="1:12">
      <c r="A193" s="475" t="s">
        <v>4362</v>
      </c>
      <c r="B193" s="475" t="s">
        <v>396</v>
      </c>
      <c r="C193" s="481" t="s">
        <v>5925</v>
      </c>
      <c r="E193" s="475" t="s">
        <v>4362</v>
      </c>
      <c r="F193" s="475" t="s">
        <v>396</v>
      </c>
      <c r="G193" s="484" t="s">
        <v>5925</v>
      </c>
      <c r="J193" s="342" t="s">
        <v>4360</v>
      </c>
      <c r="K193" s="342" t="s">
        <v>408</v>
      </c>
      <c r="L193" s="343">
        <v>0.2</v>
      </c>
    </row>
    <row r="194" spans="1:12">
      <c r="A194" s="475" t="s">
        <v>4363</v>
      </c>
      <c r="B194" s="475" t="s">
        <v>393</v>
      </c>
      <c r="C194" s="481" t="s">
        <v>5924</v>
      </c>
      <c r="E194" s="475" t="s">
        <v>4363</v>
      </c>
      <c r="F194" s="475" t="s">
        <v>393</v>
      </c>
      <c r="G194" s="484" t="s">
        <v>5924</v>
      </c>
      <c r="J194" s="342" t="s">
        <v>4361</v>
      </c>
      <c r="K194" s="342" t="s">
        <v>405</v>
      </c>
      <c r="L194" s="343">
        <v>0.1</v>
      </c>
    </row>
    <row r="195" spans="1:12">
      <c r="A195" s="475" t="s">
        <v>4364</v>
      </c>
      <c r="B195" s="475" t="s">
        <v>390</v>
      </c>
      <c r="C195" s="481" t="s">
        <v>5923</v>
      </c>
      <c r="E195" s="475" t="s">
        <v>4364</v>
      </c>
      <c r="F195" s="475" t="s">
        <v>390</v>
      </c>
      <c r="G195" s="484" t="s">
        <v>5923</v>
      </c>
      <c r="J195" s="342" t="s">
        <v>4362</v>
      </c>
      <c r="K195" s="342" t="s">
        <v>396</v>
      </c>
      <c r="L195" s="343">
        <v>0.05</v>
      </c>
    </row>
    <row r="196" spans="1:12">
      <c r="A196" s="475" t="s">
        <v>4365</v>
      </c>
      <c r="B196" s="475" t="s">
        <v>386</v>
      </c>
      <c r="C196" s="481" t="s">
        <v>5924</v>
      </c>
      <c r="E196" s="475" t="s">
        <v>4365</v>
      </c>
      <c r="F196" s="475" t="s">
        <v>386</v>
      </c>
      <c r="G196" s="484" t="s">
        <v>5924</v>
      </c>
      <c r="J196" s="342" t="s">
        <v>4363</v>
      </c>
      <c r="K196" s="342" t="s">
        <v>393</v>
      </c>
      <c r="L196" s="343">
        <v>0</v>
      </c>
    </row>
    <row r="197" spans="1:12">
      <c r="A197" s="475" t="s">
        <v>4366</v>
      </c>
      <c r="B197" s="475" t="s">
        <v>382</v>
      </c>
      <c r="C197" s="481" t="s">
        <v>5922</v>
      </c>
      <c r="E197" s="475" t="s">
        <v>4366</v>
      </c>
      <c r="F197" s="475" t="s">
        <v>382</v>
      </c>
      <c r="G197" s="484" t="s">
        <v>5922</v>
      </c>
      <c r="J197" s="342" t="s">
        <v>4364</v>
      </c>
      <c r="K197" s="342" t="s">
        <v>390</v>
      </c>
      <c r="L197" s="343">
        <v>0.15</v>
      </c>
    </row>
    <row r="198" spans="1:12">
      <c r="A198" s="475" t="s">
        <v>4367</v>
      </c>
      <c r="B198" s="475" t="s">
        <v>374</v>
      </c>
      <c r="C198" s="481" t="s">
        <v>5922</v>
      </c>
      <c r="E198" s="475" t="s">
        <v>4367</v>
      </c>
      <c r="F198" s="475" t="s">
        <v>374</v>
      </c>
      <c r="G198" s="484" t="s">
        <v>5922</v>
      </c>
      <c r="J198" s="342" t="s">
        <v>4365</v>
      </c>
      <c r="K198" s="342" t="s">
        <v>386</v>
      </c>
      <c r="L198" s="343">
        <v>0.1</v>
      </c>
    </row>
    <row r="199" spans="1:12">
      <c r="A199" s="475" t="s">
        <v>4368</v>
      </c>
      <c r="B199" s="475" t="s">
        <v>370</v>
      </c>
      <c r="C199" s="481" t="s">
        <v>5923</v>
      </c>
      <c r="E199" s="475" t="s">
        <v>4368</v>
      </c>
      <c r="F199" s="475" t="s">
        <v>370</v>
      </c>
      <c r="G199" s="484" t="s">
        <v>5923</v>
      </c>
      <c r="J199" s="342" t="s">
        <v>4366</v>
      </c>
      <c r="K199" s="342" t="s">
        <v>382</v>
      </c>
      <c r="L199" s="343">
        <v>0.15</v>
      </c>
    </row>
    <row r="200" spans="1:12">
      <c r="A200" s="475" t="s">
        <v>4369</v>
      </c>
      <c r="B200" s="475" t="s">
        <v>367</v>
      </c>
      <c r="C200" s="481" t="s">
        <v>5923</v>
      </c>
      <c r="E200" s="475" t="s">
        <v>4369</v>
      </c>
      <c r="F200" s="475" t="s">
        <v>367</v>
      </c>
      <c r="G200" s="484" t="s">
        <v>5925</v>
      </c>
      <c r="J200" s="342" t="s">
        <v>4367</v>
      </c>
      <c r="K200" s="342" t="s">
        <v>374</v>
      </c>
      <c r="L200" s="343">
        <v>0.2</v>
      </c>
    </row>
    <row r="201" spans="1:12">
      <c r="A201" s="475" t="s">
        <v>4370</v>
      </c>
      <c r="B201" s="475" t="s">
        <v>365</v>
      </c>
      <c r="C201" s="481" t="s">
        <v>5924</v>
      </c>
      <c r="E201" s="475" t="s">
        <v>4370</v>
      </c>
      <c r="F201" s="475" t="s">
        <v>365</v>
      </c>
      <c r="G201" s="484" t="s">
        <v>5924</v>
      </c>
      <c r="J201" s="342" t="s">
        <v>4368</v>
      </c>
      <c r="K201" s="342" t="s">
        <v>370</v>
      </c>
      <c r="L201" s="343">
        <v>0.15</v>
      </c>
    </row>
    <row r="202" spans="1:12">
      <c r="A202" s="475" t="s">
        <v>4371</v>
      </c>
      <c r="B202" s="475" t="s">
        <v>347</v>
      </c>
      <c r="C202" s="481" t="s">
        <v>5923</v>
      </c>
      <c r="E202" s="475" t="s">
        <v>4371</v>
      </c>
      <c r="F202" s="475" t="s">
        <v>347</v>
      </c>
      <c r="G202" s="484" t="s">
        <v>5922</v>
      </c>
      <c r="J202" s="342" t="s">
        <v>4369</v>
      </c>
      <c r="K202" s="342" t="s">
        <v>367</v>
      </c>
      <c r="L202" s="343">
        <v>0</v>
      </c>
    </row>
    <row r="203" spans="1:12">
      <c r="A203" s="475" t="s">
        <v>4372</v>
      </c>
      <c r="B203" s="475" t="s">
        <v>343</v>
      </c>
      <c r="C203" s="481" t="s">
        <v>5923</v>
      </c>
      <c r="E203" s="475" t="s">
        <v>4372</v>
      </c>
      <c r="F203" s="475" t="s">
        <v>343</v>
      </c>
      <c r="G203" s="484" t="s">
        <v>5923</v>
      </c>
      <c r="J203" s="342" t="s">
        <v>4370</v>
      </c>
      <c r="K203" s="342" t="s">
        <v>365</v>
      </c>
      <c r="L203" s="343">
        <v>0.1</v>
      </c>
    </row>
    <row r="204" spans="1:12">
      <c r="A204" s="475" t="s">
        <v>4373</v>
      </c>
      <c r="B204" s="475" t="s">
        <v>326</v>
      </c>
      <c r="C204" s="481" t="s">
        <v>5922</v>
      </c>
      <c r="E204" s="475" t="s">
        <v>4373</v>
      </c>
      <c r="F204" s="475" t="s">
        <v>326</v>
      </c>
      <c r="G204" s="484" t="s">
        <v>5922</v>
      </c>
      <c r="J204" s="342" t="s">
        <v>4371</v>
      </c>
      <c r="K204" s="342" t="s">
        <v>347</v>
      </c>
      <c r="L204" s="343">
        <v>0.2</v>
      </c>
    </row>
    <row r="205" spans="1:12">
      <c r="A205" s="475" t="s">
        <v>4374</v>
      </c>
      <c r="B205" s="475" t="s">
        <v>309</v>
      </c>
      <c r="C205" s="481" t="s">
        <v>5923</v>
      </c>
      <c r="E205" s="475" t="s">
        <v>4374</v>
      </c>
      <c r="F205" s="475" t="s">
        <v>309</v>
      </c>
      <c r="G205" s="484" t="s">
        <v>5923</v>
      </c>
      <c r="J205" s="342" t="s">
        <v>4372</v>
      </c>
      <c r="K205" s="342" t="s">
        <v>343</v>
      </c>
      <c r="L205" s="343">
        <v>0.15</v>
      </c>
    </row>
    <row r="206" spans="1:12">
      <c r="A206" s="475" t="s">
        <v>4375</v>
      </c>
      <c r="B206" s="475" t="s">
        <v>306</v>
      </c>
      <c r="C206" s="481" t="s">
        <v>5926</v>
      </c>
      <c r="E206" s="475" t="s">
        <v>4375</v>
      </c>
      <c r="F206" s="475" t="s">
        <v>306</v>
      </c>
      <c r="G206" s="484" t="s">
        <v>5926</v>
      </c>
      <c r="J206" s="342" t="s">
        <v>4373</v>
      </c>
      <c r="K206" s="342" t="s">
        <v>326</v>
      </c>
      <c r="L206" s="343">
        <v>0.2</v>
      </c>
    </row>
    <row r="207" spans="1:12">
      <c r="A207" s="475" t="s">
        <v>4376</v>
      </c>
      <c r="B207" s="475" t="s">
        <v>300</v>
      </c>
      <c r="C207" s="481" t="s">
        <v>5924</v>
      </c>
      <c r="E207" s="475" t="s">
        <v>4376</v>
      </c>
      <c r="F207" s="475" t="s">
        <v>300</v>
      </c>
      <c r="G207" s="484" t="s">
        <v>5924</v>
      </c>
      <c r="J207" s="342" t="s">
        <v>4374</v>
      </c>
      <c r="K207" s="342" t="s">
        <v>309</v>
      </c>
      <c r="L207" s="343">
        <v>0.15</v>
      </c>
    </row>
    <row r="208" spans="1:12">
      <c r="A208" s="475" t="s">
        <v>4377</v>
      </c>
      <c r="B208" s="475" t="s">
        <v>296</v>
      </c>
      <c r="C208" s="481" t="s">
        <v>5922</v>
      </c>
      <c r="E208" s="475" t="s">
        <v>4377</v>
      </c>
      <c r="F208" s="475" t="s">
        <v>296</v>
      </c>
      <c r="G208" s="484" t="s">
        <v>5922</v>
      </c>
      <c r="J208" s="342" t="s">
        <v>4375</v>
      </c>
      <c r="K208" s="342" t="s">
        <v>306</v>
      </c>
      <c r="L208" s="343">
        <v>0</v>
      </c>
    </row>
    <row r="209" spans="1:12">
      <c r="A209" s="475" t="s">
        <v>4378</v>
      </c>
      <c r="B209" s="475" t="s">
        <v>292</v>
      </c>
      <c r="C209" s="481" t="s">
        <v>5922</v>
      </c>
      <c r="E209" s="475" t="s">
        <v>4378</v>
      </c>
      <c r="F209" s="475" t="s">
        <v>292</v>
      </c>
      <c r="G209" s="484" t="s">
        <v>5922</v>
      </c>
      <c r="J209" s="342" t="s">
        <v>4376</v>
      </c>
      <c r="K209" s="342" t="s">
        <v>300</v>
      </c>
      <c r="L209" s="343">
        <v>0.1</v>
      </c>
    </row>
    <row r="210" spans="1:12">
      <c r="A210" s="475" t="s">
        <v>4379</v>
      </c>
      <c r="B210" s="475" t="s">
        <v>289</v>
      </c>
      <c r="C210" s="481" t="s">
        <v>5922</v>
      </c>
      <c r="E210" s="475" t="s">
        <v>4379</v>
      </c>
      <c r="F210" s="475" t="s">
        <v>289</v>
      </c>
      <c r="G210" s="484" t="s">
        <v>5922</v>
      </c>
      <c r="J210" s="342" t="s">
        <v>4377</v>
      </c>
      <c r="K210" s="342" t="s">
        <v>296</v>
      </c>
      <c r="L210" s="343">
        <v>0.2</v>
      </c>
    </row>
    <row r="211" spans="1:12">
      <c r="A211" s="475" t="s">
        <v>4380</v>
      </c>
      <c r="B211" s="475" t="s">
        <v>285</v>
      </c>
      <c r="C211" s="481" t="s">
        <v>5922</v>
      </c>
      <c r="E211" s="475" t="s">
        <v>4380</v>
      </c>
      <c r="F211" s="475" t="s">
        <v>285</v>
      </c>
      <c r="G211" s="484" t="s">
        <v>5923</v>
      </c>
      <c r="J211" s="342" t="s">
        <v>4378</v>
      </c>
      <c r="K211" s="342" t="s">
        <v>292</v>
      </c>
      <c r="L211" s="343">
        <v>0.2</v>
      </c>
    </row>
    <row r="212" spans="1:12">
      <c r="A212" s="475" t="s">
        <v>4381</v>
      </c>
      <c r="B212" s="475" t="s">
        <v>281</v>
      </c>
      <c r="C212" s="481" t="s">
        <v>5925</v>
      </c>
      <c r="E212" s="475" t="s">
        <v>4381</v>
      </c>
      <c r="F212" s="475" t="s">
        <v>281</v>
      </c>
      <c r="G212" s="484" t="s">
        <v>5925</v>
      </c>
      <c r="J212" s="342" t="s">
        <v>4379</v>
      </c>
      <c r="K212" s="342" t="s">
        <v>289</v>
      </c>
      <c r="L212" s="343">
        <v>0.2</v>
      </c>
    </row>
    <row r="213" spans="1:12">
      <c r="A213" s="475" t="s">
        <v>4382</v>
      </c>
      <c r="B213" s="475" t="s">
        <v>277</v>
      </c>
      <c r="C213" s="481" t="s">
        <v>5922</v>
      </c>
      <c r="E213" s="475" t="s">
        <v>4382</v>
      </c>
      <c r="F213" s="475" t="s">
        <v>277</v>
      </c>
      <c r="G213" s="484" t="s">
        <v>5922</v>
      </c>
      <c r="J213" s="342" t="s">
        <v>4380</v>
      </c>
      <c r="K213" s="342" t="s">
        <v>285</v>
      </c>
      <c r="L213" s="343">
        <v>0.2</v>
      </c>
    </row>
    <row r="214" spans="1:12">
      <c r="A214" s="475" t="s">
        <v>4383</v>
      </c>
      <c r="B214" s="475" t="s">
        <v>272</v>
      </c>
      <c r="C214" s="481" t="s">
        <v>5926</v>
      </c>
      <c r="E214" s="475" t="s">
        <v>4383</v>
      </c>
      <c r="F214" s="475" t="s">
        <v>272</v>
      </c>
      <c r="G214" s="484" t="s">
        <v>5925</v>
      </c>
      <c r="J214" s="342" t="s">
        <v>4381</v>
      </c>
      <c r="K214" s="342" t="s">
        <v>281</v>
      </c>
      <c r="L214" s="343">
        <v>0.05</v>
      </c>
    </row>
    <row r="215" spans="1:12">
      <c r="A215" s="475" t="s">
        <v>4384</v>
      </c>
      <c r="B215" s="475" t="s">
        <v>269</v>
      </c>
      <c r="C215" s="481" t="s">
        <v>5926</v>
      </c>
      <c r="E215" s="475" t="s">
        <v>4384</v>
      </c>
      <c r="F215" s="475" t="s">
        <v>269</v>
      </c>
      <c r="G215" s="484" t="s">
        <v>5926</v>
      </c>
      <c r="J215" s="342" t="s">
        <v>4382</v>
      </c>
      <c r="K215" s="342" t="s">
        <v>277</v>
      </c>
      <c r="L215" s="343">
        <v>0.2</v>
      </c>
    </row>
    <row r="216" spans="1:12">
      <c r="A216" s="475" t="s">
        <v>4385</v>
      </c>
      <c r="B216" s="475" t="s">
        <v>251</v>
      </c>
      <c r="C216" s="481" t="s">
        <v>5926</v>
      </c>
      <c r="E216" s="475" t="s">
        <v>4385</v>
      </c>
      <c r="F216" s="475" t="s">
        <v>251</v>
      </c>
      <c r="G216" s="484" t="s">
        <v>5926</v>
      </c>
      <c r="J216" s="342" t="s">
        <v>4383</v>
      </c>
      <c r="K216" s="342" t="s">
        <v>272</v>
      </c>
      <c r="L216" s="343">
        <v>0.1</v>
      </c>
    </row>
    <row r="217" spans="1:12">
      <c r="A217" s="475" t="s">
        <v>4386</v>
      </c>
      <c r="B217" s="475" t="s">
        <v>263</v>
      </c>
      <c r="C217" s="481" t="s">
        <v>5923</v>
      </c>
      <c r="E217" s="475" t="s">
        <v>4386</v>
      </c>
      <c r="F217" s="475" t="s">
        <v>263</v>
      </c>
      <c r="G217" s="484" t="s">
        <v>5923</v>
      </c>
      <c r="J217" s="342" t="s">
        <v>4384</v>
      </c>
      <c r="K217" s="342" t="s">
        <v>269</v>
      </c>
      <c r="L217" s="343">
        <v>0</v>
      </c>
    </row>
    <row r="218" spans="1:12">
      <c r="A218" s="475" t="s">
        <v>4387</v>
      </c>
      <c r="B218" s="475" t="s">
        <v>259</v>
      </c>
      <c r="C218" s="481" t="s">
        <v>5923</v>
      </c>
      <c r="E218" s="475" t="s">
        <v>4387</v>
      </c>
      <c r="F218" s="475" t="s">
        <v>259</v>
      </c>
      <c r="G218" s="484" t="s">
        <v>5924</v>
      </c>
      <c r="J218" s="342" t="s">
        <v>4385</v>
      </c>
      <c r="K218" s="342" t="s">
        <v>251</v>
      </c>
      <c r="L218" s="343">
        <v>0.05</v>
      </c>
    </row>
    <row r="219" spans="1:12">
      <c r="A219" s="475" t="s">
        <v>4388</v>
      </c>
      <c r="B219" s="475" t="s">
        <v>248</v>
      </c>
      <c r="C219" s="481" t="s">
        <v>5922</v>
      </c>
      <c r="E219" s="475" t="s">
        <v>4388</v>
      </c>
      <c r="F219" s="475" t="s">
        <v>248</v>
      </c>
      <c r="G219" s="484" t="s">
        <v>5922</v>
      </c>
      <c r="J219" s="342" t="s">
        <v>4386</v>
      </c>
      <c r="K219" s="342" t="s">
        <v>263</v>
      </c>
      <c r="L219" s="343">
        <v>0.15</v>
      </c>
    </row>
    <row r="220" spans="1:12">
      <c r="A220" s="475" t="s">
        <v>4389</v>
      </c>
      <c r="B220" s="475" t="s">
        <v>244</v>
      </c>
      <c r="C220" s="481" t="s">
        <v>5926</v>
      </c>
      <c r="E220" s="475" t="s">
        <v>4389</v>
      </c>
      <c r="F220" s="475" t="s">
        <v>244</v>
      </c>
      <c r="G220" s="484" t="s">
        <v>5925</v>
      </c>
      <c r="J220" s="342" t="s">
        <v>4387</v>
      </c>
      <c r="K220" s="342" t="s">
        <v>259</v>
      </c>
      <c r="L220" s="343">
        <v>0.15</v>
      </c>
    </row>
    <row r="221" spans="1:12">
      <c r="A221" s="475" t="s">
        <v>4390</v>
      </c>
      <c r="B221" s="475" t="s">
        <v>207</v>
      </c>
      <c r="C221" s="481" t="s">
        <v>5926</v>
      </c>
      <c r="E221" s="475" t="s">
        <v>4390</v>
      </c>
      <c r="F221" s="475" t="s">
        <v>207</v>
      </c>
      <c r="G221" s="484" t="s">
        <v>5926</v>
      </c>
      <c r="J221" s="342" t="s">
        <v>4388</v>
      </c>
      <c r="K221" s="342" t="s">
        <v>248</v>
      </c>
      <c r="L221" s="343">
        <v>0.2</v>
      </c>
    </row>
    <row r="222" spans="1:12">
      <c r="A222" s="475" t="s">
        <v>4391</v>
      </c>
      <c r="B222" s="475" t="s">
        <v>239</v>
      </c>
      <c r="C222" s="481" t="s">
        <v>5925</v>
      </c>
      <c r="E222" s="475" t="s">
        <v>4391</v>
      </c>
      <c r="F222" s="475" t="s">
        <v>239</v>
      </c>
      <c r="G222" s="484" t="s">
        <v>5925</v>
      </c>
      <c r="J222" s="342" t="s">
        <v>4389</v>
      </c>
      <c r="K222" s="342" t="s">
        <v>244</v>
      </c>
      <c r="L222" s="343">
        <v>0.05</v>
      </c>
    </row>
    <row r="223" spans="1:12">
      <c r="A223" s="475" t="s">
        <v>4392</v>
      </c>
      <c r="B223" s="475" t="s">
        <v>235</v>
      </c>
      <c r="C223" s="481" t="s">
        <v>5923</v>
      </c>
      <c r="E223" s="475" t="s">
        <v>4392</v>
      </c>
      <c r="F223" s="475" t="s">
        <v>235</v>
      </c>
      <c r="G223" s="484" t="s">
        <v>5922</v>
      </c>
      <c r="J223" s="342" t="s">
        <v>4390</v>
      </c>
      <c r="K223" s="342" t="s">
        <v>207</v>
      </c>
      <c r="L223" s="343">
        <v>0</v>
      </c>
    </row>
    <row r="224" spans="1:12">
      <c r="A224" s="475" t="s">
        <v>4393</v>
      </c>
      <c r="B224" s="475" t="s">
        <v>255</v>
      </c>
      <c r="C224" s="481" t="s">
        <v>5922</v>
      </c>
      <c r="E224" s="475" t="s">
        <v>4393</v>
      </c>
      <c r="F224" s="475" t="s">
        <v>255</v>
      </c>
      <c r="G224" s="484" t="s">
        <v>5922</v>
      </c>
      <c r="J224" s="342" t="s">
        <v>4391</v>
      </c>
      <c r="K224" s="342" t="s">
        <v>239</v>
      </c>
      <c r="L224" s="343">
        <v>0</v>
      </c>
    </row>
    <row r="225" spans="1:12">
      <c r="A225" s="475" t="s">
        <v>4394</v>
      </c>
      <c r="B225" s="475" t="s">
        <v>231</v>
      </c>
      <c r="C225" s="481" t="s">
        <v>5924</v>
      </c>
      <c r="E225" s="475" t="s">
        <v>4394</v>
      </c>
      <c r="F225" s="475" t="s">
        <v>231</v>
      </c>
      <c r="G225" s="484" t="s">
        <v>5925</v>
      </c>
      <c r="J225" s="342" t="s">
        <v>4392</v>
      </c>
      <c r="K225" s="342" t="s">
        <v>235</v>
      </c>
      <c r="L225" s="343">
        <v>0.2</v>
      </c>
    </row>
    <row r="226" spans="1:12">
      <c r="A226" s="475" t="s">
        <v>4395</v>
      </c>
      <c r="B226" s="475" t="s">
        <v>227</v>
      </c>
      <c r="C226" s="481" t="s">
        <v>5922</v>
      </c>
      <c r="E226" s="475" t="s">
        <v>4395</v>
      </c>
      <c r="F226" s="475" t="s">
        <v>227</v>
      </c>
      <c r="G226" s="484" t="s">
        <v>5922</v>
      </c>
      <c r="J226" s="342" t="s">
        <v>4393</v>
      </c>
      <c r="K226" s="342" t="s">
        <v>255</v>
      </c>
      <c r="L226" s="343">
        <v>0.2</v>
      </c>
    </row>
    <row r="227" spans="1:12">
      <c r="A227" s="475" t="s">
        <v>4396</v>
      </c>
      <c r="B227" s="475" t="s">
        <v>224</v>
      </c>
      <c r="C227" s="481" t="s">
        <v>5923</v>
      </c>
      <c r="E227" s="475" t="s">
        <v>4396</v>
      </c>
      <c r="F227" s="475" t="s">
        <v>224</v>
      </c>
      <c r="G227" s="484" t="s">
        <v>5922</v>
      </c>
      <c r="J227" s="342" t="s">
        <v>4394</v>
      </c>
      <c r="K227" s="342" t="s">
        <v>231</v>
      </c>
      <c r="L227" s="343">
        <v>0.05</v>
      </c>
    </row>
    <row r="228" spans="1:12">
      <c r="A228" s="475" t="s">
        <v>4397</v>
      </c>
      <c r="B228" s="475" t="s">
        <v>209</v>
      </c>
      <c r="C228" s="481" t="s">
        <v>5923</v>
      </c>
      <c r="E228" s="475" t="s">
        <v>4397</v>
      </c>
      <c r="F228" s="475" t="s">
        <v>209</v>
      </c>
      <c r="G228" s="484" t="s">
        <v>5923</v>
      </c>
      <c r="J228" s="342" t="s">
        <v>4395</v>
      </c>
      <c r="K228" s="342" t="s">
        <v>227</v>
      </c>
      <c r="L228" s="343">
        <v>0.2</v>
      </c>
    </row>
    <row r="229" spans="1:12">
      <c r="A229" s="475" t="s">
        <v>4398</v>
      </c>
      <c r="B229" s="475" t="s">
        <v>204</v>
      </c>
      <c r="C229" s="481" t="s">
        <v>5925</v>
      </c>
      <c r="E229" s="475" t="s">
        <v>4398</v>
      </c>
      <c r="F229" s="475" t="s">
        <v>204</v>
      </c>
      <c r="G229" s="484" t="s">
        <v>5925</v>
      </c>
      <c r="J229" s="342" t="s">
        <v>4396</v>
      </c>
      <c r="K229" s="342" t="s">
        <v>224</v>
      </c>
      <c r="L229" s="343">
        <v>0.2</v>
      </c>
    </row>
    <row r="230" spans="1:12">
      <c r="A230" s="475" t="s">
        <v>4399</v>
      </c>
      <c r="B230" s="475" t="s">
        <v>200</v>
      </c>
      <c r="C230" s="481" t="s">
        <v>5923</v>
      </c>
      <c r="E230" s="475" t="s">
        <v>4399</v>
      </c>
      <c r="F230" s="475" t="s">
        <v>200</v>
      </c>
      <c r="G230" s="484" t="s">
        <v>5923</v>
      </c>
      <c r="J230" s="342" t="s">
        <v>4397</v>
      </c>
      <c r="K230" s="342" t="s">
        <v>209</v>
      </c>
      <c r="L230" s="343">
        <v>0.2</v>
      </c>
    </row>
    <row r="231" spans="1:12">
      <c r="A231" s="475" t="s">
        <v>4400</v>
      </c>
      <c r="B231" s="475" t="s">
        <v>196</v>
      </c>
      <c r="C231" s="481" t="s">
        <v>5922</v>
      </c>
      <c r="E231" s="475" t="s">
        <v>4400</v>
      </c>
      <c r="F231" s="475" t="s">
        <v>196</v>
      </c>
      <c r="G231" s="484" t="s">
        <v>5922</v>
      </c>
      <c r="J231" s="342" t="s">
        <v>4398</v>
      </c>
      <c r="K231" s="342" t="s">
        <v>204</v>
      </c>
      <c r="L231" s="343">
        <v>0.1</v>
      </c>
    </row>
    <row r="232" spans="1:12">
      <c r="A232" s="475" t="s">
        <v>4401</v>
      </c>
      <c r="B232" s="475" t="s">
        <v>193</v>
      </c>
      <c r="C232" s="481" t="s">
        <v>5925</v>
      </c>
      <c r="E232" s="475" t="s">
        <v>4401</v>
      </c>
      <c r="F232" s="475" t="s">
        <v>193</v>
      </c>
      <c r="G232" s="484" t="s">
        <v>5925</v>
      </c>
      <c r="J232" s="342" t="s">
        <v>4399</v>
      </c>
      <c r="K232" s="342" t="s">
        <v>200</v>
      </c>
      <c r="L232" s="343">
        <v>0.15</v>
      </c>
    </row>
    <row r="233" spans="1:12">
      <c r="A233" s="475" t="s">
        <v>4402</v>
      </c>
      <c r="B233" s="475" t="s">
        <v>189</v>
      </c>
      <c r="C233" s="481" t="s">
        <v>5922</v>
      </c>
      <c r="E233" s="475" t="s">
        <v>4402</v>
      </c>
      <c r="F233" s="475" t="s">
        <v>189</v>
      </c>
      <c r="G233" s="484" t="s">
        <v>5922</v>
      </c>
      <c r="J233" s="342" t="s">
        <v>4400</v>
      </c>
      <c r="K233" s="342" t="s">
        <v>196</v>
      </c>
      <c r="L233" s="343">
        <v>0.2</v>
      </c>
    </row>
    <row r="234" spans="1:12">
      <c r="A234" s="475" t="s">
        <v>4403</v>
      </c>
      <c r="B234" s="475" t="s">
        <v>185</v>
      </c>
      <c r="C234" s="481" t="s">
        <v>5923</v>
      </c>
      <c r="E234" s="475" t="s">
        <v>4403</v>
      </c>
      <c r="F234" s="475" t="s">
        <v>185</v>
      </c>
      <c r="G234" s="484" t="s">
        <v>5922</v>
      </c>
      <c r="J234" s="342" t="s">
        <v>4401</v>
      </c>
      <c r="K234" s="342" t="s">
        <v>193</v>
      </c>
      <c r="L234" s="343">
        <v>0.05</v>
      </c>
    </row>
    <row r="235" spans="1:12">
      <c r="A235" s="475" t="s">
        <v>4404</v>
      </c>
      <c r="B235" s="475" t="s">
        <v>181</v>
      </c>
      <c r="C235" s="481" t="s">
        <v>5927</v>
      </c>
      <c r="E235" s="475" t="s">
        <v>4404</v>
      </c>
      <c r="F235" s="475" t="s">
        <v>181</v>
      </c>
      <c r="G235" s="484" t="s">
        <v>5927</v>
      </c>
      <c r="J235" s="342" t="s">
        <v>4402</v>
      </c>
      <c r="K235" s="342" t="s">
        <v>189</v>
      </c>
      <c r="L235" s="343">
        <v>0.2</v>
      </c>
    </row>
    <row r="236" spans="1:12">
      <c r="A236" s="482" t="s">
        <v>5928</v>
      </c>
      <c r="B236" s="475" t="s">
        <v>5929</v>
      </c>
      <c r="C236" s="481" t="s">
        <v>5926</v>
      </c>
      <c r="E236" s="482" t="s">
        <v>5928</v>
      </c>
      <c r="F236" s="475" t="s">
        <v>5929</v>
      </c>
      <c r="G236" s="484" t="s">
        <v>5926</v>
      </c>
      <c r="J236" s="342" t="s">
        <v>4403</v>
      </c>
      <c r="K236" s="342" t="s">
        <v>185</v>
      </c>
      <c r="L236" s="343">
        <v>0.2</v>
      </c>
    </row>
    <row r="237" spans="1:12">
      <c r="A237" s="475" t="s">
        <v>4405</v>
      </c>
      <c r="B237" s="475" t="s">
        <v>175</v>
      </c>
      <c r="C237" s="481" t="s">
        <v>5925</v>
      </c>
      <c r="E237" s="475" t="s">
        <v>4405</v>
      </c>
      <c r="F237" s="475" t="s">
        <v>175</v>
      </c>
      <c r="G237" s="484" t="s">
        <v>5924</v>
      </c>
      <c r="J237" s="342" t="s">
        <v>4404</v>
      </c>
      <c r="K237" s="342" t="s">
        <v>181</v>
      </c>
      <c r="L237" s="343">
        <v>0.25</v>
      </c>
    </row>
    <row r="238" spans="1:12">
      <c r="A238" s="475" t="s">
        <v>4406</v>
      </c>
      <c r="B238" s="475" t="s">
        <v>763</v>
      </c>
      <c r="C238" s="481" t="s">
        <v>5923</v>
      </c>
      <c r="E238" s="475" t="s">
        <v>4406</v>
      </c>
      <c r="F238" s="475" t="s">
        <v>763</v>
      </c>
      <c r="G238" s="484" t="s">
        <v>5926</v>
      </c>
      <c r="J238" s="342" t="s">
        <v>4405</v>
      </c>
      <c r="K238" s="342" t="s">
        <v>175</v>
      </c>
      <c r="L238" s="343">
        <v>0.1</v>
      </c>
    </row>
    <row r="239" spans="1:12">
      <c r="A239" s="475" t="s">
        <v>4563</v>
      </c>
      <c r="B239" s="475" t="s">
        <v>5802</v>
      </c>
      <c r="C239" s="481" t="s">
        <v>5926</v>
      </c>
      <c r="E239" s="475" t="s">
        <v>4563</v>
      </c>
      <c r="F239" s="475" t="s">
        <v>5802</v>
      </c>
      <c r="G239" s="484" t="s">
        <v>5926</v>
      </c>
      <c r="J239" s="342" t="s">
        <v>4406</v>
      </c>
      <c r="K239" s="342" t="s">
        <v>763</v>
      </c>
      <c r="L239" s="343">
        <v>0</v>
      </c>
    </row>
    <row r="240" spans="1:12">
      <c r="A240" s="475" t="s">
        <v>4407</v>
      </c>
      <c r="B240" s="475" t="s">
        <v>4634</v>
      </c>
      <c r="C240" s="481" t="s">
        <v>5926</v>
      </c>
      <c r="E240" s="475" t="s">
        <v>4407</v>
      </c>
      <c r="F240" s="475" t="s">
        <v>1630</v>
      </c>
      <c r="G240" s="484" t="s">
        <v>5926</v>
      </c>
      <c r="J240" s="342" t="s">
        <v>4563</v>
      </c>
      <c r="K240" s="342" t="s">
        <v>5802</v>
      </c>
      <c r="L240" s="343">
        <v>0</v>
      </c>
    </row>
    <row r="241" spans="1:12">
      <c r="A241" s="475" t="s">
        <v>4408</v>
      </c>
      <c r="B241" s="475" t="s">
        <v>5930</v>
      </c>
      <c r="C241" s="481" t="s">
        <v>5926</v>
      </c>
      <c r="E241" s="475" t="s">
        <v>4408</v>
      </c>
      <c r="F241" s="475" t="s">
        <v>1272</v>
      </c>
      <c r="G241" s="484" t="s">
        <v>5926</v>
      </c>
      <c r="J241" s="342" t="s">
        <v>4407</v>
      </c>
      <c r="K241" s="342" t="s">
        <v>1630</v>
      </c>
      <c r="L241" s="343">
        <v>0</v>
      </c>
    </row>
    <row r="242" spans="1:12">
      <c r="A242" s="475" t="s">
        <v>4409</v>
      </c>
      <c r="B242" s="475" t="s">
        <v>5564</v>
      </c>
      <c r="C242" s="481" t="s">
        <v>5922</v>
      </c>
      <c r="E242" s="475" t="s">
        <v>4409</v>
      </c>
      <c r="F242" s="475" t="s">
        <v>1498</v>
      </c>
      <c r="G242" s="484" t="s">
        <v>5922</v>
      </c>
      <c r="J242" s="342" t="s">
        <v>4408</v>
      </c>
      <c r="K242" s="342" t="s">
        <v>1272</v>
      </c>
      <c r="L242" s="343">
        <v>0</v>
      </c>
    </row>
    <row r="243" spans="1:12">
      <c r="A243" s="475" t="s">
        <v>4410</v>
      </c>
      <c r="B243" s="475" t="s">
        <v>5931</v>
      </c>
      <c r="C243" s="481" t="s">
        <v>5922</v>
      </c>
      <c r="E243" s="475" t="s">
        <v>4410</v>
      </c>
      <c r="F243" s="475" t="s">
        <v>1656</v>
      </c>
      <c r="G243" s="484" t="s">
        <v>5922</v>
      </c>
      <c r="J243" s="342" t="s">
        <v>4409</v>
      </c>
      <c r="K243" s="342" t="s">
        <v>1498</v>
      </c>
      <c r="L243" s="343">
        <v>0</v>
      </c>
    </row>
    <row r="244" spans="1:12">
      <c r="A244" s="475" t="s">
        <v>4411</v>
      </c>
      <c r="B244" s="475" t="s">
        <v>5932</v>
      </c>
      <c r="C244" s="481" t="s">
        <v>5924</v>
      </c>
      <c r="E244" s="475" t="s">
        <v>4411</v>
      </c>
      <c r="F244" s="475" t="s">
        <v>1243</v>
      </c>
      <c r="G244" s="484" t="s">
        <v>5924</v>
      </c>
      <c r="J244" s="342" t="s">
        <v>4410</v>
      </c>
      <c r="K244" s="342" t="s">
        <v>1656</v>
      </c>
      <c r="L244" s="343">
        <v>0.2</v>
      </c>
    </row>
    <row r="245" spans="1:12">
      <c r="A245" s="475" t="s">
        <v>4412</v>
      </c>
      <c r="B245" s="475" t="s">
        <v>5933</v>
      </c>
      <c r="C245" s="481" t="s">
        <v>5922</v>
      </c>
      <c r="E245" s="475" t="s">
        <v>4412</v>
      </c>
      <c r="F245" s="475" t="s">
        <v>1540</v>
      </c>
      <c r="G245" s="484" t="s">
        <v>5922</v>
      </c>
      <c r="J245" s="342" t="s">
        <v>4411</v>
      </c>
      <c r="K245" s="342" t="s">
        <v>1243</v>
      </c>
      <c r="L245" s="343">
        <v>0</v>
      </c>
    </row>
    <row r="246" spans="1:12">
      <c r="A246" s="475" t="s">
        <v>4414</v>
      </c>
      <c r="B246" s="475" t="s">
        <v>5934</v>
      </c>
      <c r="C246" s="481" t="s">
        <v>5922</v>
      </c>
      <c r="E246" s="475" t="s">
        <v>4414</v>
      </c>
      <c r="F246" s="475" t="s">
        <v>1496</v>
      </c>
      <c r="G246" s="484" t="s">
        <v>5922</v>
      </c>
      <c r="J246" s="342" t="s">
        <v>4412</v>
      </c>
      <c r="K246" s="342" t="s">
        <v>1540</v>
      </c>
      <c r="L246" s="343">
        <v>0</v>
      </c>
    </row>
    <row r="247" spans="1:12">
      <c r="A247" s="475" t="s">
        <v>4415</v>
      </c>
      <c r="B247" s="475" t="s">
        <v>4141</v>
      </c>
      <c r="C247" s="481" t="s">
        <v>5926</v>
      </c>
      <c r="E247" s="475" t="s">
        <v>4415</v>
      </c>
      <c r="F247" s="475" t="s">
        <v>1474</v>
      </c>
      <c r="G247" s="484" t="s">
        <v>5926</v>
      </c>
      <c r="J247" s="342" t="s">
        <v>4413</v>
      </c>
      <c r="K247" s="342" t="s">
        <v>1625</v>
      </c>
      <c r="L247" s="343">
        <v>0</v>
      </c>
    </row>
    <row r="248" spans="1:12">
      <c r="A248" s="475" t="s">
        <v>4416</v>
      </c>
      <c r="B248" s="475" t="s">
        <v>5935</v>
      </c>
      <c r="C248" s="481" t="s">
        <v>5923</v>
      </c>
      <c r="E248" s="475" t="s">
        <v>4416</v>
      </c>
      <c r="F248" s="475" t="s">
        <v>1404</v>
      </c>
      <c r="G248" s="484" t="s">
        <v>5923</v>
      </c>
      <c r="J248" s="342" t="s">
        <v>4414</v>
      </c>
      <c r="K248" s="342" t="s">
        <v>1496</v>
      </c>
      <c r="L248" s="343">
        <v>0</v>
      </c>
    </row>
    <row r="249" spans="1:12">
      <c r="A249" s="475" t="s">
        <v>4417</v>
      </c>
      <c r="B249" s="475" t="s">
        <v>5936</v>
      </c>
      <c r="C249" s="481" t="s">
        <v>5926</v>
      </c>
      <c r="E249" s="475" t="s">
        <v>4417</v>
      </c>
      <c r="F249" s="475" t="s">
        <v>485</v>
      </c>
      <c r="G249" s="484" t="s">
        <v>5926</v>
      </c>
      <c r="J249" s="342" t="s">
        <v>4415</v>
      </c>
      <c r="K249" s="342" t="s">
        <v>1474</v>
      </c>
      <c r="L249" s="343">
        <v>0</v>
      </c>
    </row>
    <row r="250" spans="1:12">
      <c r="A250" s="475" t="s">
        <v>4418</v>
      </c>
      <c r="B250" s="475" t="s">
        <v>1553</v>
      </c>
      <c r="C250" s="481" t="s">
        <v>5926</v>
      </c>
      <c r="E250" s="475" t="s">
        <v>4418</v>
      </c>
      <c r="F250" s="475" t="s">
        <v>1553</v>
      </c>
      <c r="G250" s="484" t="s">
        <v>5926</v>
      </c>
      <c r="J250" s="342" t="s">
        <v>4416</v>
      </c>
      <c r="K250" s="342" t="s">
        <v>1404</v>
      </c>
      <c r="L250" s="343">
        <v>0.15</v>
      </c>
    </row>
    <row r="251" spans="1:12">
      <c r="A251" s="475" t="s">
        <v>4419</v>
      </c>
      <c r="B251" s="475" t="s">
        <v>5937</v>
      </c>
      <c r="C251" s="481" t="s">
        <v>5922</v>
      </c>
      <c r="E251" s="475" t="s">
        <v>4419</v>
      </c>
      <c r="F251" s="475" t="s">
        <v>1501</v>
      </c>
      <c r="G251" s="484" t="s">
        <v>5922</v>
      </c>
      <c r="J251" s="342" t="s">
        <v>4417</v>
      </c>
      <c r="K251" s="342" t="s">
        <v>485</v>
      </c>
      <c r="L251" s="343">
        <v>0</v>
      </c>
    </row>
    <row r="252" spans="1:12">
      <c r="A252" s="475" t="s">
        <v>4564</v>
      </c>
      <c r="B252" s="475" t="s">
        <v>4623</v>
      </c>
      <c r="C252" s="481" t="s">
        <v>5926</v>
      </c>
      <c r="E252" s="475" t="s">
        <v>4564</v>
      </c>
      <c r="F252" s="475" t="s">
        <v>1381</v>
      </c>
      <c r="G252" s="484" t="s">
        <v>5926</v>
      </c>
      <c r="J252" s="342" t="s">
        <v>4418</v>
      </c>
      <c r="K252" s="342" t="s">
        <v>1553</v>
      </c>
      <c r="L252" s="343">
        <v>0</v>
      </c>
    </row>
    <row r="253" spans="1:12">
      <c r="A253" s="475" t="s">
        <v>4420</v>
      </c>
      <c r="B253" s="475" t="s">
        <v>5938</v>
      </c>
      <c r="C253" s="481" t="s">
        <v>5922</v>
      </c>
      <c r="E253" s="475" t="s">
        <v>4420</v>
      </c>
      <c r="F253" s="475" t="s">
        <v>1571</v>
      </c>
      <c r="G253" s="484" t="s">
        <v>5923</v>
      </c>
      <c r="J253" s="342" t="s">
        <v>4419</v>
      </c>
      <c r="K253" s="342" t="s">
        <v>1501</v>
      </c>
      <c r="L253" s="343">
        <v>0.2</v>
      </c>
    </row>
    <row r="254" spans="1:12">
      <c r="A254" s="475" t="s">
        <v>4421</v>
      </c>
      <c r="B254" s="475" t="s">
        <v>5568</v>
      </c>
      <c r="C254" s="481" t="s">
        <v>5926</v>
      </c>
      <c r="E254" s="475" t="s">
        <v>4421</v>
      </c>
      <c r="F254" s="475" t="s">
        <v>1291</v>
      </c>
      <c r="G254" s="484" t="s">
        <v>5926</v>
      </c>
      <c r="J254" s="342" t="s">
        <v>4564</v>
      </c>
      <c r="K254" s="342" t="s">
        <v>1381</v>
      </c>
      <c r="L254" s="343">
        <v>0</v>
      </c>
    </row>
    <row r="255" spans="1:12">
      <c r="A255" s="475" t="s">
        <v>4422</v>
      </c>
      <c r="B255" s="475" t="s">
        <v>5939</v>
      </c>
      <c r="C255" s="481" t="s">
        <v>5926</v>
      </c>
      <c r="E255" s="475" t="s">
        <v>4422</v>
      </c>
      <c r="F255" s="475" t="s">
        <v>1053</v>
      </c>
      <c r="G255" s="484" t="s">
        <v>5926</v>
      </c>
      <c r="J255" s="342" t="s">
        <v>4420</v>
      </c>
      <c r="K255" s="342" t="s">
        <v>1571</v>
      </c>
      <c r="L255" s="343">
        <v>0.2</v>
      </c>
    </row>
    <row r="256" spans="1:12">
      <c r="A256" s="475" t="s">
        <v>4423</v>
      </c>
      <c r="B256" s="475" t="s">
        <v>1639</v>
      </c>
      <c r="C256" s="481" t="s">
        <v>5926</v>
      </c>
      <c r="E256" s="475" t="s">
        <v>4423</v>
      </c>
      <c r="F256" s="475" t="s">
        <v>1639</v>
      </c>
      <c r="G256" s="484" t="s">
        <v>5926</v>
      </c>
      <c r="J256" s="342" t="s">
        <v>4421</v>
      </c>
      <c r="K256" s="342" t="s">
        <v>1291</v>
      </c>
      <c r="L256" s="343">
        <v>0</v>
      </c>
    </row>
    <row r="257" spans="1:12">
      <c r="A257" s="475" t="s">
        <v>4565</v>
      </c>
      <c r="B257" s="475" t="s">
        <v>5571</v>
      </c>
      <c r="C257" s="481" t="s">
        <v>5926</v>
      </c>
      <c r="E257" s="475" t="s">
        <v>4565</v>
      </c>
      <c r="F257" s="475" t="s">
        <v>5800</v>
      </c>
      <c r="G257" s="484" t="s">
        <v>5926</v>
      </c>
      <c r="J257" s="342" t="s">
        <v>4422</v>
      </c>
      <c r="K257" s="342" t="s">
        <v>1053</v>
      </c>
      <c r="L257" s="343">
        <v>0.15</v>
      </c>
    </row>
    <row r="258" spans="1:12">
      <c r="A258" s="475" t="s">
        <v>4424</v>
      </c>
      <c r="B258" s="475" t="s">
        <v>5940</v>
      </c>
      <c r="C258" s="481" t="s">
        <v>5924</v>
      </c>
      <c r="E258" s="475" t="s">
        <v>4424</v>
      </c>
      <c r="F258" s="475" t="s">
        <v>1437</v>
      </c>
      <c r="G258" s="484" t="s">
        <v>5923</v>
      </c>
      <c r="J258" s="342" t="s">
        <v>4423</v>
      </c>
      <c r="K258" s="342" t="s">
        <v>1639</v>
      </c>
      <c r="L258" s="343">
        <v>0</v>
      </c>
    </row>
    <row r="259" spans="1:12">
      <c r="A259" s="475" t="s">
        <v>4425</v>
      </c>
      <c r="B259" s="475" t="s">
        <v>5941</v>
      </c>
      <c r="C259" s="481" t="s">
        <v>5923</v>
      </c>
      <c r="E259" s="475" t="s">
        <v>4425</v>
      </c>
      <c r="F259" s="475" t="s">
        <v>1062</v>
      </c>
      <c r="G259" s="484" t="s">
        <v>5923</v>
      </c>
      <c r="J259" s="342" t="s">
        <v>4565</v>
      </c>
      <c r="K259" s="342" t="s">
        <v>5800</v>
      </c>
      <c r="L259" s="343">
        <v>0</v>
      </c>
    </row>
    <row r="260" spans="1:12">
      <c r="A260" s="475" t="s">
        <v>4426</v>
      </c>
      <c r="B260" s="475" t="s">
        <v>5572</v>
      </c>
      <c r="C260" s="481" t="s">
        <v>5926</v>
      </c>
      <c r="E260" s="475" t="s">
        <v>4426</v>
      </c>
      <c r="F260" s="475" t="s">
        <v>1385</v>
      </c>
      <c r="G260" s="484" t="s">
        <v>5926</v>
      </c>
      <c r="J260" s="342" t="s">
        <v>4424</v>
      </c>
      <c r="K260" s="342" t="s">
        <v>1437</v>
      </c>
      <c r="L260" s="343">
        <v>0.15</v>
      </c>
    </row>
    <row r="261" spans="1:12">
      <c r="A261" s="475" t="s">
        <v>4427</v>
      </c>
      <c r="B261" s="475" t="s">
        <v>5942</v>
      </c>
      <c r="C261" s="481" t="s">
        <v>5926</v>
      </c>
      <c r="E261" s="475" t="s">
        <v>4427</v>
      </c>
      <c r="F261" s="475" t="s">
        <v>1402</v>
      </c>
      <c r="G261" s="484" t="s">
        <v>5925</v>
      </c>
      <c r="J261" s="342" t="s">
        <v>4425</v>
      </c>
      <c r="K261" s="342" t="s">
        <v>1062</v>
      </c>
      <c r="L261" s="343">
        <v>0.15</v>
      </c>
    </row>
    <row r="262" spans="1:12">
      <c r="A262" s="475" t="s">
        <v>4428</v>
      </c>
      <c r="B262" s="475" t="s">
        <v>1392</v>
      </c>
      <c r="C262" s="481" t="s">
        <v>5922</v>
      </c>
      <c r="E262" s="475" t="s">
        <v>4428</v>
      </c>
      <c r="F262" s="475" t="s">
        <v>1392</v>
      </c>
      <c r="G262" s="484" t="s">
        <v>5925</v>
      </c>
      <c r="J262" s="342" t="s">
        <v>4426</v>
      </c>
      <c r="K262" s="342" t="s">
        <v>1385</v>
      </c>
      <c r="L262" s="343">
        <v>0</v>
      </c>
    </row>
    <row r="263" spans="1:12">
      <c r="A263" s="475" t="s">
        <v>4429</v>
      </c>
      <c r="B263" s="475" t="s">
        <v>1367</v>
      </c>
      <c r="C263" s="481" t="s">
        <v>5926</v>
      </c>
      <c r="E263" s="475" t="s">
        <v>4429</v>
      </c>
      <c r="F263" s="475" t="s">
        <v>1367</v>
      </c>
      <c r="G263" s="484" t="s">
        <v>5926</v>
      </c>
      <c r="J263" s="342" t="s">
        <v>4427</v>
      </c>
      <c r="K263" s="342" t="s">
        <v>1402</v>
      </c>
      <c r="L263" s="343">
        <v>0</v>
      </c>
    </row>
    <row r="264" spans="1:12">
      <c r="A264" s="475" t="s">
        <v>4430</v>
      </c>
      <c r="B264" s="475" t="s">
        <v>5573</v>
      </c>
      <c r="C264" s="481" t="s">
        <v>5926</v>
      </c>
      <c r="E264" s="475" t="s">
        <v>4430</v>
      </c>
      <c r="F264" s="475" t="s">
        <v>1379</v>
      </c>
      <c r="G264" s="484" t="s">
        <v>5926</v>
      </c>
      <c r="J264" s="342" t="s">
        <v>4428</v>
      </c>
      <c r="K264" s="342" t="s">
        <v>1392</v>
      </c>
      <c r="L264" s="343">
        <v>0</v>
      </c>
    </row>
    <row r="265" spans="1:12">
      <c r="A265" s="475" t="s">
        <v>4431</v>
      </c>
      <c r="B265" s="475" t="s">
        <v>5943</v>
      </c>
      <c r="C265" s="481" t="s">
        <v>5922</v>
      </c>
      <c r="E265" s="475" t="s">
        <v>4431</v>
      </c>
      <c r="F265" s="475" t="s">
        <v>563</v>
      </c>
      <c r="G265" s="484" t="s">
        <v>5922</v>
      </c>
      <c r="J265" s="342" t="s">
        <v>4429</v>
      </c>
      <c r="K265" s="342" t="s">
        <v>1367</v>
      </c>
      <c r="L265" s="343">
        <v>0</v>
      </c>
    </row>
    <row r="266" spans="1:12">
      <c r="A266" s="475" t="s">
        <v>4432</v>
      </c>
      <c r="B266" s="475" t="s">
        <v>5574</v>
      </c>
      <c r="C266" s="481" t="s">
        <v>5926</v>
      </c>
      <c r="E266" s="475" t="s">
        <v>4432</v>
      </c>
      <c r="F266" s="475" t="s">
        <v>1281</v>
      </c>
      <c r="G266" s="484" t="s">
        <v>5926</v>
      </c>
      <c r="J266" s="342" t="s">
        <v>4430</v>
      </c>
      <c r="K266" s="342" t="s">
        <v>1379</v>
      </c>
      <c r="L266" s="343">
        <v>0</v>
      </c>
    </row>
    <row r="267" spans="1:12">
      <c r="A267" s="475" t="s">
        <v>4433</v>
      </c>
      <c r="B267" s="475" t="s">
        <v>5944</v>
      </c>
      <c r="C267" s="481" t="s">
        <v>5926</v>
      </c>
      <c r="E267" s="475" t="s">
        <v>4433</v>
      </c>
      <c r="F267" s="475" t="s">
        <v>820</v>
      </c>
      <c r="G267" s="484" t="s">
        <v>5926</v>
      </c>
      <c r="J267" s="342" t="s">
        <v>4431</v>
      </c>
      <c r="K267" s="342" t="s">
        <v>563</v>
      </c>
      <c r="L267" s="343">
        <v>0.2</v>
      </c>
    </row>
    <row r="268" spans="1:12">
      <c r="A268" s="475" t="s">
        <v>4434</v>
      </c>
      <c r="B268" s="475" t="s">
        <v>1664</v>
      </c>
      <c r="C268" s="481" t="s">
        <v>5922</v>
      </c>
      <c r="E268" s="475" t="s">
        <v>4434</v>
      </c>
      <c r="F268" s="475" t="s">
        <v>1664</v>
      </c>
      <c r="G268" s="484" t="s">
        <v>5926</v>
      </c>
      <c r="J268" s="342" t="s">
        <v>4432</v>
      </c>
      <c r="K268" s="342" t="s">
        <v>1281</v>
      </c>
      <c r="L268" s="343">
        <v>0</v>
      </c>
    </row>
    <row r="269" spans="1:12">
      <c r="A269" s="475" t="s">
        <v>4435</v>
      </c>
      <c r="B269" s="475" t="s">
        <v>5945</v>
      </c>
      <c r="C269" s="481" t="s">
        <v>5923</v>
      </c>
      <c r="E269" s="475" t="s">
        <v>4435</v>
      </c>
      <c r="F269" s="475" t="s">
        <v>1237</v>
      </c>
      <c r="G269" s="484" t="s">
        <v>5923</v>
      </c>
      <c r="J269" s="342" t="s">
        <v>4433</v>
      </c>
      <c r="K269" s="342" t="s">
        <v>820</v>
      </c>
      <c r="L269" s="343">
        <v>0</v>
      </c>
    </row>
    <row r="270" spans="1:12">
      <c r="A270" s="475" t="s">
        <v>4436</v>
      </c>
      <c r="B270" s="475" t="s">
        <v>5946</v>
      </c>
      <c r="C270" s="481" t="s">
        <v>5926</v>
      </c>
      <c r="E270" s="475" t="s">
        <v>4436</v>
      </c>
      <c r="F270" s="475" t="s">
        <v>1548</v>
      </c>
      <c r="G270" s="484" t="s">
        <v>5926</v>
      </c>
      <c r="J270" s="342" t="s">
        <v>4434</v>
      </c>
      <c r="K270" s="342" t="s">
        <v>1664</v>
      </c>
      <c r="L270" s="343">
        <v>0</v>
      </c>
    </row>
    <row r="271" spans="1:12">
      <c r="A271" s="475" t="s">
        <v>4437</v>
      </c>
      <c r="B271" s="475" t="s">
        <v>5947</v>
      </c>
      <c r="C271" s="481" t="s">
        <v>5923</v>
      </c>
      <c r="E271" s="475" t="s">
        <v>4437</v>
      </c>
      <c r="F271" s="475" t="s">
        <v>1505</v>
      </c>
      <c r="G271" s="484" t="s">
        <v>5924</v>
      </c>
      <c r="J271" s="342" t="s">
        <v>4435</v>
      </c>
      <c r="K271" s="342" t="s">
        <v>1237</v>
      </c>
      <c r="L271" s="343">
        <v>0.15</v>
      </c>
    </row>
    <row r="272" spans="1:12">
      <c r="A272" s="475" t="s">
        <v>4438</v>
      </c>
      <c r="B272" s="475" t="s">
        <v>1103</v>
      </c>
      <c r="C272" s="481" t="s">
        <v>5923</v>
      </c>
      <c r="E272" s="475" t="s">
        <v>4438</v>
      </c>
      <c r="F272" s="475" t="s">
        <v>5863</v>
      </c>
      <c r="G272" s="484" t="s">
        <v>5923</v>
      </c>
      <c r="J272" s="342" t="s">
        <v>4436</v>
      </c>
      <c r="K272" s="342" t="s">
        <v>1548</v>
      </c>
      <c r="L272" s="343">
        <v>0</v>
      </c>
    </row>
    <row r="273" spans="1:12">
      <c r="A273" s="475" t="s">
        <v>4439</v>
      </c>
      <c r="B273" s="475" t="s">
        <v>5948</v>
      </c>
      <c r="C273" s="481" t="s">
        <v>5922</v>
      </c>
      <c r="E273" s="475" t="s">
        <v>4439</v>
      </c>
      <c r="F273" s="475" t="s">
        <v>1286</v>
      </c>
      <c r="G273" s="484" t="s">
        <v>5922</v>
      </c>
      <c r="J273" s="342" t="s">
        <v>4437</v>
      </c>
      <c r="K273" s="342" t="s">
        <v>1505</v>
      </c>
      <c r="L273" s="343">
        <v>0</v>
      </c>
    </row>
    <row r="274" spans="1:12">
      <c r="A274" s="475" t="s">
        <v>4440</v>
      </c>
      <c r="B274" s="475" t="s">
        <v>5949</v>
      </c>
      <c r="C274" s="481" t="s">
        <v>5922</v>
      </c>
      <c r="E274" s="475" t="s">
        <v>4440</v>
      </c>
      <c r="F274" s="475" t="s">
        <v>1084</v>
      </c>
      <c r="G274" s="484" t="s">
        <v>5922</v>
      </c>
      <c r="J274" s="342" t="s">
        <v>4438</v>
      </c>
      <c r="K274" s="342" t="s">
        <v>5863</v>
      </c>
      <c r="L274" s="343">
        <v>0.15</v>
      </c>
    </row>
    <row r="275" spans="1:12">
      <c r="A275" s="475" t="s">
        <v>4441</v>
      </c>
      <c r="B275" s="475" t="s">
        <v>4442</v>
      </c>
      <c r="C275" s="481" t="s">
        <v>5926</v>
      </c>
      <c r="E275" s="475" t="s">
        <v>4441</v>
      </c>
      <c r="F275" s="475" t="s">
        <v>1042</v>
      </c>
      <c r="G275" s="484" t="s">
        <v>5926</v>
      </c>
      <c r="J275" s="342" t="s">
        <v>4439</v>
      </c>
      <c r="K275" s="342" t="s">
        <v>1286</v>
      </c>
      <c r="L275" s="343">
        <v>0</v>
      </c>
    </row>
    <row r="276" spans="1:12">
      <c r="A276" s="475" t="s">
        <v>4443</v>
      </c>
      <c r="B276" s="475" t="s">
        <v>5950</v>
      </c>
      <c r="C276" s="481" t="s">
        <v>5922</v>
      </c>
      <c r="E276" s="475" t="s">
        <v>4443</v>
      </c>
      <c r="F276" s="475" t="s">
        <v>1107</v>
      </c>
      <c r="G276" s="484" t="s">
        <v>5922</v>
      </c>
      <c r="J276" s="342" t="s">
        <v>4440</v>
      </c>
      <c r="K276" s="342" t="s">
        <v>1084</v>
      </c>
      <c r="L276" s="343">
        <v>0.2</v>
      </c>
    </row>
    <row r="277" spans="1:12">
      <c r="A277" s="475" t="s">
        <v>4444</v>
      </c>
      <c r="B277" s="475" t="s">
        <v>5951</v>
      </c>
      <c r="C277" s="481" t="s">
        <v>5926</v>
      </c>
      <c r="E277" s="475" t="s">
        <v>4444</v>
      </c>
      <c r="F277" s="475" t="s">
        <v>1001</v>
      </c>
      <c r="G277" s="484" t="s">
        <v>5926</v>
      </c>
      <c r="J277" s="342" t="s">
        <v>4441</v>
      </c>
      <c r="K277" s="342" t="s">
        <v>1042</v>
      </c>
      <c r="L277" s="343">
        <v>0</v>
      </c>
    </row>
    <row r="278" spans="1:12">
      <c r="A278" s="475" t="s">
        <v>4566</v>
      </c>
      <c r="B278" s="475" t="s">
        <v>5577</v>
      </c>
      <c r="C278" s="481" t="s">
        <v>5926</v>
      </c>
      <c r="E278" s="475" t="s">
        <v>4566</v>
      </c>
      <c r="F278" s="475" t="s">
        <v>1278</v>
      </c>
      <c r="G278" s="484" t="s">
        <v>5926</v>
      </c>
      <c r="J278" s="342" t="s">
        <v>4443</v>
      </c>
      <c r="K278" s="342" t="s">
        <v>1107</v>
      </c>
      <c r="L278" s="343">
        <v>0</v>
      </c>
    </row>
    <row r="279" spans="1:12">
      <c r="A279" s="475" t="s">
        <v>4445</v>
      </c>
      <c r="B279" s="475" t="s">
        <v>5952</v>
      </c>
      <c r="C279" s="481" t="s">
        <v>5926</v>
      </c>
      <c r="E279" s="475" t="s">
        <v>4445</v>
      </c>
      <c r="F279" s="475" t="s">
        <v>998</v>
      </c>
      <c r="G279" s="484" t="s">
        <v>5926</v>
      </c>
      <c r="J279" s="342" t="s">
        <v>4444</v>
      </c>
      <c r="K279" s="342" t="s">
        <v>1001</v>
      </c>
      <c r="L279" s="343">
        <v>0</v>
      </c>
    </row>
    <row r="280" spans="1:12">
      <c r="A280" s="475" t="s">
        <v>4568</v>
      </c>
      <c r="B280" s="475" t="s">
        <v>1055</v>
      </c>
      <c r="C280" s="481" t="s">
        <v>5926</v>
      </c>
      <c r="E280" s="475" t="s">
        <v>4568</v>
      </c>
      <c r="F280" s="475" t="s">
        <v>1055</v>
      </c>
      <c r="G280" s="484" t="s">
        <v>5926</v>
      </c>
      <c r="J280" s="342" t="s">
        <v>4566</v>
      </c>
      <c r="K280" s="342" t="s">
        <v>1278</v>
      </c>
      <c r="L280" s="343">
        <v>0</v>
      </c>
    </row>
    <row r="281" spans="1:12">
      <c r="A281" s="475" t="s">
        <v>4447</v>
      </c>
      <c r="B281" s="475" t="s">
        <v>5953</v>
      </c>
      <c r="C281" s="481" t="s">
        <v>5926</v>
      </c>
      <c r="E281" s="475" t="s">
        <v>4447</v>
      </c>
      <c r="F281" s="475" t="s">
        <v>957</v>
      </c>
      <c r="G281" s="484" t="s">
        <v>5926</v>
      </c>
      <c r="J281" s="342" t="s">
        <v>4445</v>
      </c>
      <c r="K281" s="342" t="s">
        <v>998</v>
      </c>
      <c r="L281" s="343">
        <v>0</v>
      </c>
    </row>
    <row r="282" spans="1:12">
      <c r="A282" s="475" t="s">
        <v>4449</v>
      </c>
      <c r="B282" s="475" t="s">
        <v>5954</v>
      </c>
      <c r="C282" s="481" t="s">
        <v>5924</v>
      </c>
      <c r="E282" s="475" t="s">
        <v>4449</v>
      </c>
      <c r="F282" s="475" t="s">
        <v>942</v>
      </c>
      <c r="G282" s="484" t="s">
        <v>5923</v>
      </c>
      <c r="J282" s="342" t="s">
        <v>4567</v>
      </c>
      <c r="K282" s="342" t="s">
        <v>1270</v>
      </c>
      <c r="L282" s="343">
        <v>0</v>
      </c>
    </row>
    <row r="283" spans="1:12">
      <c r="A283" s="475" t="s">
        <v>4450</v>
      </c>
      <c r="B283" s="475" t="s">
        <v>5955</v>
      </c>
      <c r="C283" s="481" t="s">
        <v>5926</v>
      </c>
      <c r="E283" s="475" t="s">
        <v>4450</v>
      </c>
      <c r="F283" s="475" t="s">
        <v>551</v>
      </c>
      <c r="G283" s="484" t="s">
        <v>5926</v>
      </c>
      <c r="J283" s="342" t="s">
        <v>4446</v>
      </c>
      <c r="K283" s="342" t="s">
        <v>1268</v>
      </c>
      <c r="L283" s="343">
        <v>0</v>
      </c>
    </row>
    <row r="284" spans="1:12">
      <c r="A284" s="475" t="s">
        <v>4451</v>
      </c>
      <c r="B284" s="475" t="s">
        <v>973</v>
      </c>
      <c r="C284" s="481" t="s">
        <v>5926</v>
      </c>
      <c r="E284" s="475" t="s">
        <v>4451</v>
      </c>
      <c r="F284" s="475" t="s">
        <v>973</v>
      </c>
      <c r="G284" s="484" t="s">
        <v>5926</v>
      </c>
      <c r="J284" s="342" t="s">
        <v>4568</v>
      </c>
      <c r="K284" s="342" t="s">
        <v>1055</v>
      </c>
      <c r="L284" s="343">
        <v>0</v>
      </c>
    </row>
    <row r="285" spans="1:12">
      <c r="A285" s="475" t="s">
        <v>4452</v>
      </c>
      <c r="B285" s="475" t="s">
        <v>978</v>
      </c>
      <c r="C285" s="481" t="s">
        <v>5922</v>
      </c>
      <c r="E285" s="475" t="s">
        <v>4452</v>
      </c>
      <c r="F285" s="475" t="s">
        <v>978</v>
      </c>
      <c r="G285" s="484" t="s">
        <v>5923</v>
      </c>
      <c r="J285" s="342" t="s">
        <v>4447</v>
      </c>
      <c r="K285" s="342" t="s">
        <v>957</v>
      </c>
      <c r="L285" s="343">
        <v>0.15</v>
      </c>
    </row>
    <row r="286" spans="1:12">
      <c r="A286" s="475" t="s">
        <v>4453</v>
      </c>
      <c r="B286" s="475" t="s">
        <v>5956</v>
      </c>
      <c r="C286" s="481" t="s">
        <v>5923</v>
      </c>
      <c r="E286" s="475" t="s">
        <v>4453</v>
      </c>
      <c r="F286" s="475" t="s">
        <v>855</v>
      </c>
      <c r="G286" s="484" t="s">
        <v>5923</v>
      </c>
      <c r="J286" s="342" t="s">
        <v>4448</v>
      </c>
      <c r="K286" s="342" t="s">
        <v>975</v>
      </c>
      <c r="L286" s="343">
        <v>0</v>
      </c>
    </row>
    <row r="287" spans="1:12">
      <c r="A287" s="475" t="s">
        <v>4454</v>
      </c>
      <c r="B287" s="475" t="s">
        <v>5957</v>
      </c>
      <c r="C287" s="481" t="s">
        <v>5922</v>
      </c>
      <c r="E287" s="475" t="s">
        <v>4454</v>
      </c>
      <c r="F287" s="475" t="s">
        <v>779</v>
      </c>
      <c r="G287" s="484" t="s">
        <v>5922</v>
      </c>
      <c r="J287" s="342" t="s">
        <v>4449</v>
      </c>
      <c r="K287" s="342" t="s">
        <v>942</v>
      </c>
      <c r="L287" s="343">
        <v>0.15</v>
      </c>
    </row>
    <row r="288" spans="1:12">
      <c r="A288" s="475" t="s">
        <v>4455</v>
      </c>
      <c r="B288" s="475" t="s">
        <v>2026</v>
      </c>
      <c r="C288" s="481" t="s">
        <v>5922</v>
      </c>
      <c r="E288" s="475" t="s">
        <v>4455</v>
      </c>
      <c r="F288" s="475" t="s">
        <v>1336</v>
      </c>
      <c r="G288" s="484" t="s">
        <v>5922</v>
      </c>
      <c r="J288" s="342" t="s">
        <v>4450</v>
      </c>
      <c r="K288" s="342" t="s">
        <v>551</v>
      </c>
      <c r="L288" s="343">
        <v>0</v>
      </c>
    </row>
    <row r="289" spans="1:12">
      <c r="A289" s="475" t="s">
        <v>4456</v>
      </c>
      <c r="B289" s="475" t="s">
        <v>5958</v>
      </c>
      <c r="C289" s="481" t="s">
        <v>5926</v>
      </c>
      <c r="E289" s="475" t="s">
        <v>4456</v>
      </c>
      <c r="F289" s="475" t="s">
        <v>494</v>
      </c>
      <c r="G289" s="484" t="s">
        <v>5926</v>
      </c>
      <c r="J289" s="342" t="s">
        <v>4451</v>
      </c>
      <c r="K289" s="342" t="s">
        <v>973</v>
      </c>
      <c r="L289" s="343">
        <v>0</v>
      </c>
    </row>
    <row r="290" spans="1:12">
      <c r="A290" s="475" t="s">
        <v>4457</v>
      </c>
      <c r="B290" s="475" t="s">
        <v>5959</v>
      </c>
      <c r="C290" s="481" t="s">
        <v>5926</v>
      </c>
      <c r="E290" s="475" t="s">
        <v>4457</v>
      </c>
      <c r="F290" s="475" t="s">
        <v>1231</v>
      </c>
      <c r="G290" s="484" t="s">
        <v>5923</v>
      </c>
      <c r="J290" s="342" t="s">
        <v>4452</v>
      </c>
      <c r="K290" s="342" t="s">
        <v>978</v>
      </c>
      <c r="L290" s="343">
        <v>0</v>
      </c>
    </row>
    <row r="291" spans="1:12">
      <c r="A291" s="475" t="s">
        <v>4458</v>
      </c>
      <c r="B291" s="475" t="s">
        <v>5960</v>
      </c>
      <c r="C291" s="481" t="s">
        <v>5923</v>
      </c>
      <c r="E291" s="475" t="s">
        <v>4458</v>
      </c>
      <c r="F291" s="475" t="s">
        <v>659</v>
      </c>
      <c r="G291" s="484" t="s">
        <v>5926</v>
      </c>
      <c r="J291" s="342" t="s">
        <v>4453</v>
      </c>
      <c r="K291" s="342" t="s">
        <v>855</v>
      </c>
      <c r="L291" s="343">
        <v>0</v>
      </c>
    </row>
    <row r="292" spans="1:12">
      <c r="A292" s="475" t="s">
        <v>4459</v>
      </c>
      <c r="B292" s="475" t="s">
        <v>5580</v>
      </c>
      <c r="C292" s="481" t="s">
        <v>5926</v>
      </c>
      <c r="E292" s="475" t="s">
        <v>4459</v>
      </c>
      <c r="F292" s="475" t="s">
        <v>340</v>
      </c>
      <c r="G292" s="484" t="s">
        <v>5926</v>
      </c>
      <c r="J292" s="342" t="s">
        <v>4454</v>
      </c>
      <c r="K292" s="342" t="s">
        <v>779</v>
      </c>
      <c r="L292" s="343">
        <v>0</v>
      </c>
    </row>
    <row r="293" spans="1:12">
      <c r="A293" s="475" t="s">
        <v>4460</v>
      </c>
      <c r="B293" s="475" t="s">
        <v>5961</v>
      </c>
      <c r="C293" s="481" t="s">
        <v>5926</v>
      </c>
      <c r="E293" s="475" t="s">
        <v>4460</v>
      </c>
      <c r="F293" s="475" t="s">
        <v>1493</v>
      </c>
      <c r="G293" s="484" t="s">
        <v>5926</v>
      </c>
      <c r="J293" s="342" t="s">
        <v>4455</v>
      </c>
      <c r="K293" s="342" t="s">
        <v>1336</v>
      </c>
      <c r="L293" s="343">
        <v>0.2</v>
      </c>
    </row>
    <row r="294" spans="1:12">
      <c r="A294" s="475" t="s">
        <v>4461</v>
      </c>
      <c r="B294" s="475" t="s">
        <v>5962</v>
      </c>
      <c r="C294" s="481" t="s">
        <v>5926</v>
      </c>
      <c r="E294" s="475" t="s">
        <v>4461</v>
      </c>
      <c r="F294" s="475" t="s">
        <v>592</v>
      </c>
      <c r="G294" s="484" t="s">
        <v>5926</v>
      </c>
      <c r="J294" s="342" t="s">
        <v>4456</v>
      </c>
      <c r="K294" s="342" t="s">
        <v>494</v>
      </c>
      <c r="L294" s="343">
        <v>0</v>
      </c>
    </row>
    <row r="295" spans="1:12">
      <c r="A295" s="475" t="s">
        <v>4462</v>
      </c>
      <c r="B295" s="475" t="s">
        <v>5963</v>
      </c>
      <c r="C295" s="481" t="s">
        <v>5924</v>
      </c>
      <c r="E295" s="475" t="s">
        <v>4462</v>
      </c>
      <c r="F295" s="475" t="s">
        <v>598</v>
      </c>
      <c r="G295" s="484" t="s">
        <v>5924</v>
      </c>
      <c r="J295" s="342" t="s">
        <v>4457</v>
      </c>
      <c r="K295" s="342" t="s">
        <v>1231</v>
      </c>
      <c r="L295" s="343">
        <v>0.1</v>
      </c>
    </row>
    <row r="296" spans="1:12">
      <c r="A296" s="475" t="s">
        <v>4463</v>
      </c>
      <c r="B296" s="475" t="s">
        <v>5964</v>
      </c>
      <c r="C296" s="481" t="s">
        <v>5926</v>
      </c>
      <c r="E296" s="475" t="s">
        <v>4463</v>
      </c>
      <c r="F296" s="475" t="s">
        <v>568</v>
      </c>
      <c r="G296" s="484" t="s">
        <v>5922</v>
      </c>
      <c r="J296" s="342" t="s">
        <v>4458</v>
      </c>
      <c r="K296" s="342" t="s">
        <v>659</v>
      </c>
      <c r="L296" s="343">
        <v>0.2</v>
      </c>
    </row>
    <row r="297" spans="1:12">
      <c r="A297" s="475" t="s">
        <v>4464</v>
      </c>
      <c r="B297" s="475" t="s">
        <v>5965</v>
      </c>
      <c r="C297" s="481" t="s">
        <v>5926</v>
      </c>
      <c r="E297" s="475" t="s">
        <v>4464</v>
      </c>
      <c r="F297" s="475" t="s">
        <v>556</v>
      </c>
      <c r="G297" s="484" t="s">
        <v>5926</v>
      </c>
      <c r="J297" s="342" t="s">
        <v>4459</v>
      </c>
      <c r="K297" s="342" t="s">
        <v>340</v>
      </c>
      <c r="L297" s="343">
        <v>0</v>
      </c>
    </row>
    <row r="298" spans="1:12">
      <c r="A298" s="475" t="s">
        <v>4465</v>
      </c>
      <c r="B298" s="475" t="s">
        <v>5966</v>
      </c>
      <c r="C298" s="481" t="s">
        <v>5926</v>
      </c>
      <c r="E298" s="475" t="s">
        <v>4465</v>
      </c>
      <c r="F298" s="475" t="s">
        <v>523</v>
      </c>
      <c r="G298" s="484" t="s">
        <v>5926</v>
      </c>
      <c r="J298" s="342" t="s">
        <v>4460</v>
      </c>
      <c r="K298" s="342" t="s">
        <v>1493</v>
      </c>
      <c r="L298" s="343">
        <v>0.2</v>
      </c>
    </row>
    <row r="299" spans="1:12">
      <c r="A299" s="475" t="s">
        <v>4466</v>
      </c>
      <c r="B299" s="475" t="s">
        <v>5967</v>
      </c>
      <c r="C299" s="481" t="s">
        <v>5922</v>
      </c>
      <c r="E299" s="475" t="s">
        <v>4466</v>
      </c>
      <c r="F299" s="475" t="s">
        <v>644</v>
      </c>
      <c r="G299" s="484" t="s">
        <v>5922</v>
      </c>
      <c r="J299" s="342" t="s">
        <v>4461</v>
      </c>
      <c r="K299" s="342" t="s">
        <v>592</v>
      </c>
      <c r="L299" s="343">
        <v>0</v>
      </c>
    </row>
    <row r="300" spans="1:12">
      <c r="A300" s="475" t="s">
        <v>4467</v>
      </c>
      <c r="B300" s="475" t="s">
        <v>5968</v>
      </c>
      <c r="C300" s="481" t="s">
        <v>5922</v>
      </c>
      <c r="E300" s="475" t="s">
        <v>4467</v>
      </c>
      <c r="F300" s="475" t="s">
        <v>460</v>
      </c>
      <c r="G300" s="484" t="s">
        <v>5923</v>
      </c>
      <c r="J300" s="342" t="s">
        <v>4462</v>
      </c>
      <c r="K300" s="342" t="s">
        <v>598</v>
      </c>
      <c r="L300" s="343">
        <v>0.1</v>
      </c>
    </row>
    <row r="301" spans="1:12">
      <c r="A301" s="475" t="s">
        <v>4468</v>
      </c>
      <c r="B301" s="475" t="s">
        <v>5969</v>
      </c>
      <c r="C301" s="481" t="s">
        <v>5926</v>
      </c>
      <c r="E301" s="475" t="s">
        <v>4468</v>
      </c>
      <c r="F301" s="475" t="s">
        <v>403</v>
      </c>
      <c r="G301" s="484" t="s">
        <v>5926</v>
      </c>
      <c r="J301" s="342" t="s">
        <v>4463</v>
      </c>
      <c r="K301" s="342" t="s">
        <v>568</v>
      </c>
      <c r="L301" s="343">
        <v>0.2</v>
      </c>
    </row>
    <row r="302" spans="1:12">
      <c r="A302" s="475" t="s">
        <v>4469</v>
      </c>
      <c r="B302" s="475" t="s">
        <v>5970</v>
      </c>
      <c r="C302" s="481" t="s">
        <v>5922</v>
      </c>
      <c r="E302" s="475" t="s">
        <v>4469</v>
      </c>
      <c r="F302" s="475" t="s">
        <v>1595</v>
      </c>
      <c r="G302" s="484" t="s">
        <v>5922</v>
      </c>
      <c r="J302" s="342" t="s">
        <v>4464</v>
      </c>
      <c r="K302" s="342" t="s">
        <v>556</v>
      </c>
      <c r="L302" s="343">
        <v>0</v>
      </c>
    </row>
    <row r="303" spans="1:12">
      <c r="A303" s="475" t="s">
        <v>4470</v>
      </c>
      <c r="B303" s="475" t="s">
        <v>5582</v>
      </c>
      <c r="C303" s="481" t="s">
        <v>5922</v>
      </c>
      <c r="E303" s="475" t="s">
        <v>4470</v>
      </c>
      <c r="F303" s="475" t="s">
        <v>934</v>
      </c>
      <c r="G303" s="484" t="s">
        <v>5922</v>
      </c>
      <c r="J303" s="342" t="s">
        <v>4465</v>
      </c>
      <c r="K303" s="342" t="s">
        <v>523</v>
      </c>
      <c r="L303" s="343">
        <v>0</v>
      </c>
    </row>
    <row r="304" spans="1:12">
      <c r="A304" s="475" t="s">
        <v>4471</v>
      </c>
      <c r="B304" s="475" t="s">
        <v>1996</v>
      </c>
      <c r="C304" s="481" t="s">
        <v>5922</v>
      </c>
      <c r="E304" s="475" t="s">
        <v>4471</v>
      </c>
      <c r="F304" s="475" t="s">
        <v>681</v>
      </c>
      <c r="G304" s="484" t="s">
        <v>5922</v>
      </c>
      <c r="J304" s="342" t="s">
        <v>4466</v>
      </c>
      <c r="K304" s="342" t="s">
        <v>644</v>
      </c>
      <c r="L304" s="343">
        <v>0</v>
      </c>
    </row>
    <row r="305" spans="1:12">
      <c r="A305" s="475" t="s">
        <v>4472</v>
      </c>
      <c r="B305" s="475" t="s">
        <v>5583</v>
      </c>
      <c r="C305" s="481" t="s">
        <v>5926</v>
      </c>
      <c r="E305" s="475" t="s">
        <v>4472</v>
      </c>
      <c r="F305" s="475" t="s">
        <v>676</v>
      </c>
      <c r="G305" s="484" t="s">
        <v>5926</v>
      </c>
      <c r="J305" s="342" t="s">
        <v>4467</v>
      </c>
      <c r="K305" s="342" t="s">
        <v>460</v>
      </c>
      <c r="L305" s="343">
        <v>0</v>
      </c>
    </row>
    <row r="306" spans="1:12">
      <c r="A306" s="475" t="s">
        <v>4473</v>
      </c>
      <c r="B306" s="475" t="s">
        <v>1195</v>
      </c>
      <c r="C306" s="481" t="s">
        <v>5922</v>
      </c>
      <c r="E306" s="475" t="s">
        <v>4473</v>
      </c>
      <c r="F306" s="475" t="s">
        <v>5864</v>
      </c>
      <c r="G306" s="484" t="s">
        <v>5922</v>
      </c>
      <c r="J306" s="342" t="s">
        <v>4468</v>
      </c>
      <c r="K306" s="342" t="s">
        <v>403</v>
      </c>
      <c r="L306" s="343">
        <v>0</v>
      </c>
    </row>
    <row r="307" spans="1:12">
      <c r="A307" s="475" t="s">
        <v>4474</v>
      </c>
      <c r="B307" s="475" t="s">
        <v>5971</v>
      </c>
      <c r="C307" s="481" t="s">
        <v>5926</v>
      </c>
      <c r="E307" s="475" t="s">
        <v>4474</v>
      </c>
      <c r="F307" s="475" t="s">
        <v>665</v>
      </c>
      <c r="G307" s="484" t="s">
        <v>5926</v>
      </c>
      <c r="J307" s="342" t="s">
        <v>4469</v>
      </c>
      <c r="K307" s="342" t="s">
        <v>1595</v>
      </c>
      <c r="L307" s="343">
        <v>0</v>
      </c>
    </row>
    <row r="308" spans="1:12">
      <c r="A308" s="475" t="s">
        <v>4569</v>
      </c>
      <c r="B308" s="475" t="s">
        <v>4625</v>
      </c>
      <c r="C308" s="481" t="s">
        <v>5926</v>
      </c>
      <c r="E308" s="475" t="s">
        <v>4569</v>
      </c>
      <c r="F308" s="475" t="s">
        <v>323</v>
      </c>
      <c r="G308" s="484" t="s">
        <v>5926</v>
      </c>
      <c r="J308" s="342" t="s">
        <v>4470</v>
      </c>
      <c r="K308" s="342" t="s">
        <v>934</v>
      </c>
      <c r="L308" s="343">
        <v>0.2</v>
      </c>
    </row>
    <row r="309" spans="1:12">
      <c r="A309" s="475" t="s">
        <v>4475</v>
      </c>
      <c r="B309" s="475" t="s">
        <v>5584</v>
      </c>
      <c r="C309" s="481" t="s">
        <v>5926</v>
      </c>
      <c r="E309" s="475" t="s">
        <v>4475</v>
      </c>
      <c r="F309" s="475" t="s">
        <v>1140</v>
      </c>
      <c r="G309" s="484" t="s">
        <v>5926</v>
      </c>
      <c r="J309" s="342" t="s">
        <v>4471</v>
      </c>
      <c r="K309" s="342" t="s">
        <v>681</v>
      </c>
      <c r="L309" s="343">
        <v>0.2</v>
      </c>
    </row>
    <row r="310" spans="1:12">
      <c r="A310" s="475" t="s">
        <v>4476</v>
      </c>
      <c r="B310" s="475" t="s">
        <v>1653</v>
      </c>
      <c r="C310" s="481" t="s">
        <v>5925</v>
      </c>
      <c r="E310" s="475" t="s">
        <v>4476</v>
      </c>
      <c r="F310" s="475" t="s">
        <v>1653</v>
      </c>
      <c r="G310" s="484" t="s">
        <v>5925</v>
      </c>
      <c r="J310" s="342" t="s">
        <v>4472</v>
      </c>
      <c r="K310" s="342" t="s">
        <v>676</v>
      </c>
      <c r="L310" s="343">
        <v>0</v>
      </c>
    </row>
    <row r="311" spans="1:12">
      <c r="A311" s="475" t="s">
        <v>4477</v>
      </c>
      <c r="B311" s="475" t="s">
        <v>1644</v>
      </c>
      <c r="C311" s="481" t="s">
        <v>5922</v>
      </c>
      <c r="E311" s="475" t="s">
        <v>4477</v>
      </c>
      <c r="F311" s="475" t="s">
        <v>1644</v>
      </c>
      <c r="G311" s="484" t="s">
        <v>5922</v>
      </c>
      <c r="J311" s="342" t="s">
        <v>4473</v>
      </c>
      <c r="K311" s="342" t="s">
        <v>5864</v>
      </c>
      <c r="L311" s="343">
        <v>0.2</v>
      </c>
    </row>
    <row r="312" spans="1:12">
      <c r="A312" s="475" t="s">
        <v>4478</v>
      </c>
      <c r="B312" s="475" t="s">
        <v>1620</v>
      </c>
      <c r="C312" s="481" t="s">
        <v>5925</v>
      </c>
      <c r="E312" s="475" t="s">
        <v>4478</v>
      </c>
      <c r="F312" s="475" t="s">
        <v>1620</v>
      </c>
      <c r="G312" s="484" t="s">
        <v>5924</v>
      </c>
      <c r="J312" s="342" t="s">
        <v>4474</v>
      </c>
      <c r="K312" s="342" t="s">
        <v>665</v>
      </c>
      <c r="L312" s="343">
        <v>0</v>
      </c>
    </row>
    <row r="313" spans="1:12">
      <c r="A313" s="475" t="s">
        <v>4479</v>
      </c>
      <c r="B313" s="475" t="s">
        <v>1612</v>
      </c>
      <c r="C313" s="481" t="s">
        <v>5923</v>
      </c>
      <c r="E313" s="475" t="s">
        <v>4479</v>
      </c>
      <c r="F313" s="475" t="s">
        <v>1612</v>
      </c>
      <c r="G313" s="484" t="s">
        <v>5923</v>
      </c>
      <c r="J313" s="342" t="s">
        <v>4569</v>
      </c>
      <c r="K313" s="342" t="s">
        <v>323</v>
      </c>
      <c r="L313" s="343">
        <v>0</v>
      </c>
    </row>
    <row r="314" spans="1:12">
      <c r="A314" s="475" t="s">
        <v>4480</v>
      </c>
      <c r="B314" s="475" t="s">
        <v>1600</v>
      </c>
      <c r="C314" s="481" t="s">
        <v>5927</v>
      </c>
      <c r="E314" s="475" t="s">
        <v>4480</v>
      </c>
      <c r="F314" s="475" t="s">
        <v>1600</v>
      </c>
      <c r="G314" s="484" t="s">
        <v>5927</v>
      </c>
      <c r="J314" s="342" t="s">
        <v>4475</v>
      </c>
      <c r="K314" s="342" t="s">
        <v>1140</v>
      </c>
      <c r="L314" s="343">
        <v>0</v>
      </c>
    </row>
    <row r="315" spans="1:12">
      <c r="A315" s="475" t="s">
        <v>4481</v>
      </c>
      <c r="B315" s="475" t="s">
        <v>1578</v>
      </c>
      <c r="C315" s="481" t="s">
        <v>5922</v>
      </c>
      <c r="E315" s="475" t="s">
        <v>4481</v>
      </c>
      <c r="F315" s="475" t="s">
        <v>1578</v>
      </c>
      <c r="G315" s="484" t="s">
        <v>5922</v>
      </c>
      <c r="J315" s="342" t="s">
        <v>4476</v>
      </c>
      <c r="K315" s="342" t="s">
        <v>1653</v>
      </c>
      <c r="L315" s="343">
        <v>0.05</v>
      </c>
    </row>
    <row r="316" spans="1:12">
      <c r="A316" s="475" t="s">
        <v>4482</v>
      </c>
      <c r="B316" s="475" t="s">
        <v>1534</v>
      </c>
      <c r="C316" s="481" t="s">
        <v>5922</v>
      </c>
      <c r="E316" s="475" t="s">
        <v>4482</v>
      </c>
      <c r="F316" s="475" t="s">
        <v>1534</v>
      </c>
      <c r="G316" s="484" t="s">
        <v>5922</v>
      </c>
      <c r="J316" s="342" t="s">
        <v>4477</v>
      </c>
      <c r="K316" s="342" t="s">
        <v>1644</v>
      </c>
      <c r="L316" s="343">
        <v>0.2</v>
      </c>
    </row>
    <row r="317" spans="1:12">
      <c r="A317" s="475" t="s">
        <v>4483</v>
      </c>
      <c r="B317" s="475" t="s">
        <v>1526</v>
      </c>
      <c r="C317" s="481" t="s">
        <v>5924</v>
      </c>
      <c r="E317" s="475" t="s">
        <v>4483</v>
      </c>
      <c r="F317" s="475" t="s">
        <v>1526</v>
      </c>
      <c r="G317" s="484" t="s">
        <v>5924</v>
      </c>
      <c r="J317" s="342" t="s">
        <v>4478</v>
      </c>
      <c r="K317" s="342" t="s">
        <v>1620</v>
      </c>
      <c r="L317" s="343">
        <v>0.1</v>
      </c>
    </row>
    <row r="318" spans="1:12">
      <c r="A318" s="475" t="s">
        <v>4484</v>
      </c>
      <c r="B318" s="475" t="s">
        <v>1516</v>
      </c>
      <c r="C318" s="481" t="s">
        <v>5923</v>
      </c>
      <c r="E318" s="475" t="s">
        <v>4484</v>
      </c>
      <c r="F318" s="475" t="s">
        <v>1516</v>
      </c>
      <c r="G318" s="484" t="s">
        <v>5923</v>
      </c>
      <c r="J318" s="342" t="s">
        <v>4479</v>
      </c>
      <c r="K318" s="342" t="s">
        <v>1612</v>
      </c>
      <c r="L318" s="343">
        <v>0.2</v>
      </c>
    </row>
    <row r="319" spans="1:12">
      <c r="A319" s="475" t="s">
        <v>4485</v>
      </c>
      <c r="B319" s="475" t="s">
        <v>1472</v>
      </c>
      <c r="C319" s="481" t="s">
        <v>5923</v>
      </c>
      <c r="E319" s="475" t="s">
        <v>4485</v>
      </c>
      <c r="F319" s="475" t="s">
        <v>1472</v>
      </c>
      <c r="G319" s="484" t="s">
        <v>5923</v>
      </c>
      <c r="J319" s="342" t="s">
        <v>4480</v>
      </c>
      <c r="K319" s="342" t="s">
        <v>1600</v>
      </c>
      <c r="L319" s="343">
        <v>0.25</v>
      </c>
    </row>
    <row r="320" spans="1:12">
      <c r="A320" s="475" t="s">
        <v>4486</v>
      </c>
      <c r="B320" s="475" t="s">
        <v>1409</v>
      </c>
      <c r="C320" s="481" t="s">
        <v>5922</v>
      </c>
      <c r="E320" s="475" t="s">
        <v>4486</v>
      </c>
      <c r="F320" s="475" t="s">
        <v>1409</v>
      </c>
      <c r="G320" s="484" t="s">
        <v>5923</v>
      </c>
      <c r="J320" s="342" t="s">
        <v>4481</v>
      </c>
      <c r="K320" s="342" t="s">
        <v>1578</v>
      </c>
      <c r="L320" s="343">
        <v>0.2</v>
      </c>
    </row>
    <row r="321" spans="1:12">
      <c r="A321" s="475" t="s">
        <v>4487</v>
      </c>
      <c r="B321" s="475" t="s">
        <v>1424</v>
      </c>
      <c r="C321" s="481" t="s">
        <v>5922</v>
      </c>
      <c r="E321" s="475" t="s">
        <v>4487</v>
      </c>
      <c r="F321" s="475" t="s">
        <v>1424</v>
      </c>
      <c r="G321" s="484" t="s">
        <v>5922</v>
      </c>
      <c r="J321" s="342" t="s">
        <v>4482</v>
      </c>
      <c r="K321" s="342" t="s">
        <v>1534</v>
      </c>
      <c r="L321" s="343">
        <v>0.15</v>
      </c>
    </row>
    <row r="322" spans="1:12">
      <c r="A322" s="475" t="s">
        <v>4488</v>
      </c>
      <c r="B322" s="475" t="s">
        <v>1373</v>
      </c>
      <c r="C322" s="481" t="s">
        <v>5925</v>
      </c>
      <c r="E322" s="475" t="s">
        <v>4488</v>
      </c>
      <c r="F322" s="475" t="s">
        <v>1373</v>
      </c>
      <c r="G322" s="484" t="s">
        <v>5925</v>
      </c>
      <c r="J322" s="342" t="s">
        <v>4483</v>
      </c>
      <c r="K322" s="342" t="s">
        <v>1526</v>
      </c>
      <c r="L322" s="343">
        <v>0.1</v>
      </c>
    </row>
    <row r="323" spans="1:12">
      <c r="A323" s="475" t="s">
        <v>4489</v>
      </c>
      <c r="B323" s="475" t="s">
        <v>1346</v>
      </c>
      <c r="C323" s="481" t="s">
        <v>5922</v>
      </c>
      <c r="E323" s="475" t="s">
        <v>4489</v>
      </c>
      <c r="F323" s="475" t="s">
        <v>1346</v>
      </c>
      <c r="G323" s="484" t="s">
        <v>5922</v>
      </c>
      <c r="J323" s="342" t="s">
        <v>4484</v>
      </c>
      <c r="K323" s="342" t="s">
        <v>1516</v>
      </c>
      <c r="L323" s="343">
        <v>0.2</v>
      </c>
    </row>
    <row r="324" spans="1:12">
      <c r="A324" s="475" t="s">
        <v>4490</v>
      </c>
      <c r="B324" s="475" t="s">
        <v>1341</v>
      </c>
      <c r="C324" s="481" t="s">
        <v>5922</v>
      </c>
      <c r="E324" s="475" t="s">
        <v>4490</v>
      </c>
      <c r="F324" s="475" t="s">
        <v>1341</v>
      </c>
      <c r="G324" s="484" t="s">
        <v>5922</v>
      </c>
      <c r="J324" s="342" t="s">
        <v>4485</v>
      </c>
      <c r="K324" s="342" t="s">
        <v>1472</v>
      </c>
      <c r="L324" s="343">
        <v>0.15</v>
      </c>
    </row>
    <row r="325" spans="1:12">
      <c r="A325" s="475" t="s">
        <v>4491</v>
      </c>
      <c r="B325" s="475" t="s">
        <v>1326</v>
      </c>
      <c r="C325" s="481" t="s">
        <v>5925</v>
      </c>
      <c r="E325" s="475" t="s">
        <v>4491</v>
      </c>
      <c r="F325" s="475" t="s">
        <v>1326</v>
      </c>
      <c r="G325" s="484" t="s">
        <v>5926</v>
      </c>
      <c r="J325" s="342" t="s">
        <v>4486</v>
      </c>
      <c r="K325" s="342" t="s">
        <v>1409</v>
      </c>
      <c r="L325" s="343">
        <v>0</v>
      </c>
    </row>
    <row r="326" spans="1:12">
      <c r="A326" s="475" t="s">
        <v>4492</v>
      </c>
      <c r="B326" s="475" t="s">
        <v>1320</v>
      </c>
      <c r="C326" s="481" t="s">
        <v>5923</v>
      </c>
      <c r="E326" s="475" t="s">
        <v>4492</v>
      </c>
      <c r="F326" s="475" t="s">
        <v>1320</v>
      </c>
      <c r="G326" s="484" t="s">
        <v>5923</v>
      </c>
      <c r="J326" s="342" t="s">
        <v>4487</v>
      </c>
      <c r="K326" s="342" t="s">
        <v>1424</v>
      </c>
      <c r="L326" s="343">
        <v>0.15</v>
      </c>
    </row>
    <row r="327" spans="1:12">
      <c r="A327" s="475" t="s">
        <v>4493</v>
      </c>
      <c r="B327" s="475" t="s">
        <v>826</v>
      </c>
      <c r="C327" s="481" t="s">
        <v>5924</v>
      </c>
      <c r="E327" s="475" t="s">
        <v>4493</v>
      </c>
      <c r="F327" s="475" t="s">
        <v>826</v>
      </c>
      <c r="G327" s="484" t="s">
        <v>5924</v>
      </c>
      <c r="J327" s="342" t="s">
        <v>4488</v>
      </c>
      <c r="K327" s="342" t="s">
        <v>1373</v>
      </c>
      <c r="L327" s="343">
        <v>0.05</v>
      </c>
    </row>
    <row r="328" spans="1:12">
      <c r="A328" s="475" t="s">
        <v>4494</v>
      </c>
      <c r="B328" s="475" t="s">
        <v>1254</v>
      </c>
      <c r="C328" s="481" t="s">
        <v>5922</v>
      </c>
      <c r="E328" s="475" t="s">
        <v>4494</v>
      </c>
      <c r="F328" s="475" t="s">
        <v>1254</v>
      </c>
      <c r="G328" s="484" t="s">
        <v>5923</v>
      </c>
      <c r="J328" s="342" t="s">
        <v>4489</v>
      </c>
      <c r="K328" s="342" t="s">
        <v>1346</v>
      </c>
      <c r="L328" s="343">
        <v>0.2</v>
      </c>
    </row>
    <row r="329" spans="1:12">
      <c r="A329" s="475" t="s">
        <v>4495</v>
      </c>
      <c r="B329" s="475" t="s">
        <v>1221</v>
      </c>
      <c r="C329" s="481" t="s">
        <v>5923</v>
      </c>
      <c r="E329" s="475" t="s">
        <v>4495</v>
      </c>
      <c r="F329" s="475" t="s">
        <v>1221</v>
      </c>
      <c r="G329" s="484" t="s">
        <v>5923</v>
      </c>
      <c r="J329" s="342" t="s">
        <v>4490</v>
      </c>
      <c r="K329" s="342" t="s">
        <v>1341</v>
      </c>
      <c r="L329" s="343">
        <v>0.2</v>
      </c>
    </row>
    <row r="330" spans="1:12">
      <c r="A330" s="475" t="s">
        <v>4496</v>
      </c>
      <c r="B330" s="475" t="s">
        <v>1216</v>
      </c>
      <c r="C330" s="481" t="s">
        <v>5923</v>
      </c>
      <c r="E330" s="475" t="s">
        <v>4496</v>
      </c>
      <c r="F330" s="475" t="s">
        <v>1216</v>
      </c>
      <c r="G330" s="484" t="s">
        <v>5922</v>
      </c>
      <c r="J330" s="342" t="s">
        <v>4491</v>
      </c>
      <c r="K330" s="342" t="s">
        <v>1326</v>
      </c>
      <c r="L330" s="343">
        <v>0.05</v>
      </c>
    </row>
    <row r="331" spans="1:12">
      <c r="A331" s="475" t="s">
        <v>4497</v>
      </c>
      <c r="B331" s="475" t="s">
        <v>1210</v>
      </c>
      <c r="C331" s="481" t="s">
        <v>5922</v>
      </c>
      <c r="E331" s="475" t="s">
        <v>4497</v>
      </c>
      <c r="F331" s="475" t="s">
        <v>1210</v>
      </c>
      <c r="G331" s="484" t="s">
        <v>5922</v>
      </c>
      <c r="J331" s="342" t="s">
        <v>4492</v>
      </c>
      <c r="K331" s="342" t="s">
        <v>1320</v>
      </c>
      <c r="L331" s="343">
        <v>0.15</v>
      </c>
    </row>
    <row r="332" spans="1:12">
      <c r="A332" s="475" t="s">
        <v>4498</v>
      </c>
      <c r="B332" s="475" t="s">
        <v>1156</v>
      </c>
      <c r="C332" s="481" t="s">
        <v>5925</v>
      </c>
      <c r="E332" s="475" t="s">
        <v>4498</v>
      </c>
      <c r="F332" s="475" t="s">
        <v>1156</v>
      </c>
      <c r="G332" s="484" t="s">
        <v>5925</v>
      </c>
      <c r="J332" s="342" t="s">
        <v>4493</v>
      </c>
      <c r="K332" s="342" t="s">
        <v>826</v>
      </c>
      <c r="L332" s="343">
        <v>0.1</v>
      </c>
    </row>
    <row r="333" spans="1:12">
      <c r="A333" s="475" t="s">
        <v>4499</v>
      </c>
      <c r="B333" s="475" t="s">
        <v>1200</v>
      </c>
      <c r="C333" s="481" t="s">
        <v>5922</v>
      </c>
      <c r="E333" s="475" t="s">
        <v>4499</v>
      </c>
      <c r="F333" s="475" t="s">
        <v>1200</v>
      </c>
      <c r="G333" s="484" t="s">
        <v>5922</v>
      </c>
      <c r="J333" s="342" t="s">
        <v>4494</v>
      </c>
      <c r="K333" s="342" t="s">
        <v>1254</v>
      </c>
      <c r="L333" s="343">
        <v>0.2</v>
      </c>
    </row>
    <row r="334" spans="1:12">
      <c r="A334" s="475" t="s">
        <v>4500</v>
      </c>
      <c r="B334" s="475" t="s">
        <v>1145</v>
      </c>
      <c r="C334" s="481" t="s">
        <v>5924</v>
      </c>
      <c r="E334" s="475" t="s">
        <v>4500</v>
      </c>
      <c r="F334" s="475" t="s">
        <v>1145</v>
      </c>
      <c r="G334" s="484" t="s">
        <v>5924</v>
      </c>
      <c r="J334" s="342" t="s">
        <v>4495</v>
      </c>
      <c r="K334" s="342" t="s">
        <v>1221</v>
      </c>
      <c r="L334" s="343">
        <v>0.15</v>
      </c>
    </row>
    <row r="335" spans="1:12">
      <c r="A335" s="475" t="s">
        <v>4501</v>
      </c>
      <c r="B335" s="475" t="s">
        <v>1134</v>
      </c>
      <c r="C335" s="481" t="s">
        <v>5923</v>
      </c>
      <c r="E335" s="475" t="s">
        <v>4501</v>
      </c>
      <c r="F335" s="475" t="s">
        <v>1134</v>
      </c>
      <c r="G335" s="484" t="s">
        <v>5923</v>
      </c>
      <c r="J335" s="342" t="s">
        <v>4496</v>
      </c>
      <c r="K335" s="342" t="s">
        <v>1216</v>
      </c>
      <c r="L335" s="343">
        <v>0.15</v>
      </c>
    </row>
    <row r="336" spans="1:12">
      <c r="A336" s="475" t="s">
        <v>4502</v>
      </c>
      <c r="B336" s="475" t="s">
        <v>1129</v>
      </c>
      <c r="C336" s="481" t="s">
        <v>5923</v>
      </c>
      <c r="E336" s="475" t="s">
        <v>4502</v>
      </c>
      <c r="F336" s="475" t="s">
        <v>1129</v>
      </c>
      <c r="G336" s="484" t="s">
        <v>5923</v>
      </c>
      <c r="J336" s="342" t="s">
        <v>4497</v>
      </c>
      <c r="K336" s="342" t="s">
        <v>1210</v>
      </c>
      <c r="L336" s="343">
        <v>0.2</v>
      </c>
    </row>
    <row r="337" spans="1:12">
      <c r="A337" s="475" t="s">
        <v>4503</v>
      </c>
      <c r="B337" s="475" t="s">
        <v>1109</v>
      </c>
      <c r="C337" s="481" t="s">
        <v>5922</v>
      </c>
      <c r="E337" s="475" t="s">
        <v>4503</v>
      </c>
      <c r="F337" s="475" t="s">
        <v>1109</v>
      </c>
      <c r="G337" s="484" t="s">
        <v>5922</v>
      </c>
      <c r="J337" s="342" t="s">
        <v>4498</v>
      </c>
      <c r="K337" s="342" t="s">
        <v>1156</v>
      </c>
      <c r="L337" s="343">
        <v>0.05</v>
      </c>
    </row>
    <row r="338" spans="1:12">
      <c r="A338" s="475" t="s">
        <v>4504</v>
      </c>
      <c r="B338" s="475" t="s">
        <v>1050</v>
      </c>
      <c r="C338" s="481" t="s">
        <v>5924</v>
      </c>
      <c r="E338" s="475" t="s">
        <v>4504</v>
      </c>
      <c r="F338" s="475" t="s">
        <v>1050</v>
      </c>
      <c r="G338" s="484" t="s">
        <v>5924</v>
      </c>
      <c r="J338" s="342" t="s">
        <v>4499</v>
      </c>
      <c r="K338" s="342" t="s">
        <v>1200</v>
      </c>
      <c r="L338" s="343">
        <v>0.2</v>
      </c>
    </row>
    <row r="339" spans="1:12">
      <c r="A339" s="475" t="s">
        <v>4505</v>
      </c>
      <c r="B339" s="475" t="s">
        <v>1012</v>
      </c>
      <c r="C339" s="481" t="s">
        <v>5925</v>
      </c>
      <c r="E339" s="475" t="s">
        <v>4505</v>
      </c>
      <c r="F339" s="475" t="s">
        <v>1012</v>
      </c>
      <c r="G339" s="484" t="s">
        <v>5925</v>
      </c>
      <c r="J339" s="342" t="s">
        <v>4500</v>
      </c>
      <c r="K339" s="342" t="s">
        <v>1145</v>
      </c>
      <c r="L339" s="343">
        <v>0.1</v>
      </c>
    </row>
    <row r="340" spans="1:12">
      <c r="A340" s="475" t="s">
        <v>4506</v>
      </c>
      <c r="B340" s="475" t="s">
        <v>968</v>
      </c>
      <c r="C340" s="481" t="s">
        <v>5924</v>
      </c>
      <c r="E340" s="475" t="s">
        <v>4506</v>
      </c>
      <c r="F340" s="475" t="s">
        <v>968</v>
      </c>
      <c r="G340" s="484" t="s">
        <v>5925</v>
      </c>
      <c r="J340" s="342" t="s">
        <v>4501</v>
      </c>
      <c r="K340" s="342" t="s">
        <v>1134</v>
      </c>
      <c r="L340" s="343">
        <v>0.15</v>
      </c>
    </row>
    <row r="341" spans="1:12">
      <c r="A341" s="475" t="s">
        <v>4507</v>
      </c>
      <c r="B341" s="475" t="s">
        <v>5819</v>
      </c>
      <c r="C341" s="481" t="s">
        <v>5925</v>
      </c>
      <c r="E341" s="475" t="s">
        <v>4507</v>
      </c>
      <c r="F341" s="475" t="s">
        <v>936</v>
      </c>
      <c r="G341" s="484" t="s">
        <v>5925</v>
      </c>
      <c r="J341" s="342" t="s">
        <v>4502</v>
      </c>
      <c r="K341" s="342" t="s">
        <v>1129</v>
      </c>
      <c r="L341" s="343">
        <v>0.15</v>
      </c>
    </row>
    <row r="342" spans="1:12">
      <c r="A342" s="475" t="s">
        <v>4508</v>
      </c>
      <c r="B342" s="475" t="s">
        <v>931</v>
      </c>
      <c r="C342" s="481" t="s">
        <v>5926</v>
      </c>
      <c r="E342" s="475" t="s">
        <v>4508</v>
      </c>
      <c r="F342" s="475" t="s">
        <v>931</v>
      </c>
      <c r="G342" s="484" t="s">
        <v>5925</v>
      </c>
      <c r="J342" s="342" t="s">
        <v>4503</v>
      </c>
      <c r="K342" s="342" t="s">
        <v>1109</v>
      </c>
      <c r="L342" s="343">
        <v>0.2</v>
      </c>
    </row>
    <row r="343" spans="1:12">
      <c r="A343" s="475" t="s">
        <v>4509</v>
      </c>
      <c r="B343" s="475" t="s">
        <v>903</v>
      </c>
      <c r="C343" s="481" t="s">
        <v>5924</v>
      </c>
      <c r="E343" s="475" t="s">
        <v>4509</v>
      </c>
      <c r="F343" s="475" t="s">
        <v>903</v>
      </c>
      <c r="G343" s="484" t="s">
        <v>5924</v>
      </c>
      <c r="J343" s="342" t="s">
        <v>4504</v>
      </c>
      <c r="K343" s="342" t="s">
        <v>1050</v>
      </c>
      <c r="L343" s="343">
        <v>0.1</v>
      </c>
    </row>
    <row r="344" spans="1:12">
      <c r="A344" s="475" t="s">
        <v>4510</v>
      </c>
      <c r="B344" s="475" t="s">
        <v>5824</v>
      </c>
      <c r="C344" s="481" t="s">
        <v>5922</v>
      </c>
      <c r="E344" s="475" t="s">
        <v>4510</v>
      </c>
      <c r="F344" s="475" t="s">
        <v>5824</v>
      </c>
      <c r="G344" s="484" t="s">
        <v>5923</v>
      </c>
      <c r="J344" s="342" t="s">
        <v>4505</v>
      </c>
      <c r="K344" s="342" t="s">
        <v>1012</v>
      </c>
      <c r="L344" s="343">
        <v>0.05</v>
      </c>
    </row>
    <row r="345" spans="1:12">
      <c r="A345" s="475" t="s">
        <v>4511</v>
      </c>
      <c r="B345" s="475" t="s">
        <v>858</v>
      </c>
      <c r="C345" s="481" t="s">
        <v>5926</v>
      </c>
      <c r="E345" s="475" t="s">
        <v>4511</v>
      </c>
      <c r="F345" s="475" t="s">
        <v>858</v>
      </c>
      <c r="G345" s="484" t="s">
        <v>5926</v>
      </c>
      <c r="J345" s="342" t="s">
        <v>4506</v>
      </c>
      <c r="K345" s="342" t="s">
        <v>968</v>
      </c>
      <c r="L345" s="343">
        <v>0.05</v>
      </c>
    </row>
    <row r="346" spans="1:12">
      <c r="A346" s="475" t="s">
        <v>4512</v>
      </c>
      <c r="B346" s="475" t="s">
        <v>867</v>
      </c>
      <c r="C346" s="481" t="s">
        <v>5922</v>
      </c>
      <c r="E346" s="475" t="s">
        <v>4512</v>
      </c>
      <c r="F346" s="475" t="s">
        <v>867</v>
      </c>
      <c r="G346" s="484" t="s">
        <v>5922</v>
      </c>
      <c r="J346" s="342" t="s">
        <v>4507</v>
      </c>
      <c r="K346" s="342" t="s">
        <v>936</v>
      </c>
      <c r="L346" s="343">
        <v>0.05</v>
      </c>
    </row>
    <row r="347" spans="1:12">
      <c r="A347" s="475" t="s">
        <v>4513</v>
      </c>
      <c r="B347" s="475" t="s">
        <v>843</v>
      </c>
      <c r="C347" s="481" t="s">
        <v>5922</v>
      </c>
      <c r="E347" s="475" t="s">
        <v>4513</v>
      </c>
      <c r="F347" s="475" t="s">
        <v>843</v>
      </c>
      <c r="G347" s="484" t="s">
        <v>5922</v>
      </c>
      <c r="J347" s="342" t="s">
        <v>4508</v>
      </c>
      <c r="K347" s="342" t="s">
        <v>931</v>
      </c>
      <c r="L347" s="343">
        <v>0.05</v>
      </c>
    </row>
    <row r="348" spans="1:12">
      <c r="A348" s="475" t="s">
        <v>4514</v>
      </c>
      <c r="B348" s="475" t="s">
        <v>838</v>
      </c>
      <c r="C348" s="481" t="s">
        <v>5925</v>
      </c>
      <c r="E348" s="475" t="s">
        <v>4514</v>
      </c>
      <c r="F348" s="475" t="s">
        <v>838</v>
      </c>
      <c r="G348" s="484" t="s">
        <v>5924</v>
      </c>
      <c r="J348" s="342" t="s">
        <v>4509</v>
      </c>
      <c r="K348" s="342" t="s">
        <v>903</v>
      </c>
      <c r="L348" s="343">
        <v>0.2</v>
      </c>
    </row>
    <row r="349" spans="1:12">
      <c r="A349" s="475" t="s">
        <v>4515</v>
      </c>
      <c r="B349" s="475" t="s">
        <v>810</v>
      </c>
      <c r="C349" s="481" t="s">
        <v>5926</v>
      </c>
      <c r="E349" s="475" t="s">
        <v>4515</v>
      </c>
      <c r="F349" s="475" t="s">
        <v>810</v>
      </c>
      <c r="G349" s="484" t="s">
        <v>5926</v>
      </c>
      <c r="J349" s="342" t="s">
        <v>4510</v>
      </c>
      <c r="K349" s="342" t="s">
        <v>5824</v>
      </c>
      <c r="L349" s="343">
        <v>0.15</v>
      </c>
    </row>
    <row r="350" spans="1:12">
      <c r="A350" s="475" t="s">
        <v>4516</v>
      </c>
      <c r="B350" s="475" t="s">
        <v>758</v>
      </c>
      <c r="C350" s="481" t="s">
        <v>5926</v>
      </c>
      <c r="E350" s="475" t="s">
        <v>4516</v>
      </c>
      <c r="F350" s="475" t="s">
        <v>758</v>
      </c>
      <c r="G350" s="484" t="s">
        <v>5926</v>
      </c>
      <c r="J350" s="342" t="s">
        <v>4511</v>
      </c>
      <c r="K350" s="342" t="s">
        <v>858</v>
      </c>
      <c r="L350" s="343">
        <v>0</v>
      </c>
    </row>
    <row r="351" spans="1:12">
      <c r="A351" s="475" t="s">
        <v>4517</v>
      </c>
      <c r="B351" s="475" t="s">
        <v>775</v>
      </c>
      <c r="C351" s="481" t="s">
        <v>5923</v>
      </c>
      <c r="E351" s="475" t="s">
        <v>4517</v>
      </c>
      <c r="F351" s="475" t="s">
        <v>775</v>
      </c>
      <c r="G351" s="484" t="s">
        <v>5923</v>
      </c>
      <c r="J351" s="342" t="s">
        <v>4512</v>
      </c>
      <c r="K351" s="342" t="s">
        <v>867</v>
      </c>
      <c r="L351" s="343">
        <v>0.2</v>
      </c>
    </row>
    <row r="352" spans="1:12">
      <c r="A352" s="475" t="s">
        <v>4518</v>
      </c>
      <c r="B352" s="475" t="s">
        <v>722</v>
      </c>
      <c r="C352" s="481" t="s">
        <v>5924</v>
      </c>
      <c r="E352" s="475" t="s">
        <v>4518</v>
      </c>
      <c r="F352" s="475" t="s">
        <v>722</v>
      </c>
      <c r="G352" s="484" t="s">
        <v>5923</v>
      </c>
      <c r="J352" s="342" t="s">
        <v>4513</v>
      </c>
      <c r="K352" s="342" t="s">
        <v>843</v>
      </c>
      <c r="L352" s="343">
        <v>0.2</v>
      </c>
    </row>
    <row r="353" spans="1:12">
      <c r="A353" s="475" t="s">
        <v>4519</v>
      </c>
      <c r="B353" s="475" t="s">
        <v>690</v>
      </c>
      <c r="C353" s="481" t="s">
        <v>5923</v>
      </c>
      <c r="E353" s="475" t="s">
        <v>4519</v>
      </c>
      <c r="F353" s="475" t="s">
        <v>690</v>
      </c>
      <c r="G353" s="484" t="s">
        <v>5923</v>
      </c>
      <c r="J353" s="342" t="s">
        <v>4514</v>
      </c>
      <c r="K353" s="342" t="s">
        <v>838</v>
      </c>
      <c r="L353" s="343">
        <v>0.1</v>
      </c>
    </row>
    <row r="354" spans="1:12">
      <c r="A354" s="475" t="s">
        <v>4520</v>
      </c>
      <c r="B354" s="475" t="s">
        <v>670</v>
      </c>
      <c r="C354" s="481" t="s">
        <v>5922</v>
      </c>
      <c r="E354" s="475" t="s">
        <v>4520</v>
      </c>
      <c r="F354" s="475" t="s">
        <v>670</v>
      </c>
      <c r="G354" s="484" t="s">
        <v>5922</v>
      </c>
      <c r="J354" s="342" t="s">
        <v>4515</v>
      </c>
      <c r="K354" s="342" t="s">
        <v>810</v>
      </c>
      <c r="L354" s="343">
        <v>0.2</v>
      </c>
    </row>
    <row r="355" spans="1:12">
      <c r="A355" s="475" t="s">
        <v>4521</v>
      </c>
      <c r="B355" s="475" t="s">
        <v>635</v>
      </c>
      <c r="C355" s="481" t="s">
        <v>5922</v>
      </c>
      <c r="E355" s="475" t="s">
        <v>4521</v>
      </c>
      <c r="F355" s="475" t="s">
        <v>635</v>
      </c>
      <c r="G355" s="484" t="s">
        <v>5922</v>
      </c>
      <c r="J355" s="342" t="s">
        <v>4516</v>
      </c>
      <c r="K355" s="342" t="s">
        <v>758</v>
      </c>
      <c r="L355" s="343">
        <v>0.05</v>
      </c>
    </row>
    <row r="356" spans="1:12">
      <c r="A356" s="475" t="s">
        <v>4522</v>
      </c>
      <c r="B356" s="475" t="s">
        <v>619</v>
      </c>
      <c r="C356" s="481" t="s">
        <v>5922</v>
      </c>
      <c r="E356" s="475" t="s">
        <v>4522</v>
      </c>
      <c r="F356" s="475" t="s">
        <v>619</v>
      </c>
      <c r="G356" s="484" t="s">
        <v>5922</v>
      </c>
      <c r="J356" s="342" t="s">
        <v>4517</v>
      </c>
      <c r="K356" s="342" t="s">
        <v>775</v>
      </c>
      <c r="L356" s="343">
        <v>0.2</v>
      </c>
    </row>
    <row r="357" spans="1:12">
      <c r="A357" s="475" t="s">
        <v>4523</v>
      </c>
      <c r="B357" s="475" t="s">
        <v>490</v>
      </c>
      <c r="C357" s="481" t="s">
        <v>5924</v>
      </c>
      <c r="E357" s="475" t="s">
        <v>4523</v>
      </c>
      <c r="F357" s="475" t="s">
        <v>490</v>
      </c>
      <c r="G357" s="484" t="s">
        <v>5923</v>
      </c>
      <c r="J357" s="342" t="s">
        <v>4518</v>
      </c>
      <c r="K357" s="342" t="s">
        <v>722</v>
      </c>
      <c r="L357" s="343">
        <v>0.1</v>
      </c>
    </row>
    <row r="358" spans="1:12">
      <c r="A358" s="475" t="s">
        <v>4524</v>
      </c>
      <c r="B358" s="475" t="s">
        <v>479</v>
      </c>
      <c r="C358" s="481" t="s">
        <v>5925</v>
      </c>
      <c r="E358" s="475" t="s">
        <v>4524</v>
      </c>
      <c r="F358" s="475" t="s">
        <v>479</v>
      </c>
      <c r="G358" s="484" t="s">
        <v>5926</v>
      </c>
      <c r="J358" s="342" t="s">
        <v>4519</v>
      </c>
      <c r="K358" s="342" t="s">
        <v>690</v>
      </c>
      <c r="L358" s="343">
        <v>0.15</v>
      </c>
    </row>
    <row r="359" spans="1:12">
      <c r="A359" s="475" t="s">
        <v>4525</v>
      </c>
      <c r="B359" s="475" t="s">
        <v>435</v>
      </c>
      <c r="C359" s="481" t="s">
        <v>5922</v>
      </c>
      <c r="E359" s="475" t="s">
        <v>4525</v>
      </c>
      <c r="F359" s="475" t="s">
        <v>435</v>
      </c>
      <c r="G359" s="484" t="s">
        <v>5922</v>
      </c>
      <c r="J359" s="342" t="s">
        <v>4520</v>
      </c>
      <c r="K359" s="342" t="s">
        <v>670</v>
      </c>
      <c r="L359" s="343">
        <v>0.2</v>
      </c>
    </row>
    <row r="360" spans="1:12">
      <c r="A360" s="475" t="s">
        <v>4526</v>
      </c>
      <c r="B360" s="475" t="s">
        <v>5844</v>
      </c>
      <c r="C360" s="481" t="s">
        <v>5922</v>
      </c>
      <c r="E360" s="475" t="s">
        <v>4526</v>
      </c>
      <c r="F360" s="475" t="s">
        <v>5844</v>
      </c>
      <c r="G360" s="484" t="s">
        <v>5922</v>
      </c>
      <c r="J360" s="342" t="s">
        <v>4521</v>
      </c>
      <c r="K360" s="342" t="s">
        <v>635</v>
      </c>
      <c r="L360" s="343">
        <v>0.2</v>
      </c>
    </row>
    <row r="361" spans="1:12">
      <c r="A361" s="475" t="s">
        <v>4527</v>
      </c>
      <c r="B361" s="475" t="s">
        <v>421</v>
      </c>
      <c r="C361" s="481" t="s">
        <v>5922</v>
      </c>
      <c r="E361" s="475" t="s">
        <v>4527</v>
      </c>
      <c r="F361" s="475" t="s">
        <v>421</v>
      </c>
      <c r="G361" s="484" t="s">
        <v>5922</v>
      </c>
      <c r="J361" s="342" t="s">
        <v>4522</v>
      </c>
      <c r="K361" s="342" t="s">
        <v>619</v>
      </c>
      <c r="L361" s="343">
        <v>0.2</v>
      </c>
    </row>
    <row r="362" spans="1:12">
      <c r="A362" s="475" t="s">
        <v>4528</v>
      </c>
      <c r="B362" s="475" t="s">
        <v>379</v>
      </c>
      <c r="C362" s="481" t="s">
        <v>5923</v>
      </c>
      <c r="E362" s="475" t="s">
        <v>4528</v>
      </c>
      <c r="F362" s="475" t="s">
        <v>379</v>
      </c>
      <c r="G362" s="484" t="s">
        <v>5923</v>
      </c>
      <c r="J362" s="342" t="s">
        <v>4523</v>
      </c>
      <c r="K362" s="342" t="s">
        <v>490</v>
      </c>
      <c r="L362" s="343">
        <v>0.15</v>
      </c>
    </row>
    <row r="363" spans="1:12">
      <c r="A363" s="475" t="s">
        <v>4529</v>
      </c>
      <c r="B363" s="475" t="s">
        <v>354</v>
      </c>
      <c r="C363" s="481" t="s">
        <v>5923</v>
      </c>
      <c r="E363" s="475" t="s">
        <v>4529</v>
      </c>
      <c r="F363" s="475" t="s">
        <v>354</v>
      </c>
      <c r="G363" s="484" t="s">
        <v>5923</v>
      </c>
      <c r="J363" s="342" t="s">
        <v>4524</v>
      </c>
      <c r="K363" s="342" t="s">
        <v>479</v>
      </c>
      <c r="L363" s="343">
        <v>0</v>
      </c>
    </row>
    <row r="364" spans="1:12">
      <c r="A364" s="475" t="s">
        <v>4530</v>
      </c>
      <c r="B364" s="475" t="s">
        <v>337</v>
      </c>
      <c r="C364" s="481" t="s">
        <v>5923</v>
      </c>
      <c r="E364" s="475" t="s">
        <v>4530</v>
      </c>
      <c r="F364" s="475" t="s">
        <v>337</v>
      </c>
      <c r="G364" s="484" t="s">
        <v>5923</v>
      </c>
      <c r="J364" s="342" t="s">
        <v>4525</v>
      </c>
      <c r="K364" s="342" t="s">
        <v>435</v>
      </c>
      <c r="L364" s="343">
        <v>0.2</v>
      </c>
    </row>
    <row r="365" spans="1:12">
      <c r="A365" s="475" t="s">
        <v>4531</v>
      </c>
      <c r="B365" s="475" t="s">
        <v>317</v>
      </c>
      <c r="C365" s="481" t="s">
        <v>5924</v>
      </c>
      <c r="E365" s="475" t="s">
        <v>4531</v>
      </c>
      <c r="F365" s="475" t="s">
        <v>317</v>
      </c>
      <c r="G365" s="484" t="s">
        <v>5924</v>
      </c>
      <c r="J365" s="342" t="s">
        <v>4526</v>
      </c>
      <c r="K365" s="342" t="s">
        <v>5844</v>
      </c>
      <c r="L365" s="343">
        <v>0.2</v>
      </c>
    </row>
    <row r="366" spans="1:12">
      <c r="A366" s="475" t="s">
        <v>4532</v>
      </c>
      <c r="B366" s="475" t="s">
        <v>630</v>
      </c>
      <c r="C366" s="481" t="s">
        <v>5922</v>
      </c>
      <c r="E366" s="475" t="s">
        <v>4532</v>
      </c>
      <c r="F366" s="475" t="s">
        <v>630</v>
      </c>
      <c r="G366" s="484" t="s">
        <v>5922</v>
      </c>
      <c r="J366" s="342" t="s">
        <v>4527</v>
      </c>
      <c r="K366" s="342" t="s">
        <v>421</v>
      </c>
      <c r="L366" s="343">
        <v>0.2</v>
      </c>
    </row>
    <row r="367" spans="1:12">
      <c r="A367" s="475" t="s">
        <v>4533</v>
      </c>
      <c r="B367" s="475" t="s">
        <v>219</v>
      </c>
      <c r="C367" s="481" t="s">
        <v>5922</v>
      </c>
      <c r="E367" s="475" t="s">
        <v>4533</v>
      </c>
      <c r="F367" s="475" t="s">
        <v>219</v>
      </c>
      <c r="G367" s="484" t="s">
        <v>5922</v>
      </c>
      <c r="J367" s="342" t="s">
        <v>4528</v>
      </c>
      <c r="K367" s="342" t="s">
        <v>379</v>
      </c>
      <c r="L367" s="343">
        <v>0.15</v>
      </c>
    </row>
    <row r="368" spans="1:12">
      <c r="A368" s="475" t="s">
        <v>4534</v>
      </c>
      <c r="B368" s="475" t="s">
        <v>1603</v>
      </c>
      <c r="C368" s="481" t="s">
        <v>5925</v>
      </c>
      <c r="E368" s="475" t="s">
        <v>4534</v>
      </c>
      <c r="F368" s="475" t="s">
        <v>1603</v>
      </c>
      <c r="G368" s="484" t="s">
        <v>5923</v>
      </c>
      <c r="J368" s="342" t="s">
        <v>4529</v>
      </c>
      <c r="K368" s="342" t="s">
        <v>354</v>
      </c>
      <c r="L368" s="343">
        <v>0.15</v>
      </c>
    </row>
    <row r="369" spans="1:12">
      <c r="A369" s="475" t="s">
        <v>4535</v>
      </c>
      <c r="B369" s="475" t="s">
        <v>1521</v>
      </c>
      <c r="C369" s="481" t="s">
        <v>5926</v>
      </c>
      <c r="E369" s="475" t="s">
        <v>4535</v>
      </c>
      <c r="F369" s="475" t="s">
        <v>1521</v>
      </c>
      <c r="G369" s="484" t="s">
        <v>5926</v>
      </c>
      <c r="J369" s="342" t="s">
        <v>4530</v>
      </c>
      <c r="K369" s="342" t="s">
        <v>337</v>
      </c>
      <c r="L369" s="343">
        <v>0</v>
      </c>
    </row>
    <row r="370" spans="1:12">
      <c r="A370" s="475" t="s">
        <v>4536</v>
      </c>
      <c r="B370" s="475" t="s">
        <v>1510</v>
      </c>
      <c r="C370" s="481" t="s">
        <v>5925</v>
      </c>
      <c r="E370" s="475" t="s">
        <v>4536</v>
      </c>
      <c r="F370" s="475" t="s">
        <v>1510</v>
      </c>
      <c r="G370" s="484" t="s">
        <v>5924</v>
      </c>
      <c r="J370" s="342" t="s">
        <v>4531</v>
      </c>
      <c r="K370" s="342" t="s">
        <v>317</v>
      </c>
      <c r="L370" s="343">
        <v>0.1</v>
      </c>
    </row>
    <row r="371" spans="1:12">
      <c r="A371" s="475" t="s">
        <v>4537</v>
      </c>
      <c r="B371" s="475" t="s">
        <v>1460</v>
      </c>
      <c r="C371" s="481" t="s">
        <v>5926</v>
      </c>
      <c r="E371" s="475" t="s">
        <v>4537</v>
      </c>
      <c r="F371" s="475" t="s">
        <v>1460</v>
      </c>
      <c r="G371" s="484" t="s">
        <v>5926</v>
      </c>
      <c r="J371" s="342" t="s">
        <v>4532</v>
      </c>
      <c r="K371" s="342" t="s">
        <v>630</v>
      </c>
      <c r="L371" s="343">
        <v>0.2</v>
      </c>
    </row>
    <row r="372" spans="1:12">
      <c r="A372" s="475" t="s">
        <v>4538</v>
      </c>
      <c r="B372" s="475" t="s">
        <v>1435</v>
      </c>
      <c r="C372" s="481" t="s">
        <v>5924</v>
      </c>
      <c r="E372" s="475" t="s">
        <v>4538</v>
      </c>
      <c r="F372" s="475" t="s">
        <v>1435</v>
      </c>
      <c r="G372" s="484" t="s">
        <v>5926</v>
      </c>
      <c r="J372" s="342" t="s">
        <v>4533</v>
      </c>
      <c r="K372" s="342" t="s">
        <v>219</v>
      </c>
      <c r="L372" s="343">
        <v>0.2</v>
      </c>
    </row>
    <row r="373" spans="1:12">
      <c r="A373" s="475" t="s">
        <v>5909</v>
      </c>
      <c r="B373" s="475" t="s">
        <v>5894</v>
      </c>
      <c r="C373" s="481" t="s">
        <v>5926</v>
      </c>
      <c r="E373" s="475" t="s">
        <v>5909</v>
      </c>
      <c r="F373" s="475" t="s">
        <v>5894</v>
      </c>
      <c r="G373" s="484" t="s">
        <v>5926</v>
      </c>
      <c r="J373" s="342" t="s">
        <v>4534</v>
      </c>
      <c r="K373" s="342" t="s">
        <v>1603</v>
      </c>
      <c r="L373" s="343">
        <v>0</v>
      </c>
    </row>
    <row r="374" spans="1:12">
      <c r="A374" s="475" t="s">
        <v>4539</v>
      </c>
      <c r="B374" s="475" t="s">
        <v>1224</v>
      </c>
      <c r="C374" s="481" t="s">
        <v>5923</v>
      </c>
      <c r="E374" s="475" t="s">
        <v>4539</v>
      </c>
      <c r="F374" s="475" t="s">
        <v>1224</v>
      </c>
      <c r="G374" s="484" t="s">
        <v>5923</v>
      </c>
      <c r="J374" s="342" t="s">
        <v>4535</v>
      </c>
      <c r="K374" s="342" t="s">
        <v>1521</v>
      </c>
      <c r="L374" s="343">
        <v>0</v>
      </c>
    </row>
    <row r="375" spans="1:12">
      <c r="A375" s="475" t="s">
        <v>4540</v>
      </c>
      <c r="B375" s="475" t="s">
        <v>1178</v>
      </c>
      <c r="C375" s="481" t="s">
        <v>5926</v>
      </c>
      <c r="E375" s="475" t="s">
        <v>4540</v>
      </c>
      <c r="F375" s="475" t="s">
        <v>1178</v>
      </c>
      <c r="G375" s="484" t="s">
        <v>5926</v>
      </c>
      <c r="J375" s="342" t="s">
        <v>4536</v>
      </c>
      <c r="K375" s="342" t="s">
        <v>1510</v>
      </c>
      <c r="L375" s="343">
        <v>0</v>
      </c>
    </row>
    <row r="376" spans="1:12">
      <c r="A376" s="475" t="s">
        <v>4541</v>
      </c>
      <c r="B376" s="475" t="s">
        <v>1172</v>
      </c>
      <c r="C376" s="481" t="s">
        <v>5926</v>
      </c>
      <c r="E376" s="475" t="s">
        <v>4541</v>
      </c>
      <c r="F376" s="475" t="s">
        <v>1172</v>
      </c>
      <c r="G376" s="484" t="s">
        <v>5926</v>
      </c>
      <c r="J376" s="342" t="s">
        <v>4537</v>
      </c>
      <c r="K376" s="342" t="s">
        <v>1460</v>
      </c>
      <c r="L376" s="343">
        <v>0</v>
      </c>
    </row>
    <row r="377" spans="1:12">
      <c r="A377" s="475" t="s">
        <v>4542</v>
      </c>
      <c r="B377" s="475" t="s">
        <v>1164</v>
      </c>
      <c r="C377" s="481" t="s">
        <v>5923</v>
      </c>
      <c r="E377" s="475" t="s">
        <v>4542</v>
      </c>
      <c r="F377" s="475" t="s">
        <v>1164</v>
      </c>
      <c r="G377" s="484" t="s">
        <v>5923</v>
      </c>
      <c r="J377" s="342" t="s">
        <v>4538</v>
      </c>
      <c r="K377" s="342" t="s">
        <v>1435</v>
      </c>
      <c r="L377" s="343">
        <v>0</v>
      </c>
    </row>
    <row r="378" spans="1:12">
      <c r="A378" s="475" t="s">
        <v>4543</v>
      </c>
      <c r="B378" s="475" t="s">
        <v>1167</v>
      </c>
      <c r="C378" s="481" t="s">
        <v>5926</v>
      </c>
      <c r="E378" s="475" t="s">
        <v>4543</v>
      </c>
      <c r="F378" s="475" t="s">
        <v>1167</v>
      </c>
      <c r="G378" s="484" t="s">
        <v>5926</v>
      </c>
      <c r="J378" s="342" t="s">
        <v>4539</v>
      </c>
      <c r="K378" s="342" t="s">
        <v>1224</v>
      </c>
      <c r="L378" s="343">
        <v>0.1</v>
      </c>
    </row>
    <row r="379" spans="1:12">
      <c r="A379" s="475" t="s">
        <v>4544</v>
      </c>
      <c r="B379" s="475" t="s">
        <v>465</v>
      </c>
      <c r="C379" s="481" t="s">
        <v>5926</v>
      </c>
      <c r="E379" s="475" t="s">
        <v>4544</v>
      </c>
      <c r="F379" s="475" t="s">
        <v>465</v>
      </c>
      <c r="G379" s="484" t="s">
        <v>5922</v>
      </c>
      <c r="J379" s="342" t="s">
        <v>4540</v>
      </c>
      <c r="K379" s="342" t="s">
        <v>1178</v>
      </c>
      <c r="L379" s="343">
        <v>0</v>
      </c>
    </row>
    <row r="380" spans="1:12">
      <c r="A380" s="475" t="s">
        <v>4545</v>
      </c>
      <c r="B380" s="475" t="s">
        <v>872</v>
      </c>
      <c r="C380" s="481" t="s">
        <v>5924</v>
      </c>
      <c r="E380" s="475" t="s">
        <v>4545</v>
      </c>
      <c r="F380" s="475" t="s">
        <v>872</v>
      </c>
      <c r="G380" s="484" t="s">
        <v>5923</v>
      </c>
      <c r="J380" s="342" t="s">
        <v>4541</v>
      </c>
      <c r="K380" s="342" t="s">
        <v>1172</v>
      </c>
      <c r="L380" s="343">
        <v>0.2</v>
      </c>
    </row>
    <row r="381" spans="1:12">
      <c r="A381" s="475" t="s">
        <v>4546</v>
      </c>
      <c r="B381" s="475" t="s">
        <v>861</v>
      </c>
      <c r="C381" s="481" t="s">
        <v>5926</v>
      </c>
      <c r="E381" s="475" t="s">
        <v>4546</v>
      </c>
      <c r="F381" s="475" t="s">
        <v>861</v>
      </c>
      <c r="G381" s="484" t="s">
        <v>5926</v>
      </c>
      <c r="J381" s="342" t="s">
        <v>4542</v>
      </c>
      <c r="K381" s="342" t="s">
        <v>1164</v>
      </c>
      <c r="L381" s="343">
        <v>0</v>
      </c>
    </row>
    <row r="382" spans="1:12">
      <c r="A382" s="475" t="s">
        <v>4547</v>
      </c>
      <c r="B382" s="475" t="s">
        <v>746</v>
      </c>
      <c r="C382" s="481" t="s">
        <v>5924</v>
      </c>
      <c r="E382" s="475" t="s">
        <v>4547</v>
      </c>
      <c r="F382" s="475" t="s">
        <v>746</v>
      </c>
      <c r="G382" s="484" t="s">
        <v>5924</v>
      </c>
      <c r="J382" s="342" t="s">
        <v>4543</v>
      </c>
      <c r="K382" s="342" t="s">
        <v>1167</v>
      </c>
      <c r="L382" s="343">
        <v>0</v>
      </c>
    </row>
    <row r="383" spans="1:12">
      <c r="A383" s="475" t="s">
        <v>4548</v>
      </c>
      <c r="B383" s="475" t="s">
        <v>833</v>
      </c>
      <c r="C383" s="481" t="s">
        <v>5926</v>
      </c>
      <c r="E383" s="475" t="s">
        <v>4548</v>
      </c>
      <c r="F383" s="475" t="s">
        <v>833</v>
      </c>
      <c r="G383" s="484" t="s">
        <v>5926</v>
      </c>
      <c r="J383" s="342" t="s">
        <v>4544</v>
      </c>
      <c r="K383" s="342" t="s">
        <v>465</v>
      </c>
      <c r="L383" s="343">
        <v>0.2</v>
      </c>
    </row>
    <row r="384" spans="1:12">
      <c r="A384" s="475" t="s">
        <v>4549</v>
      </c>
      <c r="B384" s="475" t="s">
        <v>749</v>
      </c>
      <c r="C384" s="481" t="s">
        <v>5922</v>
      </c>
      <c r="E384" s="475" t="s">
        <v>4549</v>
      </c>
      <c r="F384" s="475" t="s">
        <v>749</v>
      </c>
      <c r="G384" s="484" t="s">
        <v>5926</v>
      </c>
      <c r="J384" s="342" t="s">
        <v>4545</v>
      </c>
      <c r="K384" s="342" t="s">
        <v>872</v>
      </c>
      <c r="L384" s="343">
        <v>0.15</v>
      </c>
    </row>
    <row r="385" spans="1:12">
      <c r="A385" s="475" t="s">
        <v>4551</v>
      </c>
      <c r="B385" s="475" t="s">
        <v>726</v>
      </c>
      <c r="C385" s="481" t="s">
        <v>5926</v>
      </c>
      <c r="E385" s="475" t="s">
        <v>4551</v>
      </c>
      <c r="F385" s="475" t="s">
        <v>726</v>
      </c>
      <c r="G385" s="484" t="s">
        <v>5926</v>
      </c>
      <c r="J385" s="342" t="s">
        <v>4546</v>
      </c>
      <c r="K385" s="342" t="s">
        <v>861</v>
      </c>
      <c r="L385" s="343">
        <v>0</v>
      </c>
    </row>
    <row r="386" spans="1:12">
      <c r="A386" s="475" t="s">
        <v>4552</v>
      </c>
      <c r="B386" s="475" t="s">
        <v>711</v>
      </c>
      <c r="C386" s="481" t="s">
        <v>5922</v>
      </c>
      <c r="E386" s="475" t="s">
        <v>4552</v>
      </c>
      <c r="F386" s="475" t="s">
        <v>711</v>
      </c>
      <c r="G386" s="484" t="s">
        <v>5922</v>
      </c>
      <c r="J386" s="342" t="s">
        <v>4547</v>
      </c>
      <c r="K386" s="342" t="s">
        <v>746</v>
      </c>
      <c r="L386" s="343">
        <v>0.15</v>
      </c>
    </row>
    <row r="387" spans="1:12">
      <c r="A387" s="475" t="s">
        <v>4553</v>
      </c>
      <c r="B387" s="475" t="s">
        <v>514</v>
      </c>
      <c r="C387" s="481" t="s">
        <v>5926</v>
      </c>
      <c r="E387" s="475" t="s">
        <v>4553</v>
      </c>
      <c r="F387" s="475" t="s">
        <v>514</v>
      </c>
      <c r="G387" s="484" t="s">
        <v>5926</v>
      </c>
      <c r="J387" s="342" t="s">
        <v>4548</v>
      </c>
      <c r="K387" s="342" t="s">
        <v>833</v>
      </c>
      <c r="L387" s="343">
        <v>0</v>
      </c>
    </row>
    <row r="388" spans="1:12">
      <c r="A388" s="475" t="s">
        <v>4554</v>
      </c>
      <c r="B388" s="475" t="s">
        <v>441</v>
      </c>
      <c r="C388" s="481" t="s">
        <v>5926</v>
      </c>
      <c r="E388" s="475" t="s">
        <v>4554</v>
      </c>
      <c r="F388" s="475" t="s">
        <v>441</v>
      </c>
      <c r="G388" s="484" t="s">
        <v>5926</v>
      </c>
      <c r="J388" s="342" t="s">
        <v>4549</v>
      </c>
      <c r="K388" s="342" t="s">
        <v>749</v>
      </c>
      <c r="L388" s="343">
        <v>0</v>
      </c>
    </row>
    <row r="389" spans="1:12">
      <c r="A389" s="475" t="s">
        <v>4555</v>
      </c>
      <c r="B389" s="475" t="s">
        <v>455</v>
      </c>
      <c r="C389" s="481" t="s">
        <v>5924</v>
      </c>
      <c r="E389" s="475" t="s">
        <v>4555</v>
      </c>
      <c r="F389" s="475" t="s">
        <v>455</v>
      </c>
      <c r="G389" s="484" t="s">
        <v>5925</v>
      </c>
      <c r="J389" s="342" t="s">
        <v>4550</v>
      </c>
      <c r="K389" s="342" t="s">
        <v>768</v>
      </c>
      <c r="L389" s="343">
        <v>0</v>
      </c>
    </row>
    <row r="390" spans="1:12">
      <c r="A390" s="475" t="s">
        <v>4556</v>
      </c>
      <c r="B390" s="475" t="s">
        <v>430</v>
      </c>
      <c r="C390" s="481" t="s">
        <v>5926</v>
      </c>
      <c r="E390" s="475" t="s">
        <v>4556</v>
      </c>
      <c r="F390" s="475" t="s">
        <v>430</v>
      </c>
      <c r="G390" s="484" t="s">
        <v>5924</v>
      </c>
      <c r="J390" s="342" t="s">
        <v>4551</v>
      </c>
      <c r="K390" s="342" t="s">
        <v>726</v>
      </c>
      <c r="L390" s="343">
        <v>0</v>
      </c>
    </row>
    <row r="391" spans="1:12">
      <c r="A391" s="475" t="s">
        <v>4557</v>
      </c>
      <c r="B391" s="475" t="s">
        <v>360</v>
      </c>
      <c r="C391" s="481" t="s">
        <v>5926</v>
      </c>
      <c r="E391" s="475" t="s">
        <v>4557</v>
      </c>
      <c r="F391" s="475" t="s">
        <v>360</v>
      </c>
      <c r="G391" s="484" t="s">
        <v>5926</v>
      </c>
      <c r="J391" s="342" t="s">
        <v>4552</v>
      </c>
      <c r="K391" s="342" t="s">
        <v>711</v>
      </c>
      <c r="L391" s="343">
        <v>0.2</v>
      </c>
    </row>
    <row r="392" spans="1:12">
      <c r="A392" s="475" t="s">
        <v>4558</v>
      </c>
      <c r="B392" s="475" t="s">
        <v>332</v>
      </c>
      <c r="C392" s="481" t="s">
        <v>5926</v>
      </c>
      <c r="E392" s="475" t="s">
        <v>4558</v>
      </c>
      <c r="F392" s="475" t="s">
        <v>332</v>
      </c>
      <c r="G392" s="484" t="s">
        <v>5926</v>
      </c>
      <c r="J392" s="342" t="s">
        <v>4553</v>
      </c>
      <c r="K392" s="342" t="s">
        <v>514</v>
      </c>
      <c r="L392" s="343">
        <v>0</v>
      </c>
    </row>
    <row r="393" spans="1:12">
      <c r="A393" s="475" t="s">
        <v>4559</v>
      </c>
      <c r="B393" s="475" t="s">
        <v>214</v>
      </c>
      <c r="C393" s="481" t="s">
        <v>5924</v>
      </c>
      <c r="E393" s="475" t="s">
        <v>4559</v>
      </c>
      <c r="F393" s="475" t="s">
        <v>214</v>
      </c>
      <c r="G393" s="484" t="s">
        <v>5926</v>
      </c>
      <c r="J393" s="342" t="s">
        <v>4554</v>
      </c>
      <c r="K393" s="342" t="s">
        <v>441</v>
      </c>
      <c r="L393" s="343">
        <v>0.2</v>
      </c>
    </row>
    <row r="394" spans="1:12">
      <c r="A394" s="475" t="s">
        <v>4560</v>
      </c>
      <c r="B394" s="475" t="s">
        <v>1465</v>
      </c>
      <c r="C394" s="481" t="s">
        <v>5926</v>
      </c>
      <c r="E394" s="475" t="s">
        <v>4560</v>
      </c>
      <c r="F394" s="475" t="s">
        <v>1465</v>
      </c>
      <c r="G394" s="484" t="s">
        <v>5926</v>
      </c>
      <c r="J394" s="342" t="s">
        <v>4555</v>
      </c>
      <c r="K394" s="342" t="s">
        <v>455</v>
      </c>
      <c r="L394" s="343">
        <v>0</v>
      </c>
    </row>
    <row r="395" spans="1:12">
      <c r="A395" s="475" t="s">
        <v>4562</v>
      </c>
      <c r="B395" s="475" t="s">
        <v>796</v>
      </c>
      <c r="C395" s="481" t="s">
        <v>5926</v>
      </c>
      <c r="E395" s="475" t="s">
        <v>4562</v>
      </c>
      <c r="F395" s="475" t="s">
        <v>796</v>
      </c>
      <c r="G395" s="484" t="s">
        <v>5926</v>
      </c>
      <c r="J395" s="342" t="s">
        <v>4556</v>
      </c>
      <c r="K395" s="342" t="s">
        <v>430</v>
      </c>
      <c r="L395" s="343">
        <v>0</v>
      </c>
    </row>
    <row r="396" spans="1:12">
      <c r="A396" s="475" t="s">
        <v>5764</v>
      </c>
      <c r="B396" s="475" t="s">
        <v>5833</v>
      </c>
      <c r="C396" s="481" t="s">
        <v>5926</v>
      </c>
      <c r="E396" s="475" t="s">
        <v>5764</v>
      </c>
      <c r="F396" s="475" t="s">
        <v>5765</v>
      </c>
      <c r="G396" s="484" t="s">
        <v>5926</v>
      </c>
      <c r="J396" s="342" t="s">
        <v>4557</v>
      </c>
      <c r="K396" s="342" t="s">
        <v>360</v>
      </c>
      <c r="L396" s="343">
        <v>0</v>
      </c>
    </row>
    <row r="397" spans="1:12">
      <c r="A397" s="475" t="s">
        <v>5767</v>
      </c>
      <c r="B397" s="475" t="s">
        <v>5786</v>
      </c>
      <c r="C397" s="481" t="s">
        <v>5926</v>
      </c>
      <c r="E397" s="475" t="s">
        <v>5767</v>
      </c>
      <c r="F397" s="475" t="s">
        <v>5865</v>
      </c>
      <c r="G397" s="484" t="s">
        <v>5926</v>
      </c>
      <c r="J397" s="342" t="s">
        <v>4558</v>
      </c>
      <c r="K397" s="342" t="s">
        <v>332</v>
      </c>
      <c r="L397" s="343">
        <v>0</v>
      </c>
    </row>
    <row r="398" spans="1:12">
      <c r="A398" s="475" t="s">
        <v>5770</v>
      </c>
      <c r="B398" s="475" t="s">
        <v>5814</v>
      </c>
      <c r="C398" s="481" t="s">
        <v>5926</v>
      </c>
      <c r="E398" s="475" t="s">
        <v>5770</v>
      </c>
      <c r="F398" s="475" t="s">
        <v>5771</v>
      </c>
      <c r="G398" s="484" t="s">
        <v>5926</v>
      </c>
      <c r="J398" s="342" t="s">
        <v>4559</v>
      </c>
      <c r="K398" s="342" t="s">
        <v>214</v>
      </c>
      <c r="L398" s="343">
        <v>0</v>
      </c>
    </row>
    <row r="399" spans="1:12">
      <c r="A399" s="475" t="s">
        <v>5773</v>
      </c>
      <c r="B399" s="475" t="s">
        <v>5972</v>
      </c>
      <c r="C399" s="481" t="s">
        <v>5926</v>
      </c>
      <c r="E399" s="475" t="s">
        <v>5773</v>
      </c>
      <c r="F399" s="475" t="s">
        <v>4663</v>
      </c>
      <c r="G399" s="484" t="s">
        <v>5926</v>
      </c>
      <c r="J399" s="342" t="s">
        <v>4560</v>
      </c>
      <c r="K399" s="342" t="s">
        <v>1465</v>
      </c>
      <c r="L399" s="343">
        <v>0</v>
      </c>
    </row>
    <row r="400" spans="1:12">
      <c r="A400" s="475" t="s">
        <v>5775</v>
      </c>
      <c r="B400" s="475" t="s">
        <v>5852</v>
      </c>
      <c r="C400" s="481" t="s">
        <v>5926</v>
      </c>
      <c r="E400" s="475" t="s">
        <v>5775</v>
      </c>
      <c r="F400" s="475" t="s">
        <v>5776</v>
      </c>
      <c r="G400" s="484" t="s">
        <v>5922</v>
      </c>
      <c r="J400" s="342" t="s">
        <v>4561</v>
      </c>
      <c r="K400" s="342" t="s">
        <v>1276</v>
      </c>
      <c r="L400" s="343">
        <v>0</v>
      </c>
    </row>
    <row r="401" spans="1:12">
      <c r="A401" s="475" t="s">
        <v>5778</v>
      </c>
      <c r="B401" s="475" t="s">
        <v>5837</v>
      </c>
      <c r="C401" s="481" t="s">
        <v>5926</v>
      </c>
      <c r="E401" s="475" t="s">
        <v>5778</v>
      </c>
      <c r="F401" s="475" t="s">
        <v>5779</v>
      </c>
      <c r="G401" s="484" t="s">
        <v>5926</v>
      </c>
      <c r="J401" s="342" t="s">
        <v>4562</v>
      </c>
      <c r="K401" s="342" t="s">
        <v>796</v>
      </c>
      <c r="L401" s="343">
        <v>0</v>
      </c>
    </row>
    <row r="402" spans="1:12">
      <c r="A402" s="475" t="s">
        <v>5910</v>
      </c>
      <c r="B402" s="475" t="s">
        <v>5898</v>
      </c>
      <c r="C402" s="481" t="s">
        <v>5926</v>
      </c>
      <c r="E402" s="475" t="s">
        <v>5910</v>
      </c>
      <c r="F402" s="475" t="s">
        <v>5898</v>
      </c>
      <c r="G402" s="484" t="s">
        <v>5926</v>
      </c>
      <c r="J402" s="344">
        <v>3501</v>
      </c>
      <c r="K402" s="342" t="s">
        <v>5765</v>
      </c>
      <c r="L402" s="343">
        <v>0</v>
      </c>
    </row>
    <row r="403" spans="1:12">
      <c r="A403" s="475" t="s">
        <v>5911</v>
      </c>
      <c r="B403" s="475" t="s">
        <v>5902</v>
      </c>
      <c r="C403" s="481" t="s">
        <v>5926</v>
      </c>
      <c r="E403" s="475" t="s">
        <v>5911</v>
      </c>
      <c r="F403" s="475" t="s">
        <v>5902</v>
      </c>
      <c r="G403" s="484" t="s">
        <v>5926</v>
      </c>
      <c r="J403" s="344">
        <v>3502</v>
      </c>
      <c r="K403" s="342" t="s">
        <v>5865</v>
      </c>
      <c r="L403" s="343">
        <v>0</v>
      </c>
    </row>
    <row r="404" spans="1:12">
      <c r="A404" s="475" t="s">
        <v>5912</v>
      </c>
      <c r="B404" s="475" t="s">
        <v>5906</v>
      </c>
      <c r="C404" s="481" t="s">
        <v>5926</v>
      </c>
      <c r="E404" s="475" t="s">
        <v>5912</v>
      </c>
      <c r="F404" s="475" t="s">
        <v>5906</v>
      </c>
      <c r="G404" s="484" t="s">
        <v>5926</v>
      </c>
      <c r="J404" s="344">
        <v>3503</v>
      </c>
      <c r="K404" s="342" t="s">
        <v>5771</v>
      </c>
      <c r="L404" s="343">
        <v>0</v>
      </c>
    </row>
    <row r="405" spans="1:12">
      <c r="A405" s="475" t="s">
        <v>5973</v>
      </c>
      <c r="B405" s="475" t="s">
        <v>5974</v>
      </c>
      <c r="C405" s="481" t="s">
        <v>5927</v>
      </c>
      <c r="E405" s="475" t="s">
        <v>5973</v>
      </c>
      <c r="F405" s="475" t="s">
        <v>5974</v>
      </c>
      <c r="G405" s="484" t="s">
        <v>5927</v>
      </c>
      <c r="J405" s="344">
        <v>3504</v>
      </c>
      <c r="K405" s="342" t="s">
        <v>4663</v>
      </c>
      <c r="L405" s="343">
        <v>0</v>
      </c>
    </row>
    <row r="406" spans="1:12">
      <c r="A406" s="475" t="s">
        <v>5781</v>
      </c>
      <c r="B406" s="475" t="s">
        <v>5820</v>
      </c>
      <c r="C406" s="481" t="s">
        <v>5922</v>
      </c>
      <c r="E406" s="475" t="s">
        <v>5781</v>
      </c>
      <c r="F406" s="475" t="s">
        <v>5866</v>
      </c>
      <c r="G406" s="484" t="s">
        <v>5922</v>
      </c>
      <c r="J406" s="344">
        <v>3505</v>
      </c>
      <c r="K406" s="342" t="s">
        <v>5776</v>
      </c>
      <c r="L406" s="343">
        <v>0</v>
      </c>
    </row>
    <row r="407" spans="1:12">
      <c r="A407" s="475" t="s">
        <v>5913</v>
      </c>
      <c r="B407" s="475" t="s">
        <v>5846</v>
      </c>
      <c r="C407" s="481" t="s">
        <v>5926</v>
      </c>
      <c r="E407" s="475" t="s">
        <v>5913</v>
      </c>
      <c r="F407" s="475" t="s">
        <v>5846</v>
      </c>
      <c r="G407" s="484" t="s">
        <v>5926</v>
      </c>
      <c r="J407" s="344">
        <v>3506</v>
      </c>
      <c r="K407" s="342" t="s">
        <v>5779</v>
      </c>
      <c r="L407" s="343">
        <v>0</v>
      </c>
    </row>
    <row r="408" spans="1:12">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sheetPr>
    <tabColor theme="0" tint="-0.249977111117893"/>
  </sheetPr>
  <dimension ref="A1:AD107"/>
  <sheetViews>
    <sheetView showGridLines="0" showRowColHeaders="0" zoomScaleNormal="100" workbookViewId="0"/>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c r="A1" s="3"/>
      <c r="B1" s="3"/>
      <c r="C1" s="4"/>
      <c r="D1" s="4"/>
      <c r="E1" s="4"/>
      <c r="F1" s="4"/>
      <c r="G1" s="4"/>
      <c r="H1" s="4"/>
      <c r="I1" s="4"/>
      <c r="J1" s="4"/>
      <c r="K1" s="4"/>
      <c r="L1" s="4"/>
      <c r="M1" s="4"/>
      <c r="N1" s="4"/>
      <c r="O1" s="4"/>
      <c r="P1" s="4"/>
      <c r="Q1" s="4"/>
      <c r="R1" s="4"/>
      <c r="S1" s="5"/>
      <c r="T1" s="6"/>
      <c r="U1" s="6"/>
      <c r="V1" s="613"/>
      <c r="W1" s="613"/>
      <c r="X1" s="613"/>
      <c r="Y1" s="613"/>
      <c r="Z1" s="613"/>
      <c r="AA1" s="613"/>
      <c r="AB1" s="9"/>
    </row>
    <row r="2" spans="1:30" ht="8.25" customHeight="1">
      <c r="A2" s="10"/>
      <c r="B2" s="10"/>
      <c r="C2" s="625"/>
      <c r="D2" s="625"/>
      <c r="E2" s="625"/>
      <c r="F2" s="625"/>
      <c r="G2" s="625"/>
      <c r="H2" s="625"/>
      <c r="I2" s="625"/>
      <c r="J2" s="625"/>
      <c r="K2" s="625"/>
      <c r="L2" s="625"/>
      <c r="M2" s="625"/>
      <c r="N2" s="625"/>
      <c r="O2" s="625"/>
      <c r="P2" s="625"/>
      <c r="Q2" s="625"/>
      <c r="R2" s="625"/>
      <c r="S2" s="625"/>
      <c r="T2" s="625"/>
      <c r="U2" s="625"/>
      <c r="V2" s="625"/>
      <c r="W2" s="14"/>
      <c r="X2" s="14"/>
      <c r="Y2" s="14"/>
      <c r="Z2" s="14"/>
      <c r="AA2" s="15"/>
      <c r="AB2" s="11"/>
    </row>
    <row r="3" spans="1:30" ht="26.25" customHeight="1">
      <c r="A3" s="10"/>
      <c r="B3" s="626" t="s">
        <v>14</v>
      </c>
      <c r="C3" s="627"/>
      <c r="D3" s="627"/>
      <c r="E3" s="628"/>
      <c r="F3" s="616"/>
      <c r="G3" s="617"/>
      <c r="H3" s="378"/>
      <c r="I3" s="556" t="s">
        <v>6588</v>
      </c>
      <c r="J3" s="555"/>
      <c r="K3" s="618"/>
      <c r="L3" s="618"/>
      <c r="M3" s="618"/>
      <c r="N3" s="618"/>
      <c r="O3" s="618"/>
      <c r="P3" s="618"/>
      <c r="R3" s="626"/>
      <c r="S3" s="626"/>
      <c r="T3" s="626"/>
      <c r="U3" s="637"/>
      <c r="V3" s="638"/>
      <c r="W3" s="14"/>
      <c r="X3" s="14"/>
      <c r="Y3" s="14"/>
      <c r="Z3" s="14"/>
      <c r="AA3" s="15"/>
      <c r="AB3" s="14"/>
      <c r="AC3" s="1"/>
      <c r="AD3" s="1"/>
    </row>
    <row r="4" spans="1:30" ht="7.15" customHeight="1">
      <c r="A4" s="10"/>
      <c r="B4" s="10"/>
      <c r="C4" s="48"/>
      <c r="D4" s="48"/>
      <c r="E4" s="48"/>
      <c r="F4" s="49"/>
      <c r="G4" s="49"/>
      <c r="H4" s="49"/>
      <c r="I4" s="556"/>
      <c r="J4" s="555"/>
      <c r="K4" s="49"/>
      <c r="L4" s="49"/>
      <c r="M4" s="49"/>
      <c r="N4" s="49"/>
      <c r="O4" s="12"/>
      <c r="R4" s="13"/>
      <c r="S4" s="555"/>
      <c r="T4" s="555"/>
      <c r="U4" s="1"/>
      <c r="V4" s="555"/>
      <c r="W4" s="14"/>
      <c r="X4" s="14"/>
      <c r="Y4" s="14"/>
      <c r="Z4" s="14"/>
      <c r="AA4" s="15"/>
      <c r="AB4" s="14"/>
      <c r="AC4" s="1"/>
      <c r="AD4" s="1"/>
    </row>
    <row r="5" spans="1:30" ht="28.5" customHeight="1">
      <c r="A5" s="10"/>
      <c r="B5" s="626" t="s">
        <v>15</v>
      </c>
      <c r="C5" s="627"/>
      <c r="D5" s="627"/>
      <c r="E5" s="628"/>
      <c r="F5" s="551">
        <v>2018</v>
      </c>
      <c r="G5" s="49"/>
      <c r="H5" s="49"/>
      <c r="I5" s="556" t="s">
        <v>16</v>
      </c>
      <c r="J5" s="16"/>
      <c r="K5" s="619" t="s">
        <v>6599</v>
      </c>
      <c r="L5" s="619"/>
      <c r="M5" s="619"/>
      <c r="N5" s="619"/>
      <c r="O5" s="619"/>
      <c r="P5" s="619"/>
      <c r="R5" s="626"/>
      <c r="S5" s="626"/>
      <c r="T5" s="626"/>
      <c r="U5" s="630"/>
      <c r="V5" s="631"/>
      <c r="W5" s="14"/>
      <c r="X5" s="14"/>
      <c r="Y5" s="14"/>
      <c r="Z5" s="14"/>
      <c r="AA5" s="15"/>
      <c r="AB5" s="14"/>
      <c r="AC5" s="1"/>
      <c r="AD5" s="1"/>
    </row>
    <row r="6" spans="1:30" ht="6.75" customHeight="1">
      <c r="A6" s="10"/>
      <c r="B6" s="10"/>
      <c r="C6" s="12"/>
      <c r="D6" s="12"/>
      <c r="E6" s="12"/>
      <c r="F6" s="12"/>
      <c r="G6" s="12"/>
      <c r="H6" s="12"/>
      <c r="I6" s="556"/>
      <c r="J6" s="16"/>
      <c r="K6" s="50"/>
      <c r="L6" s="12"/>
      <c r="M6" s="12"/>
      <c r="N6" s="12"/>
      <c r="O6" s="12"/>
      <c r="R6" s="13"/>
      <c r="S6" s="359"/>
      <c r="T6" s="359"/>
      <c r="U6" s="1"/>
      <c r="V6" s="555"/>
      <c r="W6" s="14"/>
      <c r="X6" s="14"/>
      <c r="Y6" s="14"/>
      <c r="Z6" s="14"/>
      <c r="AA6" s="15"/>
      <c r="AB6" s="14"/>
      <c r="AC6" s="1"/>
      <c r="AD6" s="1"/>
    </row>
    <row r="7" spans="1:30" ht="28.5" customHeight="1">
      <c r="A7" s="10"/>
      <c r="B7" s="626" t="s">
        <v>6597</v>
      </c>
      <c r="C7" s="629"/>
      <c r="D7" s="629"/>
      <c r="E7" s="629"/>
      <c r="F7" s="618"/>
      <c r="G7" s="618"/>
      <c r="H7" s="12"/>
      <c r="I7" s="556" t="s">
        <v>6589</v>
      </c>
      <c r="J7" s="555"/>
      <c r="K7" s="616" t="s">
        <v>6598</v>
      </c>
      <c r="L7" s="617"/>
      <c r="M7" s="617"/>
      <c r="N7" s="617"/>
      <c r="O7" s="617"/>
      <c r="P7" s="620"/>
      <c r="R7" s="626"/>
      <c r="S7" s="626"/>
      <c r="T7" s="626"/>
      <c r="U7" s="632"/>
      <c r="V7" s="633"/>
      <c r="W7" s="14"/>
      <c r="X7" s="14"/>
      <c r="Y7" s="14"/>
      <c r="Z7" s="14"/>
      <c r="AA7" s="15"/>
      <c r="AB7" s="14"/>
      <c r="AC7" s="1"/>
      <c r="AD7" s="1"/>
    </row>
    <row r="8" spans="1:30" ht="6" customHeight="1">
      <c r="A8" s="10"/>
      <c r="B8" s="556"/>
      <c r="C8" s="557"/>
      <c r="D8" s="557"/>
      <c r="E8" s="558"/>
      <c r="F8" s="12"/>
      <c r="G8" s="12"/>
      <c r="H8" s="12"/>
      <c r="I8" s="556"/>
      <c r="J8" s="555"/>
      <c r="K8" s="556"/>
      <c r="L8" s="556"/>
      <c r="M8" s="556"/>
      <c r="N8" s="556"/>
      <c r="O8" s="556"/>
      <c r="P8" s="556"/>
      <c r="R8" s="556"/>
      <c r="S8" s="556"/>
      <c r="T8" s="556"/>
      <c r="U8" s="1"/>
      <c r="V8" s="1"/>
      <c r="W8" s="1"/>
      <c r="X8" s="1"/>
      <c r="Y8" s="1"/>
      <c r="Z8" s="1"/>
      <c r="AA8" s="1"/>
      <c r="AB8" s="1"/>
      <c r="AC8" s="1"/>
      <c r="AD8" s="1"/>
    </row>
    <row r="9" spans="1:30" ht="28.5" customHeight="1">
      <c r="A9" s="10"/>
      <c r="B9" s="556"/>
      <c r="C9" s="557"/>
      <c r="D9" s="557"/>
      <c r="E9" s="558"/>
      <c r="F9" s="12"/>
      <c r="G9" s="12"/>
      <c r="H9" s="12"/>
      <c r="I9" s="556"/>
      <c r="J9" s="555"/>
      <c r="K9" s="556"/>
      <c r="L9" s="556"/>
      <c r="M9" s="556"/>
      <c r="N9" s="556"/>
      <c r="O9" s="556"/>
      <c r="P9" s="556"/>
      <c r="R9" s="634"/>
      <c r="S9" s="634"/>
      <c r="T9" s="634"/>
      <c r="U9" s="632"/>
      <c r="V9" s="633"/>
      <c r="W9" s="15"/>
      <c r="X9" s="15"/>
      <c r="Y9" s="15"/>
      <c r="Z9" s="15"/>
      <c r="AA9" s="15"/>
      <c r="AB9" s="15"/>
      <c r="AC9" s="510"/>
      <c r="AD9" s="1"/>
    </row>
    <row r="10" spans="1:30" ht="26.25" customHeight="1" thickBot="1">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c r="A11" s="17"/>
      <c r="B11" s="639"/>
      <c r="C11" s="640"/>
      <c r="D11" s="640"/>
      <c r="E11" s="640"/>
      <c r="F11" s="640"/>
      <c r="G11" s="640"/>
      <c r="H11" s="640"/>
      <c r="I11" s="640"/>
      <c r="J11" s="640"/>
      <c r="K11" s="640"/>
      <c r="L11" s="640"/>
      <c r="M11" s="640"/>
      <c r="N11" s="640"/>
      <c r="O11" s="640"/>
      <c r="P11" s="640"/>
      <c r="Q11" s="640"/>
      <c r="R11" s="640"/>
      <c r="S11" s="640"/>
      <c r="T11" s="640"/>
      <c r="U11" s="640"/>
      <c r="V11" s="640"/>
      <c r="W11" s="640"/>
      <c r="X11" s="640"/>
      <c r="Y11" s="640"/>
      <c r="Z11" s="640"/>
      <c r="AA11" s="640"/>
      <c r="AB11" s="640"/>
    </row>
    <row r="12" spans="1:30" ht="16.5" thickBot="1">
      <c r="A12" s="17"/>
      <c r="B12" s="212"/>
      <c r="C12" s="213"/>
      <c r="D12" s="213"/>
      <c r="E12" s="213"/>
      <c r="F12" s="213"/>
      <c r="G12" s="213"/>
      <c r="H12" s="214"/>
      <c r="I12" s="214"/>
      <c r="J12" s="214"/>
      <c r="K12" s="214"/>
      <c r="L12" s="214"/>
      <c r="M12" s="214"/>
      <c r="N12" s="214"/>
      <c r="O12" s="214"/>
      <c r="P12" s="215"/>
      <c r="Q12" s="216"/>
      <c r="R12" s="217"/>
      <c r="S12" s="217"/>
      <c r="T12" s="514"/>
      <c r="U12" s="645"/>
      <c r="V12" s="645"/>
      <c r="W12" s="645"/>
      <c r="X12" s="645"/>
      <c r="Y12" s="645"/>
      <c r="Z12" s="645"/>
      <c r="AA12" s="218"/>
    </row>
    <row r="13" spans="1:30" ht="72" customHeight="1" thickBot="1">
      <c r="A13" s="17"/>
      <c r="B13" s="219"/>
      <c r="C13" s="220"/>
      <c r="D13" s="220"/>
      <c r="E13" s="220"/>
      <c r="F13" s="220"/>
      <c r="G13" s="220"/>
      <c r="H13" s="221"/>
      <c r="I13" s="221"/>
      <c r="J13" s="221"/>
      <c r="K13" s="221"/>
      <c r="L13" s="221"/>
      <c r="M13" s="221"/>
      <c r="N13" s="221"/>
      <c r="O13" s="221"/>
      <c r="P13" s="643" t="s">
        <v>1</v>
      </c>
      <c r="Q13" s="222"/>
      <c r="R13" s="621" t="s">
        <v>6592</v>
      </c>
      <c r="S13" s="622"/>
      <c r="T13" s="515"/>
      <c r="U13" s="14"/>
      <c r="V13" s="14"/>
      <c r="W13" s="14"/>
      <c r="X13" s="14"/>
      <c r="Y13" s="641"/>
      <c r="Z13" s="223"/>
    </row>
    <row r="14" spans="1:30" ht="16.5" thickBot="1">
      <c r="A14" s="17"/>
      <c r="B14" s="219"/>
      <c r="C14" s="649" t="s">
        <v>6590</v>
      </c>
      <c r="D14" s="650"/>
      <c r="E14" s="650"/>
      <c r="F14" s="650"/>
      <c r="G14" s="650"/>
      <c r="H14" s="650"/>
      <c r="I14" s="650"/>
      <c r="J14" s="650"/>
      <c r="K14" s="651"/>
      <c r="L14" s="101"/>
      <c r="M14" s="101"/>
      <c r="N14" s="101"/>
      <c r="O14" s="224"/>
      <c r="P14" s="644"/>
      <c r="Q14" s="225"/>
      <c r="R14" s="623"/>
      <c r="S14" s="624"/>
      <c r="T14" s="516"/>
      <c r="U14" s="14"/>
      <c r="V14" s="14"/>
      <c r="W14" s="14"/>
      <c r="X14" s="14"/>
      <c r="Y14" s="642"/>
      <c r="Z14" s="223"/>
    </row>
    <row r="15" spans="1:30" ht="9" customHeight="1">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c r="A16" s="18"/>
      <c r="B16" s="228"/>
      <c r="C16" s="397">
        <v>1</v>
      </c>
      <c r="D16" s="614" t="s">
        <v>136</v>
      </c>
      <c r="E16" s="614"/>
      <c r="F16" s="614"/>
      <c r="G16" s="615"/>
      <c r="H16" s="398"/>
      <c r="I16" s="399" t="s">
        <v>19</v>
      </c>
      <c r="J16" s="400" t="s">
        <v>20</v>
      </c>
      <c r="K16" s="401" t="s">
        <v>21</v>
      </c>
      <c r="L16" s="102"/>
      <c r="M16" s="102"/>
      <c r="N16" s="102"/>
      <c r="O16" s="229"/>
      <c r="P16" s="393" t="s">
        <v>22</v>
      </c>
      <c r="Q16" s="229"/>
      <c r="R16" s="569" t="s">
        <v>52</v>
      </c>
      <c r="S16" s="569"/>
      <c r="T16" s="518"/>
      <c r="U16" s="402"/>
      <c r="V16" s="402"/>
      <c r="W16" s="402"/>
      <c r="X16" s="402"/>
      <c r="Y16" s="403"/>
      <c r="Z16" s="230"/>
    </row>
    <row r="17" spans="1:26" ht="13.15" customHeight="1">
      <c r="A17" s="3"/>
      <c r="B17" s="231"/>
      <c r="C17" s="404"/>
      <c r="D17" s="607"/>
      <c r="E17" s="608"/>
      <c r="F17" s="608"/>
      <c r="G17" s="610"/>
      <c r="H17" s="5"/>
      <c r="I17" s="542"/>
      <c r="J17" s="543"/>
      <c r="K17" s="20"/>
      <c r="L17" s="99" t="b">
        <v>0</v>
      </c>
      <c r="M17" s="6"/>
      <c r="N17" s="6">
        <f>IF(L17,P17,0)</f>
        <v>0</v>
      </c>
      <c r="O17" s="221"/>
      <c r="P17" s="544">
        <v>0</v>
      </c>
      <c r="Q17" s="545"/>
      <c r="R17" s="568"/>
      <c r="S17" s="568"/>
      <c r="T17" s="519"/>
      <c r="U17" s="405" t="b">
        <v>1</v>
      </c>
      <c r="V17" s="406">
        <v>112926</v>
      </c>
      <c r="W17" s="407"/>
      <c r="X17" s="408"/>
      <c r="Y17" s="15"/>
      <c r="Z17" s="223"/>
    </row>
    <row r="18" spans="1:26" ht="13.15" customHeight="1">
      <c r="A18" s="3"/>
      <c r="B18" s="231"/>
      <c r="C18" s="404"/>
      <c r="D18" s="607"/>
      <c r="E18" s="608"/>
      <c r="F18" s="608"/>
      <c r="G18" s="610"/>
      <c r="H18" s="5"/>
      <c r="I18" s="542"/>
      <c r="J18" s="543"/>
      <c r="K18" s="20"/>
      <c r="L18" s="99" t="b">
        <v>0</v>
      </c>
      <c r="M18" s="6"/>
      <c r="N18" s="6">
        <f>IF(L18,P18,0)</f>
        <v>0</v>
      </c>
      <c r="O18" s="221"/>
      <c r="P18" s="544">
        <v>0</v>
      </c>
      <c r="Q18" s="545"/>
      <c r="R18" s="568"/>
      <c r="S18" s="568"/>
      <c r="T18" s="519"/>
      <c r="U18" s="409" t="b">
        <v>0</v>
      </c>
      <c r="V18" s="410">
        <v>0</v>
      </c>
      <c r="W18" s="411" t="s">
        <v>23</v>
      </c>
      <c r="X18" s="412" t="s">
        <v>23</v>
      </c>
      <c r="Y18" s="21"/>
      <c r="Z18" s="223"/>
    </row>
    <row r="19" spans="1:26" ht="13.15" customHeight="1">
      <c r="A19" s="3"/>
      <c r="B19" s="231"/>
      <c r="C19" s="404"/>
      <c r="D19" s="607"/>
      <c r="E19" s="608"/>
      <c r="F19" s="608"/>
      <c r="G19" s="610"/>
      <c r="H19" s="5"/>
      <c r="I19" s="542"/>
      <c r="J19" s="543"/>
      <c r="K19" s="20"/>
      <c r="L19" s="99" t="b">
        <v>0</v>
      </c>
      <c r="M19" s="6"/>
      <c r="N19" s="6">
        <f>IF(L19,P19,0)</f>
        <v>0</v>
      </c>
      <c r="O19" s="221"/>
      <c r="P19" s="546">
        <v>0</v>
      </c>
      <c r="Q19" s="547"/>
      <c r="R19" s="568"/>
      <c r="S19" s="568"/>
      <c r="T19" s="520"/>
      <c r="U19" s="405" t="b">
        <v>0</v>
      </c>
      <c r="V19" s="406">
        <v>0</v>
      </c>
      <c r="W19" s="413" t="s">
        <v>23</v>
      </c>
      <c r="X19" s="414" t="s">
        <v>23</v>
      </c>
      <c r="Y19" s="21"/>
      <c r="Z19" s="223"/>
    </row>
    <row r="20" spans="1:26" ht="9.9499999999999993" customHeight="1">
      <c r="A20" s="3"/>
      <c r="B20" s="231"/>
      <c r="C20" s="415"/>
      <c r="D20" s="36"/>
      <c r="E20" s="36"/>
      <c r="F20" s="36"/>
      <c r="G20" s="36"/>
      <c r="H20" s="5"/>
      <c r="I20" s="6"/>
      <c r="J20" s="22"/>
      <c r="K20" s="416"/>
      <c r="L20" s="99"/>
      <c r="M20" s="99"/>
      <c r="N20" s="6"/>
      <c r="O20" s="221"/>
      <c r="P20" s="193"/>
      <c r="Q20" s="233"/>
      <c r="R20" s="567"/>
      <c r="S20" s="567"/>
      <c r="T20" s="520"/>
      <c r="U20" s="405"/>
      <c r="V20" s="119"/>
      <c r="W20" s="120"/>
      <c r="X20" s="120"/>
      <c r="Y20" s="21"/>
      <c r="Z20" s="223"/>
    </row>
    <row r="21" spans="1:26" ht="12.75" customHeight="1">
      <c r="A21" s="26"/>
      <c r="B21" s="234"/>
      <c r="C21" s="587" t="s">
        <v>24</v>
      </c>
      <c r="D21" s="587"/>
      <c r="E21" s="587"/>
      <c r="F21" s="587"/>
      <c r="G21" s="587"/>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c r="A22" s="3"/>
      <c r="B22" s="231"/>
      <c r="C22" s="424">
        <v>2</v>
      </c>
      <c r="D22" s="553" t="s">
        <v>5874</v>
      </c>
      <c r="E22" s="553"/>
      <c r="F22" s="553"/>
      <c r="G22" s="553"/>
      <c r="H22" s="426"/>
      <c r="I22" s="427" t="s">
        <v>19</v>
      </c>
      <c r="J22" s="428" t="s">
        <v>20</v>
      </c>
      <c r="K22" s="429" t="s">
        <v>21</v>
      </c>
      <c r="L22" s="112"/>
      <c r="M22" s="112"/>
      <c r="N22" s="102"/>
      <c r="O22" s="229"/>
      <c r="P22" s="393" t="s">
        <v>22</v>
      </c>
      <c r="Q22" s="239"/>
      <c r="R22" s="569" t="s">
        <v>52</v>
      </c>
      <c r="S22" s="569"/>
      <c r="T22" s="522"/>
      <c r="U22" s="64"/>
      <c r="V22" s="430"/>
      <c r="W22" s="431" t="s">
        <v>23</v>
      </c>
      <c r="X22" s="432" t="s">
        <v>23</v>
      </c>
      <c r="Y22" s="8"/>
      <c r="Z22" s="240"/>
    </row>
    <row r="23" spans="1:26" ht="12.6" customHeight="1">
      <c r="A23" s="3"/>
      <c r="B23" s="231"/>
      <c r="C23" s="19"/>
      <c r="D23" s="592"/>
      <c r="E23" s="593"/>
      <c r="F23" s="593"/>
      <c r="G23" s="594"/>
      <c r="H23" s="5"/>
      <c r="I23" s="542"/>
      <c r="J23" s="543"/>
      <c r="K23" s="20"/>
      <c r="L23" s="112" t="b">
        <v>0</v>
      </c>
      <c r="M23" s="99"/>
      <c r="N23" s="6">
        <f t="shared" ref="N23:N28" si="0">IF(L23,P23,0)</f>
        <v>0</v>
      </c>
      <c r="O23" s="221"/>
      <c r="P23" s="544">
        <v>0</v>
      </c>
      <c r="Q23" s="232"/>
      <c r="R23" s="568"/>
      <c r="S23" s="568"/>
      <c r="T23" s="519"/>
      <c r="U23" s="433" t="b">
        <v>0</v>
      </c>
      <c r="V23" s="65">
        <v>0</v>
      </c>
      <c r="W23" s="66" t="s">
        <v>23</v>
      </c>
      <c r="X23" s="350" t="s">
        <v>23</v>
      </c>
      <c r="Y23" s="21"/>
      <c r="Z23" s="240"/>
    </row>
    <row r="24" spans="1:26" ht="12.6" customHeight="1">
      <c r="A24" s="3"/>
      <c r="B24" s="231"/>
      <c r="C24" s="19"/>
      <c r="D24" s="592"/>
      <c r="E24" s="593"/>
      <c r="F24" s="593"/>
      <c r="G24" s="594"/>
      <c r="H24" s="5"/>
      <c r="I24" s="542"/>
      <c r="J24" s="543"/>
      <c r="K24" s="20"/>
      <c r="L24" s="99" t="b">
        <v>0</v>
      </c>
      <c r="M24" s="99"/>
      <c r="N24" s="6">
        <f t="shared" si="0"/>
        <v>0</v>
      </c>
      <c r="O24" s="221"/>
      <c r="P24" s="544">
        <v>0</v>
      </c>
      <c r="Q24" s="232"/>
      <c r="R24" s="568"/>
      <c r="S24" s="568"/>
      <c r="T24" s="519"/>
      <c r="U24" s="433" t="b">
        <v>0</v>
      </c>
      <c r="V24" s="434">
        <v>0</v>
      </c>
      <c r="W24" s="435" t="s">
        <v>23</v>
      </c>
      <c r="X24" s="436" t="s">
        <v>23</v>
      </c>
      <c r="Y24" s="21"/>
      <c r="Z24" s="240"/>
    </row>
    <row r="25" spans="1:26" ht="12.6" customHeight="1">
      <c r="A25" s="3"/>
      <c r="B25" s="231"/>
      <c r="C25" s="19"/>
      <c r="D25" s="592"/>
      <c r="E25" s="593"/>
      <c r="F25" s="593"/>
      <c r="G25" s="594"/>
      <c r="H25" s="5"/>
      <c r="I25" s="542"/>
      <c r="J25" s="543"/>
      <c r="K25" s="20"/>
      <c r="L25" s="99" t="b">
        <v>0</v>
      </c>
      <c r="M25" s="99"/>
      <c r="N25" s="6">
        <f t="shared" si="0"/>
        <v>0</v>
      </c>
      <c r="O25" s="221"/>
      <c r="P25" s="544">
        <v>0</v>
      </c>
      <c r="Q25" s="232"/>
      <c r="R25" s="568"/>
      <c r="S25" s="568"/>
      <c r="T25" s="519"/>
      <c r="U25" s="437" t="b">
        <v>0</v>
      </c>
      <c r="V25" s="438">
        <v>0</v>
      </c>
      <c r="W25" s="439" t="s">
        <v>23</v>
      </c>
      <c r="X25" s="440" t="s">
        <v>23</v>
      </c>
      <c r="Y25" s="21"/>
      <c r="Z25" s="240"/>
    </row>
    <row r="26" spans="1:26" ht="12.6" customHeight="1">
      <c r="A26" s="3"/>
      <c r="B26" s="231"/>
      <c r="C26" s="19"/>
      <c r="D26" s="592"/>
      <c r="E26" s="593"/>
      <c r="F26" s="593"/>
      <c r="G26" s="594"/>
      <c r="H26" s="5"/>
      <c r="I26" s="542"/>
      <c r="J26" s="543"/>
      <c r="K26" s="20"/>
      <c r="L26" s="99" t="b">
        <v>0</v>
      </c>
      <c r="M26" s="99"/>
      <c r="N26" s="6">
        <f t="shared" si="0"/>
        <v>0</v>
      </c>
      <c r="O26" s="221"/>
      <c r="P26" s="544">
        <v>0</v>
      </c>
      <c r="Q26" s="232"/>
      <c r="R26" s="568"/>
      <c r="S26" s="568"/>
      <c r="T26" s="519"/>
      <c r="U26" s="107" t="b">
        <v>0</v>
      </c>
      <c r="V26" s="67">
        <v>0</v>
      </c>
      <c r="W26" s="66" t="s">
        <v>23</v>
      </c>
      <c r="X26" s="350" t="s">
        <v>23</v>
      </c>
      <c r="Y26" s="21"/>
      <c r="Z26" s="240"/>
    </row>
    <row r="27" spans="1:26" ht="12.6" customHeight="1">
      <c r="A27" s="3"/>
      <c r="B27" s="231"/>
      <c r="C27" s="19"/>
      <c r="D27" s="592"/>
      <c r="E27" s="593"/>
      <c r="F27" s="593"/>
      <c r="G27" s="594"/>
      <c r="H27" s="5"/>
      <c r="I27" s="542"/>
      <c r="J27" s="543"/>
      <c r="K27" s="20"/>
      <c r="L27" s="99" t="b">
        <v>0</v>
      </c>
      <c r="M27" s="99"/>
      <c r="N27" s="6">
        <f t="shared" si="0"/>
        <v>0</v>
      </c>
      <c r="O27" s="221"/>
      <c r="P27" s="544">
        <v>0</v>
      </c>
      <c r="Q27" s="232"/>
      <c r="R27" s="568"/>
      <c r="S27" s="568"/>
      <c r="T27" s="519"/>
      <c r="U27" s="108" t="b">
        <v>0</v>
      </c>
      <c r="V27" s="65">
        <v>0</v>
      </c>
      <c r="W27" s="66" t="s">
        <v>23</v>
      </c>
      <c r="X27" s="350" t="s">
        <v>23</v>
      </c>
      <c r="Y27" s="21"/>
      <c r="Z27" s="240"/>
    </row>
    <row r="28" spans="1:26" ht="12.6" customHeight="1">
      <c r="A28" s="3"/>
      <c r="B28" s="231"/>
      <c r="C28" s="19"/>
      <c r="D28" s="592"/>
      <c r="E28" s="593"/>
      <c r="F28" s="593"/>
      <c r="G28" s="594"/>
      <c r="H28" s="5"/>
      <c r="I28" s="542"/>
      <c r="J28" s="543"/>
      <c r="K28" s="20"/>
      <c r="L28" s="99" t="b">
        <v>0</v>
      </c>
      <c r="M28" s="99"/>
      <c r="N28" s="6">
        <f t="shared" si="0"/>
        <v>0</v>
      </c>
      <c r="O28" s="221"/>
      <c r="P28" s="544">
        <v>0</v>
      </c>
      <c r="Q28" s="232"/>
      <c r="R28" s="568"/>
      <c r="S28" s="568"/>
      <c r="T28" s="519"/>
      <c r="U28" s="441" t="b">
        <v>0</v>
      </c>
      <c r="V28" s="434">
        <v>0</v>
      </c>
      <c r="W28" s="435" t="s">
        <v>23</v>
      </c>
      <c r="X28" s="436" t="s">
        <v>23</v>
      </c>
      <c r="Y28" s="21"/>
      <c r="Z28" s="240"/>
    </row>
    <row r="29" spans="1:26" ht="12.75" customHeight="1">
      <c r="A29" s="3"/>
      <c r="B29" s="231"/>
      <c r="C29" s="51"/>
      <c r="D29" s="186"/>
      <c r="E29" s="186"/>
      <c r="F29" s="186"/>
      <c r="G29" s="186"/>
      <c r="H29" s="53"/>
      <c r="I29" s="58"/>
      <c r="J29" s="187"/>
      <c r="K29" s="59"/>
      <c r="L29" s="99"/>
      <c r="M29" s="99"/>
      <c r="N29" s="6"/>
      <c r="O29" s="221"/>
      <c r="P29" s="188"/>
      <c r="Q29" s="232"/>
      <c r="R29" s="567"/>
      <c r="S29" s="567"/>
      <c r="T29" s="519"/>
      <c r="U29" s="64"/>
      <c r="V29" s="15"/>
      <c r="W29" s="21"/>
      <c r="X29" s="21"/>
      <c r="Y29" s="21"/>
      <c r="Z29" s="240"/>
    </row>
    <row r="30" spans="1:26" ht="12.75" customHeight="1">
      <c r="A30" s="26"/>
      <c r="B30" s="234"/>
      <c r="C30" s="587" t="s">
        <v>24</v>
      </c>
      <c r="D30" s="587"/>
      <c r="E30" s="587"/>
      <c r="F30" s="587"/>
      <c r="G30" s="587"/>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c r="A31" s="32"/>
      <c r="B31" s="242"/>
      <c r="C31" s="424">
        <v>3</v>
      </c>
      <c r="D31" s="652" t="s">
        <v>131</v>
      </c>
      <c r="E31" s="652"/>
      <c r="F31" s="652"/>
      <c r="G31" s="652"/>
      <c r="H31" s="426"/>
      <c r="I31" s="427" t="s">
        <v>19</v>
      </c>
      <c r="J31" s="428" t="s">
        <v>20</v>
      </c>
      <c r="K31" s="429" t="s">
        <v>21</v>
      </c>
      <c r="L31" s="112"/>
      <c r="M31" s="112"/>
      <c r="N31" s="102"/>
      <c r="O31" s="243"/>
      <c r="P31" s="393" t="s">
        <v>22</v>
      </c>
      <c r="Q31" s="239"/>
      <c r="R31" s="569" t="s">
        <v>52</v>
      </c>
      <c r="S31" s="569"/>
      <c r="T31" s="522"/>
      <c r="U31" s="446"/>
      <c r="V31" s="434"/>
      <c r="W31" s="435" t="s">
        <v>23</v>
      </c>
      <c r="X31" s="436" t="s">
        <v>23</v>
      </c>
      <c r="Y31" s="21"/>
      <c r="Z31" s="240"/>
    </row>
    <row r="32" spans="1:26" ht="12.6" customHeight="1">
      <c r="A32" s="3"/>
      <c r="B32" s="231"/>
      <c r="C32" s="19"/>
      <c r="D32" s="592"/>
      <c r="E32" s="593"/>
      <c r="F32" s="593"/>
      <c r="G32" s="594"/>
      <c r="H32" s="5"/>
      <c r="I32" s="542"/>
      <c r="J32" s="543"/>
      <c r="K32" s="20"/>
      <c r="L32" s="99" t="b">
        <v>0</v>
      </c>
      <c r="M32" s="99"/>
      <c r="N32" s="6">
        <f>IF(L32,P32,0)</f>
        <v>0</v>
      </c>
      <c r="O32" s="221"/>
      <c r="P32" s="544">
        <v>0</v>
      </c>
      <c r="Q32" s="232"/>
      <c r="R32" s="568"/>
      <c r="S32" s="568"/>
      <c r="T32" s="519"/>
      <c r="U32" s="433" t="b">
        <v>0</v>
      </c>
      <c r="V32" s="434">
        <v>0</v>
      </c>
      <c r="W32" s="435" t="s">
        <v>23</v>
      </c>
      <c r="X32" s="436"/>
      <c r="Y32" s="21"/>
      <c r="Z32" s="240"/>
    </row>
    <row r="33" spans="1:26" ht="12.6" customHeight="1">
      <c r="A33" s="3"/>
      <c r="B33" s="231"/>
      <c r="C33" s="19"/>
      <c r="D33" s="592"/>
      <c r="E33" s="593"/>
      <c r="F33" s="593"/>
      <c r="G33" s="594"/>
      <c r="H33" s="33"/>
      <c r="I33" s="542"/>
      <c r="J33" s="543"/>
      <c r="K33" s="25"/>
      <c r="L33" s="99" t="b">
        <v>0</v>
      </c>
      <c r="M33" s="99"/>
      <c r="N33" s="6">
        <f>IF(L33,P33,0)</f>
        <v>0</v>
      </c>
      <c r="O33" s="244"/>
      <c r="P33" s="544">
        <v>0</v>
      </c>
      <c r="Q33" s="232"/>
      <c r="R33" s="568"/>
      <c r="S33" s="568"/>
      <c r="T33" s="519"/>
      <c r="U33" s="433" t="b">
        <v>0</v>
      </c>
      <c r="V33" s="434">
        <v>0</v>
      </c>
      <c r="W33" s="435" t="s">
        <v>23</v>
      </c>
      <c r="X33" s="436" t="s">
        <v>23</v>
      </c>
      <c r="Y33" s="21"/>
      <c r="Z33" s="240"/>
    </row>
    <row r="34" spans="1:26" ht="12.6" customHeight="1">
      <c r="A34" s="3"/>
      <c r="B34" s="231"/>
      <c r="C34" s="29"/>
      <c r="D34" s="600"/>
      <c r="E34" s="600"/>
      <c r="F34" s="600"/>
      <c r="G34" s="600"/>
      <c r="H34" s="5"/>
      <c r="I34" s="542"/>
      <c r="J34" s="543"/>
      <c r="K34" s="25"/>
      <c r="L34" s="99" t="b">
        <v>0</v>
      </c>
      <c r="M34" s="99"/>
      <c r="N34" s="6">
        <f>IF(L34,P34,0)</f>
        <v>0</v>
      </c>
      <c r="O34" s="244"/>
      <c r="P34" s="544">
        <v>0</v>
      </c>
      <c r="Q34" s="232"/>
      <c r="R34" s="568"/>
      <c r="S34" s="568"/>
      <c r="T34" s="519"/>
      <c r="U34" s="433" t="b">
        <v>0</v>
      </c>
      <c r="V34" s="434">
        <v>0</v>
      </c>
      <c r="W34" s="435" t="s">
        <v>23</v>
      </c>
      <c r="X34" s="436" t="s">
        <v>23</v>
      </c>
      <c r="Y34" s="21"/>
      <c r="Z34" s="240"/>
    </row>
    <row r="35" spans="1:26" ht="12.75" customHeight="1">
      <c r="A35" s="3"/>
      <c r="B35" s="231"/>
      <c r="C35" s="19"/>
      <c r="D35" s="604"/>
      <c r="E35" s="605"/>
      <c r="F35" s="605"/>
      <c r="G35" s="605"/>
      <c r="H35" s="605"/>
      <c r="I35" s="605"/>
      <c r="J35" s="605"/>
      <c r="K35" s="606"/>
      <c r="L35" s="99"/>
      <c r="M35" s="99"/>
      <c r="N35" s="6"/>
      <c r="O35" s="244"/>
      <c r="P35" s="507"/>
      <c r="Q35" s="232"/>
      <c r="R35" s="567"/>
      <c r="S35" s="567"/>
      <c r="T35" s="519"/>
      <c r="U35" s="109"/>
      <c r="V35" s="15"/>
      <c r="W35" s="21"/>
      <c r="X35" s="21"/>
      <c r="Y35" s="21"/>
      <c r="Z35" s="240"/>
    </row>
    <row r="36" spans="1:26" ht="12.75" customHeight="1">
      <c r="A36" s="26"/>
      <c r="B36" s="234"/>
      <c r="C36" s="597" t="s">
        <v>24</v>
      </c>
      <c r="D36" s="597"/>
      <c r="E36" s="597"/>
      <c r="F36" s="597"/>
      <c r="G36" s="597"/>
      <c r="H36" s="598"/>
      <c r="I36" s="598"/>
      <c r="J36" s="598"/>
      <c r="K36" s="599"/>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c r="A37" s="3"/>
      <c r="B37" s="231"/>
      <c r="C37" s="194">
        <v>4</v>
      </c>
      <c r="D37" s="584" t="s">
        <v>132</v>
      </c>
      <c r="E37" s="584"/>
      <c r="F37" s="584"/>
      <c r="G37" s="584"/>
      <c r="H37" s="121" t="s">
        <v>134</v>
      </c>
      <c r="I37" s="247" t="s">
        <v>133</v>
      </c>
      <c r="J37" s="247" t="s">
        <v>47</v>
      </c>
      <c r="K37" s="122" t="s">
        <v>21</v>
      </c>
      <c r="L37" s="112" t="b">
        <v>0</v>
      </c>
      <c r="M37" s="112"/>
      <c r="N37" s="102"/>
      <c r="O37" s="243"/>
      <c r="P37" s="28" t="s">
        <v>22</v>
      </c>
      <c r="Q37" s="239"/>
      <c r="R37" s="569" t="s">
        <v>52</v>
      </c>
      <c r="S37" s="569"/>
      <c r="T37" s="519"/>
      <c r="U37" s="109"/>
      <c r="V37" s="15"/>
      <c r="W37" s="21"/>
      <c r="X37" s="21"/>
      <c r="Y37" s="21"/>
      <c r="Z37" s="240"/>
    </row>
    <row r="38" spans="1:26" ht="12.6" customHeight="1">
      <c r="A38" s="3"/>
      <c r="B38" s="231"/>
      <c r="C38" s="19"/>
      <c r="D38" s="592"/>
      <c r="E38" s="593"/>
      <c r="F38" s="593"/>
      <c r="G38" s="594"/>
      <c r="H38" s="542"/>
      <c r="I38" s="548"/>
      <c r="J38" s="543"/>
      <c r="K38" s="20"/>
      <c r="L38" s="99" t="b">
        <v>0</v>
      </c>
      <c r="M38" s="6">
        <f>IF(L38,H38,0)</f>
        <v>0</v>
      </c>
      <c r="N38" s="6">
        <f>IF(L38,P38,0)</f>
        <v>0</v>
      </c>
      <c r="O38" s="221"/>
      <c r="P38" s="544"/>
      <c r="Q38" s="232"/>
      <c r="R38" s="568"/>
      <c r="S38" s="568"/>
      <c r="T38" s="519"/>
      <c r="U38" s="109"/>
      <c r="V38" s="15"/>
      <c r="W38" s="21"/>
      <c r="X38" s="21"/>
      <c r="Y38" s="21"/>
      <c r="Z38" s="240"/>
    </row>
    <row r="39" spans="1:26" ht="12.6" customHeight="1">
      <c r="A39" s="3"/>
      <c r="B39" s="231"/>
      <c r="C39" s="19"/>
      <c r="D39" s="592"/>
      <c r="E39" s="593"/>
      <c r="F39" s="593"/>
      <c r="G39" s="594"/>
      <c r="H39" s="542"/>
      <c r="I39" s="548"/>
      <c r="J39" s="543"/>
      <c r="K39" s="20"/>
      <c r="L39" s="99" t="b">
        <v>0</v>
      </c>
      <c r="M39" s="6">
        <f>IF(L39,H39,0)</f>
        <v>0</v>
      </c>
      <c r="N39" s="6">
        <f>IF(L39,P39,0)</f>
        <v>0</v>
      </c>
      <c r="O39" s="221"/>
      <c r="P39" s="544">
        <v>0</v>
      </c>
      <c r="Q39" s="232"/>
      <c r="R39" s="568"/>
      <c r="S39" s="568"/>
      <c r="T39" s="519"/>
      <c r="U39" s="109"/>
      <c r="V39" s="15"/>
      <c r="W39" s="21"/>
      <c r="X39" s="21"/>
      <c r="Y39" s="21"/>
      <c r="Z39" s="240"/>
    </row>
    <row r="40" spans="1:26" ht="12.6" customHeight="1">
      <c r="A40" s="3"/>
      <c r="B40" s="231"/>
      <c r="C40" s="19"/>
      <c r="D40" s="592"/>
      <c r="E40" s="593"/>
      <c r="F40" s="593"/>
      <c r="G40" s="594"/>
      <c r="H40" s="542"/>
      <c r="I40" s="548"/>
      <c r="J40" s="543"/>
      <c r="K40" s="20"/>
      <c r="L40" s="99" t="b">
        <v>0</v>
      </c>
      <c r="M40" s="6">
        <f>IF(L40,H40,0)</f>
        <v>0</v>
      </c>
      <c r="N40" s="6">
        <f>IF(L40,P40,0)</f>
        <v>0</v>
      </c>
      <c r="O40" s="221"/>
      <c r="P40" s="544">
        <v>0</v>
      </c>
      <c r="Q40" s="232"/>
      <c r="R40" s="568"/>
      <c r="S40" s="568"/>
      <c r="T40" s="519"/>
      <c r="U40" s="109"/>
      <c r="V40" s="15"/>
      <c r="W40" s="21"/>
      <c r="X40" s="21"/>
      <c r="Y40" s="21"/>
      <c r="Z40" s="240"/>
    </row>
    <row r="41" spans="1:26" ht="12.6" customHeight="1">
      <c r="A41" s="3"/>
      <c r="B41" s="231"/>
      <c r="C41" s="19"/>
      <c r="D41" s="592"/>
      <c r="E41" s="593"/>
      <c r="F41" s="593"/>
      <c r="G41" s="594"/>
      <c r="H41" s="542"/>
      <c r="I41" s="548"/>
      <c r="J41" s="543"/>
      <c r="K41" s="20"/>
      <c r="L41" s="99" t="b">
        <v>0</v>
      </c>
      <c r="M41" s="6">
        <f>IF(L41,H41,0)</f>
        <v>0</v>
      </c>
      <c r="N41" s="6">
        <f>IF(L41,P41,0)</f>
        <v>0</v>
      </c>
      <c r="O41" s="221"/>
      <c r="P41" s="544">
        <v>0</v>
      </c>
      <c r="Q41" s="232"/>
      <c r="R41" s="568"/>
      <c r="S41" s="568"/>
      <c r="T41" s="519"/>
      <c r="U41" s="109"/>
      <c r="V41" s="15"/>
      <c r="W41" s="21"/>
      <c r="X41" s="21"/>
      <c r="Y41" s="21"/>
      <c r="Z41" s="240"/>
    </row>
    <row r="42" spans="1:26" ht="8.1" customHeight="1">
      <c r="A42" s="3"/>
      <c r="B42" s="231"/>
      <c r="C42" s="51"/>
      <c r="D42" s="57"/>
      <c r="E42" s="57"/>
      <c r="F42" s="57"/>
      <c r="G42" s="189"/>
      <c r="H42" s="58"/>
      <c r="I42" s="57"/>
      <c r="J42" s="187"/>
      <c r="K42" s="59"/>
      <c r="L42" s="99"/>
      <c r="M42" s="99"/>
      <c r="N42" s="6"/>
      <c r="O42" s="244"/>
      <c r="P42" s="188"/>
      <c r="Q42" s="232"/>
      <c r="R42" s="567"/>
      <c r="S42" s="567"/>
      <c r="T42" s="519"/>
      <c r="U42" s="109"/>
      <c r="V42" s="15"/>
      <c r="W42" s="21"/>
      <c r="X42" s="21"/>
      <c r="Y42" s="21"/>
      <c r="Z42" s="240"/>
    </row>
    <row r="43" spans="1:26" ht="12.75" customHeight="1">
      <c r="A43" s="3"/>
      <c r="B43" s="234"/>
      <c r="C43" s="587" t="s">
        <v>24</v>
      </c>
      <c r="D43" s="587"/>
      <c r="E43" s="587"/>
      <c r="F43" s="587"/>
      <c r="G43" s="587"/>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c r="A44" s="3"/>
      <c r="B44" s="231"/>
      <c r="C44" s="424">
        <v>5</v>
      </c>
      <c r="D44" s="595" t="s">
        <v>25</v>
      </c>
      <c r="E44" s="595"/>
      <c r="F44" s="595"/>
      <c r="G44" s="595"/>
      <c r="H44" s="595"/>
      <c r="I44" s="595"/>
      <c r="J44" s="595"/>
      <c r="K44" s="596"/>
      <c r="L44" s="27"/>
      <c r="M44" s="27"/>
      <c r="N44" s="27"/>
      <c r="O44" s="248"/>
      <c r="P44" s="393" t="s">
        <v>22</v>
      </c>
      <c r="Q44" s="249"/>
      <c r="R44" s="569" t="s">
        <v>52</v>
      </c>
      <c r="S44" s="569"/>
      <c r="T44" s="524"/>
      <c r="U44" s="15"/>
      <c r="V44" s="15"/>
      <c r="W44" s="435" t="s">
        <v>23</v>
      </c>
      <c r="X44" s="436" t="s">
        <v>23</v>
      </c>
      <c r="Y44" s="21"/>
      <c r="Z44" s="240"/>
    </row>
    <row r="45" spans="1:26" ht="12.6" customHeight="1">
      <c r="A45" s="3"/>
      <c r="B45" s="231"/>
      <c r="C45" s="34"/>
      <c r="D45" s="601" t="s">
        <v>4667</v>
      </c>
      <c r="E45" s="602"/>
      <c r="F45" s="602"/>
      <c r="G45" s="602"/>
      <c r="H45" s="602"/>
      <c r="I45" s="602"/>
      <c r="J45" s="602"/>
      <c r="K45" s="603"/>
      <c r="L45" s="103"/>
      <c r="M45" s="103"/>
      <c r="N45" s="103"/>
      <c r="O45" s="250"/>
      <c r="P45" s="563">
        <f>ROUND((SUM(N21,N30,N36,N43))*0.09, 0)</f>
        <v>0</v>
      </c>
      <c r="Q45" s="251"/>
      <c r="R45" s="590" t="s">
        <v>6600</v>
      </c>
      <c r="S45" s="591"/>
      <c r="T45" s="525"/>
      <c r="U45" s="8"/>
      <c r="V45" s="8"/>
      <c r="W45" s="8"/>
      <c r="X45" s="8"/>
      <c r="Y45" s="8"/>
      <c r="Z45" s="240"/>
    </row>
    <row r="46" spans="1:26" ht="12.6" customHeight="1">
      <c r="A46" s="3"/>
      <c r="B46" s="231"/>
      <c r="C46" s="34"/>
      <c r="D46" s="601" t="s">
        <v>4668</v>
      </c>
      <c r="E46" s="602"/>
      <c r="F46" s="602"/>
      <c r="G46" s="602"/>
      <c r="H46" s="602"/>
      <c r="I46" s="602"/>
      <c r="J46" s="602"/>
      <c r="K46" s="603"/>
      <c r="L46" s="558"/>
      <c r="M46" s="558"/>
      <c r="N46" s="558"/>
      <c r="O46" s="250"/>
      <c r="P46" s="127">
        <f>SUM(P47:P49)</f>
        <v>0</v>
      </c>
      <c r="Q46" s="251"/>
      <c r="R46" s="659"/>
      <c r="S46" s="659"/>
      <c r="T46" s="525"/>
      <c r="U46" s="8"/>
      <c r="V46" s="8"/>
      <c r="W46" s="8"/>
      <c r="X46" s="8"/>
      <c r="Y46" s="8"/>
      <c r="Z46" s="240"/>
    </row>
    <row r="47" spans="1:26" ht="12.6" customHeight="1">
      <c r="A47" s="3"/>
      <c r="B47" s="231"/>
      <c r="C47" s="34"/>
      <c r="D47" s="653" t="s">
        <v>137</v>
      </c>
      <c r="E47" s="654"/>
      <c r="F47" s="654"/>
      <c r="G47" s="654"/>
      <c r="H47" s="654"/>
      <c r="I47" s="654"/>
      <c r="J47" s="654"/>
      <c r="K47" s="655"/>
      <c r="L47" s="111" t="b">
        <v>1</v>
      </c>
      <c r="M47" s="111"/>
      <c r="N47" s="111"/>
      <c r="O47" s="250"/>
      <c r="P47" s="546">
        <v>0</v>
      </c>
      <c r="Q47" s="549"/>
      <c r="R47" s="600"/>
      <c r="S47" s="600"/>
      <c r="T47" s="525"/>
      <c r="U47" s="8"/>
      <c r="V47" s="8"/>
      <c r="W47" s="8"/>
      <c r="X47" s="8"/>
      <c r="Y47" s="8"/>
      <c r="Z47" s="240"/>
    </row>
    <row r="48" spans="1:26" ht="12.6" customHeight="1">
      <c r="A48" s="3"/>
      <c r="B48" s="231"/>
      <c r="C48" s="34"/>
      <c r="D48" s="653" t="s">
        <v>135</v>
      </c>
      <c r="E48" s="654"/>
      <c r="F48" s="654"/>
      <c r="G48" s="654"/>
      <c r="H48" s="654"/>
      <c r="I48" s="654"/>
      <c r="J48" s="654"/>
      <c r="K48" s="655"/>
      <c r="L48" s="111"/>
      <c r="M48" s="111"/>
      <c r="N48" s="111"/>
      <c r="O48" s="250"/>
      <c r="P48" s="546">
        <v>0</v>
      </c>
      <c r="Q48" s="549"/>
      <c r="R48" s="600"/>
      <c r="S48" s="600"/>
      <c r="T48" s="525"/>
      <c r="U48" s="8"/>
      <c r="V48" s="8"/>
      <c r="W48" s="8"/>
      <c r="X48" s="8"/>
      <c r="Y48" s="8"/>
      <c r="Z48" s="240"/>
    </row>
    <row r="49" spans="1:26" ht="12.6" customHeight="1">
      <c r="A49" s="3"/>
      <c r="B49" s="231"/>
      <c r="C49" s="34"/>
      <c r="D49" s="653" t="s">
        <v>138</v>
      </c>
      <c r="E49" s="654"/>
      <c r="F49" s="654"/>
      <c r="G49" s="654"/>
      <c r="H49" s="654"/>
      <c r="I49" s="654"/>
      <c r="J49" s="654"/>
      <c r="K49" s="655"/>
      <c r="L49" s="104" t="b">
        <v>1</v>
      </c>
      <c r="M49" s="104"/>
      <c r="N49" s="104"/>
      <c r="O49" s="250"/>
      <c r="P49" s="546">
        <v>0</v>
      </c>
      <c r="Q49" s="549"/>
      <c r="R49" s="600"/>
      <c r="S49" s="600"/>
      <c r="T49" s="525"/>
      <c r="U49" s="8"/>
      <c r="V49" s="8"/>
      <c r="W49" s="8"/>
      <c r="X49" s="8"/>
      <c r="Y49" s="8"/>
      <c r="Z49" s="240"/>
    </row>
    <row r="50" spans="1:26" ht="18" hidden="1" customHeight="1">
      <c r="A50" s="3"/>
      <c r="B50" s="231"/>
      <c r="C50" s="34"/>
      <c r="D50" s="656" t="s">
        <v>4101</v>
      </c>
      <c r="E50" s="657"/>
      <c r="F50" s="657"/>
      <c r="G50" s="657"/>
      <c r="H50" s="657"/>
      <c r="I50" s="657"/>
      <c r="J50" s="657"/>
      <c r="K50" s="658"/>
      <c r="L50" s="104"/>
      <c r="M50" s="104"/>
      <c r="N50" s="104"/>
      <c r="O50" s="250"/>
      <c r="P50" s="252"/>
      <c r="Q50" s="232"/>
      <c r="R50" s="100"/>
      <c r="S50" s="379"/>
      <c r="T50" s="519"/>
      <c r="U50" s="8"/>
      <c r="V50" s="8"/>
      <c r="W50" s="8"/>
      <c r="X50" s="8"/>
      <c r="Y50" s="8"/>
      <c r="Z50" s="240"/>
    </row>
    <row r="51" spans="1:26" ht="8.1" customHeight="1">
      <c r="A51" s="3"/>
      <c r="B51" s="231"/>
      <c r="C51" s="19"/>
      <c r="D51" s="35"/>
      <c r="E51" s="36"/>
      <c r="F51" s="36"/>
      <c r="G51" s="36"/>
      <c r="H51" s="36"/>
      <c r="I51" s="36"/>
      <c r="J51" s="30"/>
      <c r="K51" s="31"/>
      <c r="L51" s="5"/>
      <c r="M51" s="5"/>
      <c r="N51" s="5"/>
      <c r="O51" s="221"/>
      <c r="P51" s="37"/>
      <c r="Q51" s="253"/>
      <c r="R51" s="567"/>
      <c r="S51" s="567"/>
      <c r="T51" s="526"/>
      <c r="U51" s="8"/>
      <c r="V51" s="8"/>
      <c r="W51" s="8"/>
      <c r="X51" s="8"/>
      <c r="Y51" s="8"/>
      <c r="Z51" s="240"/>
    </row>
    <row r="52" spans="1:26" ht="12.75" customHeight="1">
      <c r="A52" s="26"/>
      <c r="B52" s="234"/>
      <c r="C52" s="588" t="s">
        <v>24</v>
      </c>
      <c r="D52" s="588"/>
      <c r="E52" s="588"/>
      <c r="F52" s="588"/>
      <c r="G52" s="588"/>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c r="A53" s="3"/>
      <c r="B53" s="231"/>
      <c r="C53" s="424">
        <v>6</v>
      </c>
      <c r="D53" s="553" t="s">
        <v>38</v>
      </c>
      <c r="E53" s="426"/>
      <c r="F53" s="426"/>
      <c r="G53" s="426"/>
      <c r="H53" s="426"/>
      <c r="I53" s="427" t="s">
        <v>133</v>
      </c>
      <c r="J53" s="427" t="s">
        <v>47</v>
      </c>
      <c r="K53" s="429"/>
      <c r="L53" s="447"/>
      <c r="M53" s="447"/>
      <c r="N53" s="447"/>
      <c r="O53" s="448"/>
      <c r="P53" s="393" t="s">
        <v>22</v>
      </c>
      <c r="Q53" s="239"/>
      <c r="R53" s="569" t="s">
        <v>52</v>
      </c>
      <c r="S53" s="569"/>
      <c r="T53" s="522"/>
      <c r="U53" s="449"/>
      <c r="V53" s="449"/>
      <c r="W53" s="449"/>
      <c r="X53" s="449"/>
      <c r="Y53" s="449"/>
      <c r="Z53" s="240"/>
    </row>
    <row r="54" spans="1:26" ht="12.6" customHeight="1">
      <c r="A54" s="3"/>
      <c r="B54" s="231"/>
      <c r="C54" s="19"/>
      <c r="D54" s="580" t="s">
        <v>6595</v>
      </c>
      <c r="E54" s="581"/>
      <c r="F54" s="581"/>
      <c r="G54" s="582"/>
      <c r="H54" s="5"/>
      <c r="I54" s="560">
        <v>2500</v>
      </c>
      <c r="J54" s="561" t="s">
        <v>4023</v>
      </c>
      <c r="K54" s="20"/>
      <c r="L54" s="6"/>
      <c r="M54" s="6"/>
      <c r="N54" s="6"/>
      <c r="O54" s="244"/>
      <c r="P54" s="565">
        <v>2500</v>
      </c>
      <c r="Q54" s="232"/>
      <c r="R54" s="579" t="s">
        <v>6596</v>
      </c>
      <c r="S54" s="579"/>
      <c r="T54" s="519"/>
      <c r="U54" s="8"/>
      <c r="V54" s="8"/>
      <c r="W54" s="8"/>
      <c r="X54" s="8"/>
      <c r="Y54" s="8"/>
      <c r="Z54" s="240"/>
    </row>
    <row r="55" spans="1:26" ht="12.6" customHeight="1">
      <c r="A55" s="3"/>
      <c r="B55" s="231"/>
      <c r="C55" s="19"/>
      <c r="D55" s="592"/>
      <c r="E55" s="593"/>
      <c r="F55" s="593"/>
      <c r="G55" s="594"/>
      <c r="H55" s="5"/>
      <c r="I55" s="548"/>
      <c r="J55" s="543"/>
      <c r="K55" s="20"/>
      <c r="L55" s="6" t="b">
        <v>0</v>
      </c>
      <c r="M55" s="6"/>
      <c r="N55" s="6"/>
      <c r="O55" s="244"/>
      <c r="P55" s="544">
        <v>0</v>
      </c>
      <c r="Q55" s="232"/>
      <c r="R55" s="568"/>
      <c r="S55" s="568"/>
      <c r="T55" s="519"/>
      <c r="U55" s="8"/>
      <c r="V55" s="8"/>
      <c r="W55" s="8" t="s">
        <v>23</v>
      </c>
      <c r="X55" s="8"/>
      <c r="Y55" s="8"/>
      <c r="Z55" s="240"/>
    </row>
    <row r="56" spans="1:26" ht="12.6" customHeight="1">
      <c r="A56" s="3"/>
      <c r="B56" s="231"/>
      <c r="C56" s="19"/>
      <c r="D56" s="592"/>
      <c r="E56" s="593"/>
      <c r="F56" s="593"/>
      <c r="G56" s="594"/>
      <c r="H56" s="5"/>
      <c r="I56" s="548"/>
      <c r="J56" s="543"/>
      <c r="K56" s="20"/>
      <c r="L56" s="6"/>
      <c r="M56" s="6"/>
      <c r="N56" s="6"/>
      <c r="O56" s="244"/>
      <c r="P56" s="544">
        <v>0</v>
      </c>
      <c r="Q56" s="232"/>
      <c r="R56" s="568"/>
      <c r="S56" s="568"/>
      <c r="T56" s="519"/>
      <c r="U56" s="8"/>
      <c r="V56" s="8"/>
      <c r="W56" s="8"/>
      <c r="X56" s="8"/>
      <c r="Y56" s="8"/>
      <c r="Z56" s="240"/>
    </row>
    <row r="57" spans="1:26" ht="12.6" customHeight="1">
      <c r="A57" s="3"/>
      <c r="B57" s="231"/>
      <c r="C57" s="19"/>
      <c r="D57" s="592"/>
      <c r="E57" s="593"/>
      <c r="F57" s="593"/>
      <c r="G57" s="594"/>
      <c r="H57" s="5"/>
      <c r="I57" s="548"/>
      <c r="J57" s="543"/>
      <c r="K57" s="20"/>
      <c r="L57" s="6"/>
      <c r="M57" s="6"/>
      <c r="N57" s="6"/>
      <c r="O57" s="244"/>
      <c r="P57" s="544">
        <v>0</v>
      </c>
      <c r="Q57" s="232"/>
      <c r="R57" s="568"/>
      <c r="S57" s="568"/>
      <c r="T57" s="519"/>
      <c r="U57" s="8"/>
      <c r="V57" s="8"/>
      <c r="W57" s="8"/>
      <c r="X57" s="8"/>
      <c r="Y57" s="8"/>
      <c r="Z57" s="240"/>
    </row>
    <row r="58" spans="1:26" ht="12.6" customHeight="1">
      <c r="A58" s="3"/>
      <c r="B58" s="231"/>
      <c r="C58" s="19"/>
      <c r="D58" s="592"/>
      <c r="E58" s="593"/>
      <c r="F58" s="593"/>
      <c r="G58" s="594"/>
      <c r="H58" s="5"/>
      <c r="I58" s="548"/>
      <c r="J58" s="543"/>
      <c r="K58" s="20"/>
      <c r="L58" s="6"/>
      <c r="M58" s="6"/>
      <c r="N58" s="6"/>
      <c r="O58" s="244"/>
      <c r="P58" s="544">
        <v>0</v>
      </c>
      <c r="Q58" s="232"/>
      <c r="R58" s="568"/>
      <c r="S58" s="568"/>
      <c r="T58" s="519"/>
      <c r="U58" s="8"/>
      <c r="V58" s="8"/>
      <c r="W58" s="8" t="s">
        <v>23</v>
      </c>
      <c r="X58" s="8"/>
      <c r="Y58" s="8"/>
      <c r="Z58" s="240"/>
    </row>
    <row r="59" spans="1:26" ht="12.6" customHeight="1">
      <c r="A59" s="3"/>
      <c r="B59" s="231"/>
      <c r="C59" s="19"/>
      <c r="D59" s="592"/>
      <c r="E59" s="593"/>
      <c r="F59" s="593"/>
      <c r="G59" s="594"/>
      <c r="H59" s="5"/>
      <c r="I59" s="548"/>
      <c r="J59" s="543"/>
      <c r="K59" s="20"/>
      <c r="L59" s="6"/>
      <c r="M59" s="6"/>
      <c r="N59" s="6"/>
      <c r="O59" s="244"/>
      <c r="P59" s="544">
        <v>0</v>
      </c>
      <c r="Q59" s="232"/>
      <c r="R59" s="568"/>
      <c r="S59" s="568"/>
      <c r="T59" s="519"/>
      <c r="U59" s="8"/>
      <c r="V59" s="8"/>
      <c r="W59" s="8" t="s">
        <v>23</v>
      </c>
      <c r="X59" s="8"/>
      <c r="Y59" s="8"/>
      <c r="Z59" s="240"/>
    </row>
    <row r="60" spans="1:26" ht="8.1" customHeight="1">
      <c r="A60" s="3"/>
      <c r="B60" s="231"/>
      <c r="C60" s="51"/>
      <c r="D60" s="52"/>
      <c r="E60" s="53"/>
      <c r="F60" s="53"/>
      <c r="G60" s="53"/>
      <c r="H60" s="53"/>
      <c r="I60" s="53"/>
      <c r="J60" s="53"/>
      <c r="K60" s="54"/>
      <c r="L60" s="5"/>
      <c r="M60" s="5"/>
      <c r="N60" s="5"/>
      <c r="O60" s="221"/>
      <c r="P60" s="38"/>
      <c r="Q60" s="256"/>
      <c r="R60" s="567"/>
      <c r="S60" s="567"/>
      <c r="T60" s="528"/>
      <c r="U60" s="8"/>
      <c r="V60" s="8"/>
      <c r="W60" s="8"/>
      <c r="X60" s="8"/>
      <c r="Y60" s="8"/>
      <c r="Z60" s="240"/>
    </row>
    <row r="61" spans="1:26" ht="12.75" customHeight="1">
      <c r="A61" s="26"/>
      <c r="B61" s="234"/>
      <c r="C61" s="587" t="s">
        <v>24</v>
      </c>
      <c r="D61" s="587"/>
      <c r="E61" s="587"/>
      <c r="F61" s="587"/>
      <c r="G61" s="587"/>
      <c r="H61" s="417"/>
      <c r="I61" s="417"/>
      <c r="J61" s="450"/>
      <c r="K61" s="450"/>
      <c r="L61" s="254"/>
      <c r="M61" s="254"/>
      <c r="N61" s="254"/>
      <c r="O61" s="254"/>
      <c r="P61" s="451">
        <f>SUM(P54:P59)</f>
        <v>2500</v>
      </c>
      <c r="Q61" s="255"/>
      <c r="R61" s="442"/>
      <c r="S61" s="255"/>
      <c r="T61" s="529"/>
      <c r="U61" s="45"/>
      <c r="V61" s="45"/>
      <c r="W61" s="45"/>
      <c r="X61" s="45"/>
      <c r="Y61" s="45"/>
      <c r="Z61" s="238"/>
    </row>
    <row r="62" spans="1:26" ht="29.25" customHeight="1">
      <c r="A62" s="39"/>
      <c r="B62" s="257"/>
      <c r="C62" s="424">
        <v>7</v>
      </c>
      <c r="D62" s="553" t="s">
        <v>37</v>
      </c>
      <c r="E62" s="426"/>
      <c r="F62" s="426"/>
      <c r="G62" s="426"/>
      <c r="H62" s="452"/>
      <c r="I62" s="452"/>
      <c r="J62" s="452"/>
      <c r="K62" s="453"/>
      <c r="L62" s="5"/>
      <c r="M62" s="5"/>
      <c r="N62" s="5"/>
      <c r="O62" s="244"/>
      <c r="P62" s="393" t="s">
        <v>22</v>
      </c>
      <c r="Q62" s="239"/>
      <c r="R62" s="569" t="s">
        <v>52</v>
      </c>
      <c r="S62" s="569"/>
      <c r="T62" s="522"/>
      <c r="U62" s="8"/>
      <c r="V62" s="8"/>
      <c r="W62" s="8"/>
      <c r="X62" s="8"/>
      <c r="Y62" s="8"/>
      <c r="Z62" s="240"/>
    </row>
    <row r="63" spans="1:26" ht="12.6" customHeight="1">
      <c r="A63" s="39"/>
      <c r="B63" s="257"/>
      <c r="C63" s="19"/>
      <c r="D63" s="607"/>
      <c r="E63" s="608"/>
      <c r="F63" s="608"/>
      <c r="G63" s="608"/>
      <c r="H63" s="609"/>
      <c r="I63" s="609"/>
      <c r="J63" s="610"/>
      <c r="K63" s="31"/>
      <c r="L63" s="5"/>
      <c r="M63" s="5"/>
      <c r="N63" s="5"/>
      <c r="O63" s="244"/>
      <c r="P63" s="544">
        <v>0</v>
      </c>
      <c r="Q63" s="232"/>
      <c r="R63" s="568"/>
      <c r="S63" s="568"/>
      <c r="T63" s="519"/>
      <c r="U63" s="8"/>
      <c r="V63" s="8"/>
      <c r="W63" s="8"/>
      <c r="X63" s="8"/>
      <c r="Y63" s="8"/>
      <c r="Z63" s="240"/>
    </row>
    <row r="64" spans="1:26" ht="12.6" customHeight="1">
      <c r="A64" s="39"/>
      <c r="B64" s="257"/>
      <c r="C64" s="19"/>
      <c r="D64" s="607"/>
      <c r="E64" s="608"/>
      <c r="F64" s="608"/>
      <c r="G64" s="608"/>
      <c r="H64" s="609"/>
      <c r="I64" s="609"/>
      <c r="J64" s="610"/>
      <c r="K64" s="31"/>
      <c r="L64" s="5"/>
      <c r="M64" s="5"/>
      <c r="N64" s="5"/>
      <c r="O64" s="244"/>
      <c r="P64" s="544">
        <v>0</v>
      </c>
      <c r="Q64" s="232"/>
      <c r="R64" s="568"/>
      <c r="S64" s="568"/>
      <c r="T64" s="519"/>
      <c r="U64" s="8"/>
      <c r="V64" s="8"/>
      <c r="W64" s="8"/>
      <c r="X64" s="8"/>
      <c r="Y64" s="8"/>
      <c r="Z64" s="240"/>
    </row>
    <row r="65" spans="1:26" ht="12.6" customHeight="1">
      <c r="A65" s="39"/>
      <c r="B65" s="257"/>
      <c r="C65" s="19"/>
      <c r="D65" s="607"/>
      <c r="E65" s="608"/>
      <c r="F65" s="608"/>
      <c r="G65" s="608"/>
      <c r="H65" s="609"/>
      <c r="I65" s="609"/>
      <c r="J65" s="610"/>
      <c r="K65" s="31"/>
      <c r="L65" s="5"/>
      <c r="M65" s="5"/>
      <c r="N65" s="5"/>
      <c r="O65" s="244"/>
      <c r="P65" s="544">
        <v>0</v>
      </c>
      <c r="Q65" s="232"/>
      <c r="R65" s="568"/>
      <c r="S65" s="568"/>
      <c r="T65" s="519"/>
      <c r="U65" s="8"/>
      <c r="V65" s="8"/>
      <c r="W65" s="8" t="s">
        <v>26</v>
      </c>
      <c r="X65" s="8"/>
      <c r="Y65" s="8"/>
      <c r="Z65" s="240"/>
    </row>
    <row r="66" spans="1:26" ht="12.6" customHeight="1">
      <c r="A66" s="39"/>
      <c r="B66" s="257"/>
      <c r="C66" s="19"/>
      <c r="D66" s="607"/>
      <c r="E66" s="608"/>
      <c r="F66" s="608"/>
      <c r="G66" s="608"/>
      <c r="H66" s="609"/>
      <c r="I66" s="609"/>
      <c r="J66" s="610"/>
      <c r="K66" s="31"/>
      <c r="L66" s="5"/>
      <c r="M66" s="5"/>
      <c r="N66" s="5"/>
      <c r="O66" s="244"/>
      <c r="P66" s="544">
        <v>0</v>
      </c>
      <c r="Q66" s="232"/>
      <c r="R66" s="568"/>
      <c r="S66" s="568"/>
      <c r="T66" s="519"/>
      <c r="U66" s="8"/>
      <c r="V66" s="8"/>
      <c r="W66" s="8" t="s">
        <v>23</v>
      </c>
      <c r="X66" s="8"/>
      <c r="Y66" s="8"/>
      <c r="Z66" s="240"/>
    </row>
    <row r="67" spans="1:26" ht="9.9499999999999993" customHeight="1">
      <c r="A67" s="3"/>
      <c r="B67" s="231"/>
      <c r="C67" s="51"/>
      <c r="D67" s="646"/>
      <c r="E67" s="646"/>
      <c r="F67" s="646"/>
      <c r="G67" s="53"/>
      <c r="H67" s="53"/>
      <c r="I67" s="53"/>
      <c r="J67" s="53"/>
      <c r="K67" s="54"/>
      <c r="L67" s="5"/>
      <c r="M67" s="5"/>
      <c r="N67" s="5"/>
      <c r="O67" s="221"/>
      <c r="P67" s="63"/>
      <c r="Q67" s="258"/>
      <c r="R67" s="567"/>
      <c r="S67" s="567"/>
      <c r="T67" s="530"/>
      <c r="U67" s="8"/>
      <c r="V67" s="8"/>
      <c r="W67" s="8"/>
      <c r="X67" s="8"/>
      <c r="Y67" s="8"/>
      <c r="Z67" s="240"/>
    </row>
    <row r="68" spans="1:26" ht="12.75" customHeight="1">
      <c r="A68" s="26"/>
      <c r="B68" s="234"/>
      <c r="C68" s="587" t="s">
        <v>24</v>
      </c>
      <c r="D68" s="587"/>
      <c r="E68" s="587"/>
      <c r="F68" s="587"/>
      <c r="G68" s="587"/>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c r="A69" s="3"/>
      <c r="B69" s="231"/>
      <c r="C69" s="424">
        <v>8</v>
      </c>
      <c r="D69" s="553" t="s">
        <v>36</v>
      </c>
      <c r="E69" s="426"/>
      <c r="F69" s="426"/>
      <c r="G69" s="426"/>
      <c r="H69" s="426"/>
      <c r="I69" s="426"/>
      <c r="J69" s="426"/>
      <c r="K69" s="453"/>
      <c r="L69" s="5"/>
      <c r="M69" s="5"/>
      <c r="N69" s="5"/>
      <c r="O69" s="244"/>
      <c r="P69" s="393" t="s">
        <v>22</v>
      </c>
      <c r="Q69" s="239"/>
      <c r="R69" s="569" t="s">
        <v>52</v>
      </c>
      <c r="S69" s="569"/>
      <c r="T69" s="531"/>
      <c r="U69" s="8"/>
      <c r="V69" s="8"/>
      <c r="W69" s="8"/>
      <c r="X69" s="8"/>
      <c r="Y69" s="8"/>
      <c r="Z69" s="240"/>
    </row>
    <row r="70" spans="1:26" ht="12.6" customHeight="1">
      <c r="A70" s="3"/>
      <c r="B70" s="231"/>
      <c r="C70" s="19"/>
      <c r="D70" s="585"/>
      <c r="E70" s="586"/>
      <c r="F70" s="586"/>
      <c r="G70" s="586"/>
      <c r="H70" s="586"/>
      <c r="I70" s="586"/>
      <c r="J70" s="586"/>
      <c r="K70" s="31"/>
      <c r="L70" s="5"/>
      <c r="M70" s="5"/>
      <c r="N70" s="5"/>
      <c r="O70" s="244"/>
      <c r="P70" s="544">
        <v>0</v>
      </c>
      <c r="Q70" s="232"/>
      <c r="R70" s="566"/>
      <c r="S70" s="566"/>
      <c r="T70" s="519"/>
      <c r="U70" s="8"/>
      <c r="V70" s="8"/>
      <c r="W70" s="8"/>
      <c r="X70" s="8"/>
      <c r="Y70" s="8"/>
      <c r="Z70" s="240"/>
    </row>
    <row r="71" spans="1:26" ht="12.6" customHeight="1">
      <c r="A71" s="3"/>
      <c r="B71" s="231"/>
      <c r="C71" s="19"/>
      <c r="D71" s="585"/>
      <c r="E71" s="586"/>
      <c r="F71" s="586"/>
      <c r="G71" s="586"/>
      <c r="H71" s="586"/>
      <c r="I71" s="586"/>
      <c r="J71" s="586"/>
      <c r="K71" s="31"/>
      <c r="L71" s="5"/>
      <c r="M71" s="5"/>
      <c r="N71" s="5"/>
      <c r="O71" s="244"/>
      <c r="P71" s="544">
        <v>0</v>
      </c>
      <c r="Q71" s="232"/>
      <c r="R71" s="566"/>
      <c r="S71" s="566"/>
      <c r="T71" s="519"/>
      <c r="U71" s="8"/>
      <c r="V71" s="8"/>
      <c r="W71" s="8"/>
      <c r="X71" s="8"/>
      <c r="Y71" s="8"/>
      <c r="Z71" s="240"/>
    </row>
    <row r="72" spans="1:26" ht="12.6" customHeight="1">
      <c r="A72" s="3"/>
      <c r="B72" s="231"/>
      <c r="C72" s="19"/>
      <c r="D72" s="585"/>
      <c r="E72" s="586"/>
      <c r="F72" s="586"/>
      <c r="G72" s="586"/>
      <c r="H72" s="586"/>
      <c r="I72" s="586"/>
      <c r="J72" s="586"/>
      <c r="K72" s="31"/>
      <c r="L72" s="5"/>
      <c r="M72" s="5"/>
      <c r="N72" s="5"/>
      <c r="O72" s="244"/>
      <c r="P72" s="544">
        <v>0</v>
      </c>
      <c r="Q72" s="232"/>
      <c r="R72" s="566"/>
      <c r="S72" s="566"/>
      <c r="T72" s="519"/>
      <c r="U72" s="8"/>
      <c r="V72" s="8"/>
      <c r="W72" s="8"/>
      <c r="X72" s="8"/>
      <c r="Y72" s="8"/>
      <c r="Z72" s="240"/>
    </row>
    <row r="73" spans="1:26" ht="12.6" customHeight="1">
      <c r="A73" s="3"/>
      <c r="B73" s="231"/>
      <c r="C73" s="19"/>
      <c r="D73" s="585"/>
      <c r="E73" s="586"/>
      <c r="F73" s="586"/>
      <c r="G73" s="586"/>
      <c r="H73" s="586"/>
      <c r="I73" s="586"/>
      <c r="J73" s="586"/>
      <c r="K73" s="31"/>
      <c r="L73" s="5"/>
      <c r="M73" s="5"/>
      <c r="N73" s="5"/>
      <c r="O73" s="244"/>
      <c r="P73" s="544">
        <v>0</v>
      </c>
      <c r="Q73" s="232"/>
      <c r="R73" s="566"/>
      <c r="S73" s="566"/>
      <c r="T73" s="519"/>
      <c r="U73" s="8"/>
      <c r="V73" s="8"/>
      <c r="W73" s="8"/>
      <c r="X73" s="8"/>
      <c r="Y73" s="8"/>
      <c r="Z73" s="240"/>
    </row>
    <row r="74" spans="1:26" ht="12.75" customHeight="1">
      <c r="A74" s="3"/>
      <c r="B74" s="231"/>
      <c r="C74" s="51"/>
      <c r="D74" s="53"/>
      <c r="E74" s="53"/>
      <c r="F74" s="53"/>
      <c r="G74" s="53"/>
      <c r="H74" s="53"/>
      <c r="I74" s="53"/>
      <c r="J74" s="53"/>
      <c r="K74" s="54"/>
      <c r="L74" s="5"/>
      <c r="M74" s="5"/>
      <c r="N74" s="5"/>
      <c r="O74" s="221"/>
      <c r="P74" s="60"/>
      <c r="Q74" s="221"/>
      <c r="R74" s="567"/>
      <c r="S74" s="567"/>
      <c r="T74" s="517"/>
      <c r="U74" s="8"/>
      <c r="V74" s="8"/>
      <c r="W74" s="8"/>
      <c r="X74" s="8"/>
      <c r="Y74" s="8"/>
      <c r="Z74" s="240"/>
    </row>
    <row r="75" spans="1:26" ht="12.75" customHeight="1">
      <c r="A75" s="26"/>
      <c r="B75" s="234"/>
      <c r="C75" s="587" t="s">
        <v>24</v>
      </c>
      <c r="D75" s="587"/>
      <c r="E75" s="587"/>
      <c r="F75" s="587"/>
      <c r="G75" s="587"/>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c r="A76" s="3"/>
      <c r="B76" s="231"/>
      <c r="C76" s="424">
        <v>9</v>
      </c>
      <c r="D76" s="559" t="s">
        <v>28</v>
      </c>
      <c r="E76" s="455"/>
      <c r="F76" s="455"/>
      <c r="G76" s="455"/>
      <c r="H76" s="452"/>
      <c r="I76" s="456"/>
      <c r="J76" s="457"/>
      <c r="K76" s="453"/>
      <c r="L76" s="5"/>
      <c r="M76" s="5"/>
      <c r="N76" s="5"/>
      <c r="O76" s="244"/>
      <c r="P76" s="393" t="s">
        <v>22</v>
      </c>
      <c r="Q76" s="239"/>
      <c r="R76" s="569" t="s">
        <v>52</v>
      </c>
      <c r="S76" s="569"/>
      <c r="T76" s="531"/>
      <c r="U76" s="8"/>
      <c r="V76" s="8"/>
      <c r="W76" s="8"/>
      <c r="X76" s="8"/>
      <c r="Y76" s="8"/>
      <c r="Z76" s="240"/>
    </row>
    <row r="77" spans="1:26" s="199" customFormat="1" ht="12.6" customHeight="1">
      <c r="A77" s="117"/>
      <c r="B77" s="259"/>
      <c r="C77" s="116"/>
      <c r="D77" s="585"/>
      <c r="E77" s="586"/>
      <c r="F77" s="586"/>
      <c r="G77" s="586"/>
      <c r="H77" s="586"/>
      <c r="I77" s="586"/>
      <c r="J77" s="586"/>
      <c r="K77" s="44"/>
      <c r="L77" s="30"/>
      <c r="M77" s="30"/>
      <c r="N77" s="30"/>
      <c r="O77" s="260"/>
      <c r="P77" s="550">
        <v>0</v>
      </c>
      <c r="Q77" s="261"/>
      <c r="R77" s="568"/>
      <c r="S77" s="568"/>
      <c r="T77" s="532"/>
      <c r="U77" s="118"/>
      <c r="V77" s="118"/>
      <c r="W77" s="118"/>
      <c r="X77" s="118"/>
      <c r="Y77" s="118"/>
      <c r="Z77" s="262"/>
    </row>
    <row r="78" spans="1:26" s="199" customFormat="1" ht="12.6" customHeight="1">
      <c r="A78" s="117"/>
      <c r="B78" s="259"/>
      <c r="C78" s="116"/>
      <c r="D78" s="585"/>
      <c r="E78" s="586"/>
      <c r="F78" s="586"/>
      <c r="G78" s="586"/>
      <c r="H78" s="586"/>
      <c r="I78" s="586"/>
      <c r="J78" s="586"/>
      <c r="K78" s="44"/>
      <c r="L78" s="30"/>
      <c r="M78" s="30"/>
      <c r="N78" s="30"/>
      <c r="O78" s="260"/>
      <c r="P78" s="550">
        <v>0</v>
      </c>
      <c r="Q78" s="261"/>
      <c r="R78" s="568"/>
      <c r="S78" s="568"/>
      <c r="T78" s="532"/>
      <c r="U78" s="118"/>
      <c r="V78" s="118"/>
      <c r="W78" s="118"/>
      <c r="X78" s="118"/>
      <c r="Y78" s="118"/>
      <c r="Z78" s="262"/>
    </row>
    <row r="79" spans="1:26" s="199" customFormat="1" ht="12.6" customHeight="1">
      <c r="A79" s="117"/>
      <c r="B79" s="259"/>
      <c r="C79" s="116"/>
      <c r="D79" s="585"/>
      <c r="E79" s="586"/>
      <c r="F79" s="586"/>
      <c r="G79" s="586"/>
      <c r="H79" s="586"/>
      <c r="I79" s="586"/>
      <c r="J79" s="586"/>
      <c r="K79" s="44"/>
      <c r="L79" s="30"/>
      <c r="M79" s="30"/>
      <c r="N79" s="30"/>
      <c r="O79" s="260"/>
      <c r="P79" s="550">
        <v>0</v>
      </c>
      <c r="Q79" s="261"/>
      <c r="R79" s="568"/>
      <c r="S79" s="568"/>
      <c r="T79" s="532"/>
      <c r="U79" s="118"/>
      <c r="V79" s="118"/>
      <c r="W79" s="118"/>
      <c r="X79" s="118"/>
      <c r="Y79" s="118"/>
      <c r="Z79" s="262"/>
    </row>
    <row r="80" spans="1:26" s="199" customFormat="1" ht="12.6" customHeight="1">
      <c r="A80" s="117"/>
      <c r="B80" s="259"/>
      <c r="C80" s="116"/>
      <c r="D80" s="585"/>
      <c r="E80" s="586"/>
      <c r="F80" s="586"/>
      <c r="G80" s="586"/>
      <c r="H80" s="586"/>
      <c r="I80" s="586"/>
      <c r="J80" s="586"/>
      <c r="K80" s="44"/>
      <c r="L80" s="30"/>
      <c r="M80" s="30"/>
      <c r="N80" s="30"/>
      <c r="O80" s="260"/>
      <c r="P80" s="550">
        <v>0</v>
      </c>
      <c r="Q80" s="261"/>
      <c r="R80" s="568"/>
      <c r="S80" s="568"/>
      <c r="T80" s="532"/>
      <c r="U80" s="118"/>
      <c r="V80" s="118"/>
      <c r="W80" s="118"/>
      <c r="X80" s="118"/>
      <c r="Y80" s="118"/>
      <c r="Z80" s="262"/>
    </row>
    <row r="81" spans="1:27" ht="12.75" customHeight="1">
      <c r="A81" s="3"/>
      <c r="B81" s="231"/>
      <c r="C81" s="51"/>
      <c r="D81" s="53"/>
      <c r="E81" s="53"/>
      <c r="F81" s="53"/>
      <c r="G81" s="53"/>
      <c r="H81" s="53"/>
      <c r="I81" s="55"/>
      <c r="J81" s="55"/>
      <c r="K81" s="54"/>
      <c r="L81" s="5"/>
      <c r="M81" s="5"/>
      <c r="N81" s="5"/>
      <c r="O81" s="221"/>
      <c r="P81" s="60"/>
      <c r="Q81" s="221"/>
      <c r="R81" s="567"/>
      <c r="S81" s="567"/>
      <c r="T81" s="517"/>
      <c r="U81" s="8"/>
      <c r="V81" s="8"/>
      <c r="W81" s="8"/>
      <c r="X81" s="8"/>
      <c r="Y81" s="8"/>
      <c r="Z81" s="240"/>
    </row>
    <row r="82" spans="1:27" ht="12.75" customHeight="1">
      <c r="A82" s="26"/>
      <c r="B82" s="234"/>
      <c r="C82" s="587" t="s">
        <v>24</v>
      </c>
      <c r="D82" s="587"/>
      <c r="E82" s="587"/>
      <c r="F82" s="587"/>
      <c r="G82" s="587"/>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c r="A83" s="26"/>
      <c r="B83" s="234"/>
      <c r="C83" s="458"/>
      <c r="D83" s="459"/>
      <c r="E83" s="459"/>
      <c r="F83" s="459"/>
      <c r="G83" s="459"/>
      <c r="H83" s="460"/>
      <c r="I83" s="460" t="s">
        <v>5869</v>
      </c>
      <c r="J83" s="461"/>
      <c r="K83" s="462"/>
      <c r="L83" s="98"/>
      <c r="M83" s="98"/>
      <c r="N83" s="98"/>
      <c r="O83" s="264"/>
      <c r="P83" s="61"/>
      <c r="Q83" s="265"/>
      <c r="R83" s="573" t="s">
        <v>6594</v>
      </c>
      <c r="S83" s="574"/>
      <c r="T83" s="534"/>
      <c r="U83" s="21"/>
      <c r="V83" s="21"/>
      <c r="W83" s="21"/>
      <c r="X83" s="21"/>
      <c r="Y83" s="21"/>
      <c r="Z83" s="266"/>
    </row>
    <row r="84" spans="1:27">
      <c r="A84" s="3"/>
      <c r="B84" s="231"/>
      <c r="C84" s="41">
        <v>10</v>
      </c>
      <c r="D84" s="35" t="s">
        <v>5914</v>
      </c>
      <c r="E84" s="35"/>
      <c r="F84" s="35"/>
      <c r="G84" s="30"/>
      <c r="H84" s="115"/>
      <c r="I84" s="647"/>
      <c r="J84" s="648"/>
      <c r="K84" s="31"/>
      <c r="L84" s="5"/>
      <c r="M84" s="5"/>
      <c r="N84" s="5"/>
      <c r="O84" s="244"/>
      <c r="P84" s="564">
        <v>0</v>
      </c>
      <c r="Q84" s="265"/>
      <c r="R84" s="575"/>
      <c r="S84" s="576"/>
      <c r="T84" s="535"/>
      <c r="U84" s="45"/>
      <c r="V84" s="45"/>
      <c r="W84" s="45"/>
      <c r="X84" s="45"/>
      <c r="Y84" s="45"/>
      <c r="Z84" s="240"/>
    </row>
    <row r="85" spans="1:27" ht="9" customHeight="1">
      <c r="A85" s="3"/>
      <c r="B85" s="231"/>
      <c r="C85" s="42"/>
      <c r="D85" s="5"/>
      <c r="E85" s="5"/>
      <c r="F85" s="5"/>
      <c r="G85" s="5"/>
      <c r="H85" s="5"/>
      <c r="I85" s="40"/>
      <c r="J85" s="40"/>
      <c r="K85" s="31"/>
      <c r="L85" s="5"/>
      <c r="M85" s="5"/>
      <c r="N85" s="5"/>
      <c r="O85" s="244"/>
      <c r="P85" s="23"/>
      <c r="Q85" s="265"/>
      <c r="R85" s="577"/>
      <c r="S85" s="578"/>
      <c r="T85" s="536"/>
      <c r="U85" s="8"/>
      <c r="V85" s="8"/>
      <c r="W85" s="8"/>
      <c r="X85" s="8"/>
      <c r="Y85" s="8"/>
      <c r="Z85" s="240"/>
    </row>
    <row r="86" spans="1:27" ht="12.75" customHeight="1">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c r="A87" s="3"/>
      <c r="B87" s="231"/>
      <c r="C87" s="42"/>
      <c r="D87" s="5"/>
      <c r="E87" s="5"/>
      <c r="F87" s="5"/>
      <c r="G87" s="5"/>
      <c r="H87" s="5"/>
      <c r="I87" s="40"/>
      <c r="J87" s="40"/>
      <c r="K87" s="31"/>
      <c r="L87" s="5"/>
      <c r="M87" s="5"/>
      <c r="N87" s="5"/>
      <c r="O87" s="244"/>
      <c r="P87" s="29"/>
      <c r="Q87" s="265"/>
      <c r="R87" s="569" t="s">
        <v>52</v>
      </c>
      <c r="S87" s="569"/>
      <c r="T87" s="536"/>
      <c r="U87" s="8"/>
      <c r="V87" s="8"/>
      <c r="W87" s="8"/>
      <c r="X87" s="8"/>
      <c r="Y87" s="8"/>
      <c r="Z87" s="240"/>
    </row>
    <row r="88" spans="1:27" ht="28.5" customHeight="1">
      <c r="A88" s="3"/>
      <c r="B88" s="231"/>
      <c r="C88" s="43">
        <v>11</v>
      </c>
      <c r="D88" s="611" t="s">
        <v>6591</v>
      </c>
      <c r="E88" s="611"/>
      <c r="F88" s="611"/>
      <c r="G88" s="611"/>
      <c r="H88" s="611"/>
      <c r="I88" s="611"/>
      <c r="J88" s="611"/>
      <c r="K88" s="612"/>
      <c r="L88" s="554"/>
      <c r="M88" s="554"/>
      <c r="N88" s="554"/>
      <c r="O88" s="267"/>
      <c r="P88" s="28" t="s">
        <v>22</v>
      </c>
      <c r="Q88" s="239"/>
      <c r="R88" s="569"/>
      <c r="S88" s="569"/>
      <c r="T88" s="531"/>
      <c r="U88" s="8"/>
      <c r="V88" s="8"/>
      <c r="W88" s="8"/>
      <c r="X88" s="8"/>
      <c r="Y88" s="8"/>
      <c r="Z88" s="240"/>
    </row>
    <row r="89" spans="1:27" ht="12.6" customHeight="1">
      <c r="A89" s="3"/>
      <c r="B89" s="231"/>
      <c r="C89" s="19"/>
      <c r="D89" s="585"/>
      <c r="E89" s="585"/>
      <c r="F89" s="585"/>
      <c r="G89" s="585"/>
      <c r="H89" s="586"/>
      <c r="I89" s="586"/>
      <c r="J89" s="586"/>
      <c r="K89" s="44"/>
      <c r="L89" s="30"/>
      <c r="M89" s="30"/>
      <c r="N89" s="30"/>
      <c r="O89" s="260"/>
      <c r="P89" s="544">
        <v>0</v>
      </c>
      <c r="Q89" s="232"/>
      <c r="R89" s="568"/>
      <c r="S89" s="568"/>
      <c r="T89" s="519"/>
      <c r="U89" s="8"/>
      <c r="V89" s="8"/>
      <c r="W89" s="8" t="s">
        <v>23</v>
      </c>
      <c r="X89" s="8"/>
      <c r="Y89" s="8"/>
      <c r="Z89" s="240"/>
    </row>
    <row r="90" spans="1:27" ht="12.6" customHeight="1">
      <c r="A90" s="3"/>
      <c r="B90" s="231"/>
      <c r="C90" s="19"/>
      <c r="D90" s="585"/>
      <c r="E90" s="585"/>
      <c r="F90" s="585"/>
      <c r="G90" s="585"/>
      <c r="H90" s="586"/>
      <c r="I90" s="586"/>
      <c r="J90" s="586"/>
      <c r="K90" s="44"/>
      <c r="L90" s="30"/>
      <c r="M90" s="30"/>
      <c r="N90" s="30"/>
      <c r="O90" s="260"/>
      <c r="P90" s="544">
        <v>0</v>
      </c>
      <c r="Q90" s="232"/>
      <c r="R90" s="568"/>
      <c r="S90" s="568"/>
      <c r="T90" s="519"/>
      <c r="U90" s="8"/>
      <c r="V90" s="8"/>
      <c r="W90" s="8" t="s">
        <v>23</v>
      </c>
      <c r="X90" s="8"/>
      <c r="Y90" s="8"/>
      <c r="Z90" s="240"/>
    </row>
    <row r="91" spans="1:27" ht="12.75" customHeight="1">
      <c r="A91" s="24"/>
      <c r="B91" s="231"/>
      <c r="C91" s="56"/>
      <c r="D91" s="57"/>
      <c r="E91" s="57"/>
      <c r="F91" s="57"/>
      <c r="G91" s="58"/>
      <c r="H91" s="58"/>
      <c r="I91" s="58"/>
      <c r="J91" s="58"/>
      <c r="K91" s="59"/>
      <c r="L91" s="6"/>
      <c r="M91" s="6"/>
      <c r="N91" s="6"/>
      <c r="O91" s="221"/>
      <c r="P91" s="62"/>
      <c r="Q91" s="268"/>
      <c r="R91" s="567"/>
      <c r="S91" s="567"/>
      <c r="T91" s="537"/>
      <c r="U91" s="8"/>
      <c r="V91" s="8"/>
      <c r="W91" s="8"/>
      <c r="X91" s="8"/>
      <c r="Y91" s="8"/>
      <c r="Z91" s="240"/>
    </row>
    <row r="92" spans="1:27" ht="16.5" customHeight="1">
      <c r="A92" s="26"/>
      <c r="B92" s="234"/>
      <c r="C92" s="588" t="s">
        <v>24</v>
      </c>
      <c r="D92" s="588"/>
      <c r="E92" s="588"/>
      <c r="F92" s="588"/>
      <c r="G92" s="588"/>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c r="A94" s="46"/>
      <c r="B94" s="269"/>
      <c r="C94" s="583" t="s">
        <v>35</v>
      </c>
      <c r="D94" s="584"/>
      <c r="E94" s="584"/>
      <c r="F94" s="584"/>
      <c r="G94" s="584"/>
      <c r="H94" s="584"/>
      <c r="I94" s="584"/>
      <c r="J94" s="584"/>
      <c r="K94" s="552"/>
      <c r="L94" s="552"/>
      <c r="M94" s="552"/>
      <c r="N94" s="552"/>
      <c r="O94" s="360"/>
      <c r="P94" s="513">
        <f>+P21+P30+P36+P43+P52+P61+P68+P75+P82+P84+P92</f>
        <v>2500</v>
      </c>
      <c r="Q94" s="404"/>
      <c r="R94" s="570"/>
      <c r="S94" s="571"/>
      <c r="T94" s="539"/>
      <c r="U94" s="380"/>
      <c r="V94" s="380"/>
      <c r="W94" s="380"/>
      <c r="X94" s="380"/>
      <c r="Y94" s="380"/>
      <c r="Z94" s="240"/>
    </row>
    <row r="95" spans="1:27" ht="6.6" customHeight="1">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c r="A99" s="3"/>
      <c r="B99" s="198"/>
      <c r="C99" s="4"/>
      <c r="D99" s="74"/>
      <c r="E99" s="4"/>
      <c r="F99" s="275"/>
      <c r="G99" s="4"/>
      <c r="H99" s="4"/>
      <c r="I99" s="4"/>
      <c r="J99" s="4"/>
      <c r="K99" s="4"/>
      <c r="L99" s="4"/>
      <c r="M99" s="4"/>
      <c r="N99" s="4"/>
      <c r="O99" s="4"/>
      <c r="P99" s="4"/>
      <c r="Q99" s="4"/>
      <c r="R99" s="4"/>
      <c r="S99" s="5"/>
      <c r="T99" s="635"/>
      <c r="U99" s="636"/>
      <c r="V99" s="4"/>
      <c r="W99" s="7"/>
      <c r="X99" s="7"/>
      <c r="Y99" s="7"/>
      <c r="Z99" s="7"/>
      <c r="AA99" s="8"/>
      <c r="AB99" s="7"/>
    </row>
    <row r="100" spans="1:28">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formula1>$AD$19:$AD$21</formula1>
    </dataValidation>
    <dataValidation type="list" allowBlank="1" showInputMessage="1" showErrorMessage="1" sqref="D38:G41">
      <formula1>lstLn4</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2:G34">
      <formula1>lstLn3</formula1>
    </dataValidation>
    <dataValidation type="list" allowBlank="1" showInputMessage="1" showErrorMessage="1" sqref="D23:G28">
      <formula1>lstLn2</formula1>
    </dataValidation>
    <dataValidation type="list" allowBlank="1" showInputMessage="1" showErrorMessage="1" sqref="D17:G19">
      <formula1>lstLn1</formula1>
    </dataValidation>
    <dataValidation type="list" allowBlank="1" showInputMessage="1" showErrorMessage="1" sqref="D89:J90">
      <formula1>Line_11</formula1>
    </dataValidation>
    <dataValidation type="list" allowBlank="1" showInputMessage="1" showErrorMessage="1" sqref="D70:J73">
      <formula1>Line8Travel</formula1>
    </dataValidation>
    <dataValidation type="list" allowBlank="1" showInputMessage="1" showErrorMessage="1" sqref="D77:J80">
      <formula1>Line9OtherCosts</formula1>
    </dataValidation>
    <dataValidation type="list" allowBlank="1" showInputMessage="1" showErrorMessage="1" sqref="J54:J59 J38:J41">
      <formula1>",per hour, per day, flat"</formula1>
    </dataValidation>
    <dataValidation type="list" allowBlank="1" showInputMessage="1" showErrorMessage="1" sqref="D63:J66">
      <formula1>lstLn7</formula1>
    </dataValidation>
    <dataValidation type="list" allowBlank="1" showInputMessage="1" showErrorMessage="1" sqref="D54:G59">
      <formula1>lstLn6</formula1>
    </dataValidation>
    <dataValidation type="list" allowBlank="1" showInputMessage="1" showErrorMessage="1" sqref="V7:V9 U7 U9">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whole" allowBlank="1" showInputMessage="1" showErrorMessage="1" error="Please enter a numeric value." sqref="T37:T42 T32:T34 P38:Q42 P32:Q34">
      <formula1>0</formula1>
      <formula2>10000000</formula2>
    </dataValidation>
    <dataValidation allowBlank="1" showErrorMessage="1" prompt="_x000a_" sqref="S50 T44:T50 Q44:Q50 P46:P50"/>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3.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c r="A1" s="276"/>
      <c r="B1" s="277"/>
      <c r="C1" s="277"/>
      <c r="D1" s="277"/>
      <c r="E1" s="277"/>
      <c r="G1" s="725"/>
      <c r="H1" s="725"/>
    </row>
    <row r="2" spans="1:10" ht="15.75">
      <c r="A2" s="276"/>
      <c r="B2" s="745" t="s">
        <v>122</v>
      </c>
      <c r="C2" s="746"/>
      <c r="D2" s="746"/>
      <c r="E2" s="746"/>
      <c r="F2" s="746"/>
      <c r="G2" s="746"/>
      <c r="H2" s="747"/>
    </row>
    <row r="3" spans="1:10">
      <c r="A3" s="276"/>
      <c r="B3" s="748" t="s">
        <v>43</v>
      </c>
      <c r="C3" s="749"/>
      <c r="D3" s="749"/>
      <c r="E3" s="749"/>
      <c r="F3" s="749"/>
      <c r="G3" s="749"/>
      <c r="H3" s="750"/>
    </row>
    <row r="4" spans="1:10">
      <c r="A4" s="276"/>
      <c r="B4" s="279"/>
      <c r="C4" s="280"/>
      <c r="D4" s="280"/>
      <c r="E4" s="280"/>
      <c r="F4" s="280"/>
      <c r="G4" s="280"/>
      <c r="H4" s="281"/>
    </row>
    <row r="5" spans="1:10">
      <c r="A5" s="276"/>
      <c r="B5" s="751" t="s">
        <v>4669</v>
      </c>
      <c r="C5" s="752"/>
      <c r="D5" s="752"/>
      <c r="E5" s="752"/>
      <c r="F5" s="752"/>
      <c r="G5" s="752"/>
      <c r="H5" s="753"/>
    </row>
    <row r="6" spans="1:10">
      <c r="A6" s="276"/>
      <c r="B6" s="276"/>
      <c r="C6" s="276"/>
      <c r="D6" s="276"/>
      <c r="E6" s="276"/>
      <c r="F6" s="276"/>
      <c r="G6" s="276"/>
      <c r="H6" s="276"/>
    </row>
    <row r="7" spans="1:10">
      <c r="A7" s="276"/>
      <c r="B7" s="742" t="s">
        <v>4664</v>
      </c>
      <c r="C7" s="743"/>
      <c r="D7" s="743"/>
      <c r="E7" s="743"/>
      <c r="F7" s="743"/>
      <c r="G7" s="743"/>
      <c r="H7" s="744"/>
    </row>
    <row r="8" spans="1:10" ht="5.25" customHeight="1">
      <c r="A8" s="276"/>
      <c r="B8" s="87"/>
      <c r="C8" s="200"/>
      <c r="D8" s="200"/>
      <c r="E8" s="200"/>
      <c r="F8" s="200"/>
      <c r="G8" s="200"/>
      <c r="H8" s="201"/>
    </row>
    <row r="9" spans="1:10" ht="54.75" customHeight="1">
      <c r="A9" s="276"/>
      <c r="B9" s="81" t="s">
        <v>69</v>
      </c>
      <c r="C9" s="754" t="s">
        <v>4158</v>
      </c>
      <c r="D9" s="754"/>
      <c r="E9" s="754"/>
      <c r="F9" s="754"/>
      <c r="G9" s="754"/>
      <c r="H9" s="755"/>
    </row>
    <row r="10" spans="1:10" ht="22.15" customHeight="1">
      <c r="A10" s="276"/>
      <c r="B10" s="81" t="s">
        <v>117</v>
      </c>
      <c r="C10" s="754" t="s">
        <v>6097</v>
      </c>
      <c r="D10" s="754"/>
      <c r="E10" s="754"/>
      <c r="F10" s="754"/>
      <c r="G10" s="754"/>
      <c r="H10" s="755"/>
    </row>
    <row r="11" spans="1:10" ht="23.25" customHeight="1">
      <c r="A11" s="276"/>
      <c r="B11" s="81" t="s">
        <v>71</v>
      </c>
      <c r="C11" s="740" t="s">
        <v>6096</v>
      </c>
      <c r="D11" s="740"/>
      <c r="E11" s="740"/>
      <c r="F11" s="740"/>
      <c r="G11" s="740"/>
      <c r="H11" s="741"/>
    </row>
    <row r="12" spans="1:10" ht="61.5" customHeight="1">
      <c r="A12" s="276"/>
      <c r="B12" s="82" t="s">
        <v>72</v>
      </c>
      <c r="C12" s="756" t="s">
        <v>74</v>
      </c>
      <c r="D12" s="756"/>
      <c r="E12" s="756"/>
      <c r="F12" s="756"/>
      <c r="G12" s="756"/>
      <c r="H12" s="757"/>
    </row>
    <row r="13" spans="1:10" s="277" customFormat="1">
      <c r="A13" s="282"/>
      <c r="B13" s="82"/>
      <c r="C13" s="758"/>
      <c r="D13" s="758"/>
      <c r="E13" s="758"/>
      <c r="F13" s="758"/>
      <c r="G13" s="758"/>
      <c r="H13" s="759"/>
    </row>
    <row r="14" spans="1:10">
      <c r="A14" s="276"/>
      <c r="B14" s="735" t="s">
        <v>73</v>
      </c>
      <c r="C14" s="667" t="s">
        <v>76</v>
      </c>
      <c r="D14" s="668"/>
      <c r="E14" s="737" t="str">
        <f>valDistrName</f>
        <v>Org Name</v>
      </c>
      <c r="F14" s="738"/>
      <c r="G14" s="283" t="s">
        <v>77</v>
      </c>
      <c r="H14" s="284">
        <v>305</v>
      </c>
      <c r="J14" s="105"/>
    </row>
    <row r="15" spans="1:10">
      <c r="A15" s="276"/>
      <c r="B15" s="736"/>
      <c r="C15" s="665" t="s">
        <v>4665</v>
      </c>
      <c r="D15" s="666"/>
      <c r="E15" s="285" t="str">
        <f>valorg4code</f>
        <v xml:space="preserve">Org </v>
      </c>
      <c r="F15" s="286"/>
      <c r="G15" s="286" t="s">
        <v>4096</v>
      </c>
      <c r="H15" s="287" t="s">
        <v>6099</v>
      </c>
    </row>
    <row r="16" spans="1:10">
      <c r="A16" s="276"/>
      <c r="B16" s="735" t="s">
        <v>75</v>
      </c>
      <c r="C16" s="667" t="s">
        <v>79</v>
      </c>
      <c r="D16" s="668"/>
      <c r="E16" s="737" t="str">
        <f>valAddr1</f>
        <v>Address 1</v>
      </c>
      <c r="F16" s="738"/>
      <c r="G16" s="738"/>
      <c r="H16" s="739"/>
    </row>
    <row r="17" spans="1:8">
      <c r="A17" s="276"/>
      <c r="B17" s="736"/>
      <c r="C17" s="665"/>
      <c r="D17" s="666"/>
      <c r="E17" s="669" t="str">
        <f>valCtyStZip</f>
        <v>Town, State  Zip</v>
      </c>
      <c r="F17" s="670"/>
      <c r="G17" s="288"/>
      <c r="H17" s="289" t="s">
        <v>125</v>
      </c>
    </row>
    <row r="18" spans="1:8" ht="20.100000000000001" customHeight="1">
      <c r="A18" s="276"/>
      <c r="B18" s="83" t="s">
        <v>78</v>
      </c>
      <c r="C18" s="671" t="s">
        <v>81</v>
      </c>
      <c r="D18" s="672"/>
      <c r="E18" s="678"/>
      <c r="F18" s="679"/>
      <c r="G18" s="679"/>
      <c r="H18" s="680"/>
    </row>
    <row r="19" spans="1:8" ht="16.899999999999999" customHeight="1">
      <c r="A19" s="276"/>
      <c r="B19" s="735" t="s">
        <v>80</v>
      </c>
      <c r="C19" s="681" t="s">
        <v>5919</v>
      </c>
      <c r="D19" s="682"/>
      <c r="E19" s="685" t="s">
        <v>126</v>
      </c>
      <c r="F19" s="686"/>
      <c r="G19" s="686"/>
      <c r="H19" s="687"/>
    </row>
    <row r="20" spans="1:8" ht="7.15" customHeight="1">
      <c r="A20" s="276"/>
      <c r="B20" s="736"/>
      <c r="C20" s="683"/>
      <c r="D20" s="684"/>
      <c r="E20" s="688"/>
      <c r="F20" s="689"/>
      <c r="G20" s="689"/>
      <c r="H20" s="690"/>
    </row>
    <row r="21" spans="1:8" ht="20.100000000000001" customHeight="1">
      <c r="A21" s="276"/>
      <c r="B21" s="722" t="s">
        <v>82</v>
      </c>
      <c r="C21" s="673" t="s">
        <v>83</v>
      </c>
      <c r="D21" s="674"/>
      <c r="E21" s="290" t="s">
        <v>84</v>
      </c>
      <c r="F21" s="691"/>
      <c r="G21" s="692"/>
      <c r="H21" s="693"/>
    </row>
    <row r="22" spans="1:8" ht="20.100000000000001" customHeight="1">
      <c r="A22" s="276"/>
      <c r="B22" s="723"/>
      <c r="C22" s="634" t="s">
        <v>85</v>
      </c>
      <c r="D22" s="703"/>
      <c r="E22" s="290" t="s">
        <v>86</v>
      </c>
      <c r="F22" s="691"/>
      <c r="G22" s="692"/>
      <c r="H22" s="693"/>
    </row>
    <row r="23" spans="1:8" ht="20.100000000000001" customHeight="1">
      <c r="A23" s="276"/>
      <c r="B23" s="723"/>
      <c r="C23" s="96"/>
      <c r="D23" s="97"/>
      <c r="E23" s="291" t="s">
        <v>130</v>
      </c>
      <c r="F23" s="691"/>
      <c r="G23" s="692"/>
      <c r="H23" s="693"/>
    </row>
    <row r="24" spans="1:8" ht="20.100000000000001" customHeight="1">
      <c r="A24" s="276"/>
      <c r="B24" s="724"/>
      <c r="C24" s="694"/>
      <c r="D24" s="695"/>
      <c r="E24" s="292" t="s">
        <v>87</v>
      </c>
      <c r="F24" s="662"/>
      <c r="G24" s="663"/>
      <c r="H24" s="664"/>
    </row>
    <row r="25" spans="1:8">
      <c r="A25" s="276"/>
      <c r="B25" s="84"/>
      <c r="C25" s="85"/>
      <c r="D25" s="85"/>
      <c r="E25" s="86"/>
      <c r="F25" s="282"/>
      <c r="G25" s="282"/>
      <c r="H25" s="282"/>
    </row>
    <row r="26" spans="1:8">
      <c r="A26" s="276"/>
      <c r="B26" s="717" t="s">
        <v>4666</v>
      </c>
      <c r="C26" s="718"/>
      <c r="D26" s="718"/>
      <c r="E26" s="718"/>
      <c r="F26" s="718"/>
      <c r="G26" s="293"/>
      <c r="H26" s="294"/>
    </row>
    <row r="27" spans="1:8" ht="54" customHeight="1">
      <c r="B27" s="719" t="s">
        <v>6100</v>
      </c>
      <c r="C27" s="720"/>
      <c r="D27" s="720"/>
      <c r="E27" s="720"/>
      <c r="F27" s="720"/>
      <c r="G27" s="720"/>
      <c r="H27" s="721"/>
    </row>
    <row r="28" spans="1:8" ht="237.6" customHeight="1">
      <c r="B28" s="704"/>
      <c r="C28" s="705"/>
      <c r="D28" s="705"/>
      <c r="E28" s="705"/>
      <c r="F28" s="705"/>
      <c r="G28" s="705"/>
      <c r="H28" s="706"/>
    </row>
    <row r="29" spans="1:8" s="295" customFormat="1" ht="11.25" customHeight="1">
      <c r="B29" s="296"/>
      <c r="C29" s="211"/>
      <c r="D29" s="211"/>
      <c r="E29" s="211"/>
      <c r="F29" s="211"/>
      <c r="G29" s="211"/>
      <c r="H29" s="297"/>
    </row>
    <row r="30" spans="1:8">
      <c r="B30" s="712" t="s">
        <v>4670</v>
      </c>
      <c r="C30" s="713"/>
      <c r="D30" s="713"/>
      <c r="E30" s="713"/>
      <c r="F30" s="713"/>
      <c r="G30" s="713"/>
      <c r="H30" s="714"/>
    </row>
    <row r="31" spans="1:8" ht="7.5" customHeight="1">
      <c r="B31" s="298"/>
      <c r="C31" s="299"/>
      <c r="D31" s="299"/>
      <c r="E31" s="299"/>
      <c r="F31" s="299"/>
      <c r="G31" s="299"/>
      <c r="H31" s="300"/>
    </row>
    <row r="32" spans="1:8">
      <c r="B32" s="87" t="s">
        <v>69</v>
      </c>
      <c r="C32" s="701" t="s">
        <v>127</v>
      </c>
      <c r="D32" s="701"/>
      <c r="E32" s="701"/>
      <c r="F32" s="701"/>
      <c r="G32" s="701"/>
      <c r="H32" s="702"/>
    </row>
    <row r="33" spans="1:13" ht="12.75" customHeight="1">
      <c r="B33" s="91" t="s">
        <v>70</v>
      </c>
      <c r="C33" s="701" t="s">
        <v>4671</v>
      </c>
      <c r="D33" s="701"/>
      <c r="E33" s="701"/>
      <c r="F33" s="701"/>
      <c r="G33" s="701"/>
      <c r="H33" s="702"/>
    </row>
    <row r="34" spans="1:13">
      <c r="B34" s="87" t="s">
        <v>88</v>
      </c>
      <c r="C34" s="701" t="s">
        <v>128</v>
      </c>
      <c r="D34" s="701"/>
      <c r="E34" s="701"/>
      <c r="F34" s="701"/>
      <c r="G34" s="701"/>
      <c r="H34" s="702"/>
    </row>
    <row r="35" spans="1:13">
      <c r="B35" s="87" t="s">
        <v>72</v>
      </c>
      <c r="C35" s="701" t="s">
        <v>129</v>
      </c>
      <c r="D35" s="701"/>
      <c r="E35" s="701"/>
      <c r="F35" s="701"/>
      <c r="G35" s="701"/>
      <c r="H35" s="702"/>
    </row>
    <row r="36" spans="1:13">
      <c r="B36" s="715"/>
      <c r="C36" s="716"/>
      <c r="D36" s="301"/>
      <c r="E36" s="726"/>
      <c r="F36" s="726"/>
      <c r="G36" s="302"/>
      <c r="H36" s="303"/>
      <c r="L36" s="304"/>
    </row>
    <row r="37" spans="1:13" ht="6.75" customHeight="1">
      <c r="A37" s="282"/>
      <c r="B37" s="727"/>
      <c r="C37" s="727"/>
      <c r="D37" s="305"/>
      <c r="E37" s="731"/>
      <c r="F37" s="731"/>
      <c r="G37" s="276"/>
      <c r="H37" s="276"/>
      <c r="L37" s="93"/>
    </row>
    <row r="38" spans="1:13">
      <c r="B38" s="732"/>
      <c r="C38" s="733"/>
      <c r="D38" s="734"/>
      <c r="E38" s="75" t="s">
        <v>17</v>
      </c>
      <c r="F38" s="75" t="s">
        <v>18</v>
      </c>
      <c r="G38" s="75" t="s">
        <v>89</v>
      </c>
      <c r="H38" s="88" t="s">
        <v>90</v>
      </c>
    </row>
    <row r="39" spans="1:13">
      <c r="B39" s="306"/>
      <c r="C39" s="307"/>
      <c r="D39" s="308"/>
      <c r="E39" s="675" t="s">
        <v>4672</v>
      </c>
      <c r="F39" s="202" t="s">
        <v>92</v>
      </c>
      <c r="G39" s="202"/>
      <c r="H39" s="203"/>
    </row>
    <row r="40" spans="1:13" ht="12.75" customHeight="1">
      <c r="B40" s="306"/>
      <c r="C40" s="204" t="s">
        <v>93</v>
      </c>
      <c r="D40" s="308"/>
      <c r="E40" s="676"/>
      <c r="F40" s="205" t="s">
        <v>94</v>
      </c>
      <c r="G40" s="205" t="s">
        <v>95</v>
      </c>
      <c r="H40" s="205" t="s">
        <v>96</v>
      </c>
    </row>
    <row r="41" spans="1:13" ht="12.75" customHeight="1">
      <c r="B41" s="306"/>
      <c r="C41" s="307"/>
      <c r="D41" s="308"/>
      <c r="E41" s="676"/>
      <c r="F41" s="206" t="s">
        <v>91</v>
      </c>
      <c r="G41" s="206" t="s">
        <v>97</v>
      </c>
      <c r="H41" s="206" t="s">
        <v>91</v>
      </c>
    </row>
    <row r="42" spans="1:13" ht="12.75" customHeight="1">
      <c r="B42" s="309"/>
      <c r="C42" s="310"/>
      <c r="D42" s="311"/>
      <c r="E42" s="677"/>
      <c r="F42" s="312" t="s">
        <v>98</v>
      </c>
      <c r="G42" s="313"/>
      <c r="H42" s="313"/>
    </row>
    <row r="43" spans="1:13" ht="12.75" hidden="1" customHeight="1">
      <c r="B43" s="309"/>
      <c r="C43" s="310"/>
      <c r="D43" s="311"/>
      <c r="E43" s="366"/>
      <c r="F43" s="367"/>
      <c r="G43" s="313"/>
      <c r="H43" s="313"/>
    </row>
    <row r="44" spans="1:13" ht="20.100000000000001" customHeight="1">
      <c r="B44" s="314" t="s">
        <v>99</v>
      </c>
      <c r="C44" s="710" t="s">
        <v>100</v>
      </c>
      <c r="D44" s="711"/>
      <c r="E44" s="315"/>
      <c r="F44" s="315"/>
      <c r="G44" s="316">
        <f>IF(F44 ="",H44-E44,H44-F44)</f>
        <v>0</v>
      </c>
      <c r="H44" s="316">
        <f>valTILn1</f>
        <v>0</v>
      </c>
      <c r="I44" s="660"/>
      <c r="J44" s="661"/>
      <c r="K44" s="661"/>
      <c r="L44" s="661"/>
      <c r="M44" s="661"/>
    </row>
    <row r="45" spans="1:13" ht="20.100000000000001" customHeight="1">
      <c r="B45" s="124" t="s">
        <v>101</v>
      </c>
      <c r="C45" s="330" t="s">
        <v>102</v>
      </c>
      <c r="D45" s="331"/>
      <c r="E45" s="317"/>
      <c r="F45" s="317"/>
      <c r="G45" s="207">
        <f>IF(F45 ="",H45-E45,H45-F45)</f>
        <v>0</v>
      </c>
      <c r="H45" s="207">
        <f>valTILn2</f>
        <v>0</v>
      </c>
      <c r="J45" s="105"/>
    </row>
    <row r="46" spans="1:13" ht="20.100000000000001" customHeight="1">
      <c r="B46" s="124" t="s">
        <v>103</v>
      </c>
      <c r="C46" s="330" t="s">
        <v>104</v>
      </c>
      <c r="D46" s="331"/>
      <c r="E46" s="317"/>
      <c r="F46" s="317"/>
      <c r="G46" s="207">
        <f t="shared" ref="G46:G55" si="0">IF(F46 ="",H46-E46,H46-F46)</f>
        <v>0</v>
      </c>
      <c r="H46" s="207">
        <f>valTILn3</f>
        <v>0</v>
      </c>
    </row>
    <row r="47" spans="1:13" ht="20.100000000000001" customHeight="1">
      <c r="B47" s="124" t="s">
        <v>4674</v>
      </c>
      <c r="C47" s="330" t="s">
        <v>4673</v>
      </c>
      <c r="D47" s="331"/>
      <c r="E47" s="317"/>
      <c r="F47" s="317"/>
      <c r="G47" s="207">
        <f t="shared" si="0"/>
        <v>0</v>
      </c>
      <c r="H47" s="207">
        <f>valTILn4</f>
        <v>0</v>
      </c>
    </row>
    <row r="48" spans="1:13" ht="20.100000000000001" customHeight="1">
      <c r="B48" s="123" t="s">
        <v>4635</v>
      </c>
      <c r="C48" s="332" t="s">
        <v>105</v>
      </c>
      <c r="D48" s="333" t="s">
        <v>21</v>
      </c>
      <c r="E48" s="318"/>
      <c r="F48" s="318"/>
      <c r="G48" s="207">
        <f t="shared" si="0"/>
        <v>0</v>
      </c>
      <c r="H48" s="207">
        <f>valTILn5a</f>
        <v>0</v>
      </c>
      <c r="K48" s="6"/>
    </row>
    <row r="49" spans="1:11" ht="20.100000000000001" customHeight="1">
      <c r="B49" s="319"/>
      <c r="C49" s="334" t="s">
        <v>106</v>
      </c>
      <c r="D49" s="335" t="s">
        <v>51</v>
      </c>
      <c r="E49" s="320"/>
      <c r="F49" s="321"/>
      <c r="G49" s="207">
        <f t="shared" si="0"/>
        <v>0</v>
      </c>
      <c r="H49" s="207">
        <f>valTILn5b</f>
        <v>0</v>
      </c>
      <c r="K49" s="106"/>
    </row>
    <row r="50" spans="1:11" ht="20.100000000000001" customHeight="1">
      <c r="B50" s="124" t="s">
        <v>4102</v>
      </c>
      <c r="C50" s="330" t="s">
        <v>107</v>
      </c>
      <c r="D50" s="331"/>
      <c r="E50" s="317"/>
      <c r="F50" s="317"/>
      <c r="G50" s="207">
        <f t="shared" si="0"/>
        <v>5000</v>
      </c>
      <c r="H50" s="207">
        <f>valTILn6</f>
        <v>5000</v>
      </c>
      <c r="K50" s="106"/>
    </row>
    <row r="51" spans="1:11" ht="20.100000000000001" customHeight="1">
      <c r="B51" s="124" t="s">
        <v>4103</v>
      </c>
      <c r="C51" s="330" t="s">
        <v>108</v>
      </c>
      <c r="D51" s="331"/>
      <c r="E51" s="317"/>
      <c r="F51" s="317"/>
      <c r="G51" s="207">
        <f t="shared" si="0"/>
        <v>0</v>
      </c>
      <c r="H51" s="207">
        <f>valTILn7</f>
        <v>0</v>
      </c>
      <c r="K51" s="106"/>
    </row>
    <row r="52" spans="1:11" ht="20.100000000000001" customHeight="1">
      <c r="B52" s="124" t="s">
        <v>4104</v>
      </c>
      <c r="C52" s="330" t="s">
        <v>109</v>
      </c>
      <c r="D52" s="331"/>
      <c r="E52" s="317"/>
      <c r="F52" s="317"/>
      <c r="G52" s="207">
        <f t="shared" si="0"/>
        <v>0</v>
      </c>
      <c r="H52" s="207">
        <f>valTILn8</f>
        <v>0</v>
      </c>
      <c r="K52" s="106"/>
    </row>
    <row r="53" spans="1:11" ht="20.100000000000001" customHeight="1">
      <c r="B53" s="124" t="s">
        <v>4105</v>
      </c>
      <c r="C53" s="330" t="s">
        <v>51</v>
      </c>
      <c r="D53" s="331"/>
      <c r="E53" s="317"/>
      <c r="F53" s="317"/>
      <c r="G53" s="207">
        <f t="shared" si="0"/>
        <v>0</v>
      </c>
      <c r="H53" s="207">
        <f>valTILn9</f>
        <v>0</v>
      </c>
      <c r="K53" s="106"/>
    </row>
    <row r="54" spans="1:11" ht="20.100000000000001" customHeight="1">
      <c r="B54" s="124" t="s">
        <v>4106</v>
      </c>
      <c r="C54" s="330" t="s">
        <v>110</v>
      </c>
      <c r="D54" s="331"/>
      <c r="E54" s="317"/>
      <c r="F54" s="317"/>
      <c r="G54" s="207">
        <f t="shared" si="0"/>
        <v>0</v>
      </c>
      <c r="H54" s="207">
        <f>valTILn10</f>
        <v>0</v>
      </c>
      <c r="K54" s="106"/>
    </row>
    <row r="55" spans="1:11" ht="20.100000000000001" customHeight="1" thickBot="1">
      <c r="B55" s="125" t="s">
        <v>4107</v>
      </c>
      <c r="C55" s="336" t="s">
        <v>111</v>
      </c>
      <c r="D55" s="336"/>
      <c r="E55" s="322"/>
      <c r="F55" s="323"/>
      <c r="G55" s="207">
        <f t="shared" si="0"/>
        <v>0</v>
      </c>
      <c r="H55" s="207">
        <f>valTILn11</f>
        <v>0</v>
      </c>
      <c r="K55" s="106"/>
    </row>
    <row r="56" spans="1:11" ht="20.100000000000001" customHeight="1" thickBot="1">
      <c r="B56" s="208" t="s">
        <v>5917</v>
      </c>
      <c r="C56" s="209" t="s">
        <v>10</v>
      </c>
      <c r="D56" s="324"/>
      <c r="E56" s="210">
        <f>SUM(E44:E55)</f>
        <v>0</v>
      </c>
      <c r="F56" s="210">
        <f>SUM(F44:F55)</f>
        <v>0</v>
      </c>
      <c r="G56" s="210">
        <f>SUM(G44:G55)</f>
        <v>5000</v>
      </c>
      <c r="H56" s="210">
        <f>SUM(H44:H55)</f>
        <v>5000</v>
      </c>
      <c r="K56" s="106"/>
    </row>
    <row r="57" spans="1:11" ht="19.5" customHeight="1">
      <c r="A57" s="276"/>
      <c r="B57" s="276"/>
      <c r="C57" s="276"/>
      <c r="D57" s="276"/>
      <c r="E57" s="390" t="s">
        <v>6098</v>
      </c>
      <c r="F57" s="276"/>
      <c r="G57" s="276"/>
      <c r="H57" s="276"/>
      <c r="K57" s="106"/>
    </row>
    <row r="58" spans="1:11" ht="69" customHeight="1">
      <c r="B58" s="728" t="s">
        <v>4097</v>
      </c>
      <c r="C58" s="729"/>
      <c r="D58" s="729"/>
      <c r="E58" s="729"/>
      <c r="F58" s="729"/>
      <c r="G58" s="729"/>
      <c r="H58" s="730"/>
      <c r="K58" s="106"/>
    </row>
    <row r="59" spans="1:11" ht="20.100000000000001" customHeight="1">
      <c r="B59" s="124"/>
      <c r="C59" s="696" t="s">
        <v>112</v>
      </c>
      <c r="D59" s="696"/>
      <c r="E59" s="697"/>
      <c r="F59" s="707" t="s">
        <v>113</v>
      </c>
      <c r="G59" s="708"/>
      <c r="H59" s="709"/>
      <c r="K59" s="106"/>
    </row>
    <row r="60" spans="1:11" ht="20.100000000000001" customHeight="1">
      <c r="B60" s="124"/>
      <c r="C60" s="696" t="s">
        <v>5920</v>
      </c>
      <c r="D60" s="696"/>
      <c r="E60" s="697"/>
      <c r="F60" s="698"/>
      <c r="G60" s="699"/>
      <c r="H60" s="700"/>
      <c r="K60" s="6"/>
    </row>
    <row r="61" spans="1:11" ht="20.100000000000001" customHeight="1">
      <c r="B61" s="124"/>
      <c r="C61" s="696" t="s">
        <v>114</v>
      </c>
      <c r="D61" s="696"/>
      <c r="E61" s="697"/>
      <c r="F61" s="698"/>
      <c r="G61" s="699"/>
      <c r="H61" s="700"/>
      <c r="K61" s="6"/>
    </row>
    <row r="62" spans="1:11" ht="20.100000000000001" customHeight="1">
      <c r="B62" s="325"/>
      <c r="C62" s="696" t="s">
        <v>121</v>
      </c>
      <c r="D62" s="696"/>
      <c r="E62" s="697"/>
      <c r="F62" s="698"/>
      <c r="G62" s="699"/>
      <c r="H62" s="700"/>
      <c r="K62" s="6"/>
    </row>
    <row r="63" spans="1:11" ht="20.100000000000001" customHeight="1">
      <c r="A63" s="276"/>
      <c r="B63" s="276"/>
      <c r="C63" s="276"/>
      <c r="D63" s="276"/>
      <c r="E63" s="276"/>
      <c r="F63" s="276"/>
      <c r="G63" s="276"/>
      <c r="H63" s="276"/>
    </row>
    <row r="64" spans="1:11" ht="20.100000000000001" customHeight="1">
      <c r="A64" s="276"/>
      <c r="B64" s="760" t="s">
        <v>4098</v>
      </c>
      <c r="C64" s="588"/>
      <c r="D64" s="588"/>
      <c r="E64" s="588"/>
      <c r="F64" s="588"/>
      <c r="G64" s="588"/>
      <c r="H64" s="761"/>
    </row>
    <row r="65" spans="1:8" ht="20.100000000000001" customHeight="1">
      <c r="A65" s="276"/>
      <c r="B65" s="89" t="s">
        <v>115</v>
      </c>
      <c r="C65" s="90" t="s">
        <v>92</v>
      </c>
      <c r="D65" s="326"/>
      <c r="E65" s="762" t="s">
        <v>116</v>
      </c>
      <c r="F65" s="697"/>
      <c r="G65" s="766"/>
      <c r="H65" s="767"/>
    </row>
    <row r="66" spans="1:8" ht="20.100000000000001" customHeight="1">
      <c r="B66" s="89" t="s">
        <v>117</v>
      </c>
      <c r="C66" s="90" t="s">
        <v>118</v>
      </c>
      <c r="D66" s="327"/>
      <c r="E66" s="762" t="s">
        <v>119</v>
      </c>
      <c r="F66" s="697"/>
      <c r="G66" s="768"/>
      <c r="H66" s="769"/>
    </row>
    <row r="67" spans="1:8" ht="6.75" customHeight="1">
      <c r="B67" s="763"/>
      <c r="C67" s="764"/>
      <c r="D67" s="764"/>
      <c r="E67" s="764"/>
      <c r="F67" s="764"/>
      <c r="G67" s="764"/>
      <c r="H67" s="765"/>
    </row>
    <row r="68" spans="1:8" ht="20.100000000000001" customHeight="1">
      <c r="B68" s="92"/>
      <c r="C68" s="771" t="s">
        <v>120</v>
      </c>
      <c r="D68" s="771"/>
      <c r="E68" s="772"/>
      <c r="F68" s="773" t="s">
        <v>113</v>
      </c>
      <c r="G68" s="774"/>
      <c r="H68" s="775"/>
    </row>
    <row r="69" spans="1:8" ht="20.100000000000001" customHeight="1">
      <c r="B69" s="92"/>
      <c r="C69" s="771" t="s">
        <v>5920</v>
      </c>
      <c r="D69" s="771"/>
      <c r="E69" s="772"/>
      <c r="F69" s="776"/>
      <c r="G69" s="777"/>
      <c r="H69" s="778"/>
    </row>
    <row r="70" spans="1:8" ht="20.100000000000001" customHeight="1">
      <c r="B70" s="92"/>
      <c r="C70" s="771" t="s">
        <v>114</v>
      </c>
      <c r="D70" s="771"/>
      <c r="E70" s="772"/>
      <c r="F70" s="776"/>
      <c r="G70" s="777"/>
      <c r="H70" s="778"/>
    </row>
    <row r="71" spans="1:8" ht="20.100000000000001" customHeight="1">
      <c r="B71" s="92"/>
      <c r="C71" s="771" t="s">
        <v>121</v>
      </c>
      <c r="D71" s="771"/>
      <c r="E71" s="772"/>
      <c r="F71" s="776"/>
      <c r="G71" s="777"/>
      <c r="H71" s="778"/>
    </row>
    <row r="72" spans="1:8">
      <c r="A72" s="276"/>
      <c r="B72" s="276"/>
      <c r="C72" s="276"/>
      <c r="D72" s="276"/>
      <c r="E72" s="276"/>
      <c r="F72" s="770"/>
      <c r="G72" s="770"/>
      <c r="H72" s="770"/>
    </row>
    <row r="73" spans="1:8">
      <c r="A73" s="276"/>
      <c r="B73" s="276"/>
      <c r="C73" s="276"/>
      <c r="D73" s="276"/>
      <c r="E73" s="276"/>
      <c r="F73" s="276"/>
      <c r="G73" s="276"/>
      <c r="H73" s="276"/>
    </row>
    <row r="74" spans="1:8">
      <c r="A74" s="276"/>
      <c r="B74" s="276"/>
      <c r="C74" s="276"/>
      <c r="D74" s="276"/>
      <c r="E74" s="276"/>
      <c r="F74" s="276"/>
      <c r="G74" s="276"/>
      <c r="H74" s="276"/>
    </row>
    <row r="75" spans="1:8">
      <c r="A75" s="276"/>
      <c r="B75" s="276"/>
      <c r="C75" s="276"/>
      <c r="D75" s="276"/>
      <c r="E75" s="276"/>
      <c r="F75" s="276"/>
      <c r="G75" s="276"/>
      <c r="H75" s="27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79" t="s">
        <v>6101</v>
      </c>
      <c r="C2" s="780"/>
      <c r="D2" s="780"/>
      <c r="E2" s="780"/>
      <c r="F2" s="780"/>
      <c r="G2" s="780"/>
      <c r="H2" s="780"/>
      <c r="I2" s="780"/>
      <c r="J2" s="396"/>
    </row>
    <row r="4" spans="1:11">
      <c r="B4" s="153" t="s">
        <v>67</v>
      </c>
      <c r="C4" s="784" t="str">
        <f>valDistrName</f>
        <v>Org Name</v>
      </c>
      <c r="D4" s="784"/>
      <c r="E4" s="784"/>
      <c r="F4" s="784"/>
      <c r="G4" s="154"/>
      <c r="H4" s="154"/>
      <c r="I4" s="154"/>
      <c r="J4" s="154"/>
    </row>
    <row r="5" spans="1:11">
      <c r="B5" s="155"/>
      <c r="C5" s="156"/>
      <c r="D5" s="157"/>
      <c r="E5" s="157"/>
      <c r="F5" s="156"/>
      <c r="G5" s="158"/>
      <c r="H5" s="158"/>
      <c r="I5" s="158"/>
      <c r="J5" s="158"/>
    </row>
    <row r="6" spans="1:11">
      <c r="B6" s="153" t="s">
        <v>68</v>
      </c>
      <c r="C6" s="784" t="s">
        <v>5918</v>
      </c>
      <c r="D6" s="784"/>
      <c r="E6" s="784"/>
      <c r="F6" s="784"/>
      <c r="G6" s="154"/>
      <c r="H6" s="154"/>
      <c r="I6" s="154"/>
      <c r="J6" s="154"/>
    </row>
    <row r="7" spans="1:11" ht="13.5" customHeight="1">
      <c r="B7" s="155"/>
      <c r="C7" s="159"/>
      <c r="F7" s="159"/>
      <c r="G7" s="161"/>
      <c r="H7" s="161"/>
      <c r="I7" s="161"/>
      <c r="J7" s="161"/>
    </row>
    <row r="8" spans="1:11" s="162" customFormat="1" ht="12.75">
      <c r="B8" s="785"/>
      <c r="C8" s="783" t="s">
        <v>56</v>
      </c>
      <c r="D8" s="783"/>
      <c r="E8" s="783"/>
      <c r="F8" s="783"/>
      <c r="G8" s="783"/>
      <c r="H8" s="783"/>
      <c r="I8" s="783"/>
      <c r="J8" s="384"/>
      <c r="K8" s="389"/>
    </row>
    <row r="9" spans="1:11" s="162" customFormat="1" ht="12.75">
      <c r="B9" s="786"/>
      <c r="C9" s="783" t="s">
        <v>1</v>
      </c>
      <c r="D9" s="783" t="s">
        <v>5876</v>
      </c>
      <c r="E9" s="783"/>
      <c r="F9" s="783" t="s">
        <v>5877</v>
      </c>
      <c r="G9" s="783"/>
      <c r="H9" s="783" t="s">
        <v>5878</v>
      </c>
      <c r="I9" s="783"/>
      <c r="J9" s="384"/>
      <c r="K9" s="389"/>
    </row>
    <row r="10" spans="1:11" s="162" customFormat="1" ht="18" customHeight="1">
      <c r="B10" s="787"/>
      <c r="C10" s="783"/>
      <c r="D10" s="163" t="s">
        <v>134</v>
      </c>
      <c r="E10" s="163" t="s">
        <v>1</v>
      </c>
      <c r="F10" s="163" t="s">
        <v>134</v>
      </c>
      <c r="G10" s="163" t="s">
        <v>1</v>
      </c>
      <c r="H10" s="163" t="s">
        <v>134</v>
      </c>
      <c r="I10" s="163" t="s">
        <v>1</v>
      </c>
      <c r="J10" s="384"/>
      <c r="K10" s="389"/>
    </row>
    <row r="11" spans="1:11" s="164" customFormat="1" ht="24.95" customHeight="1">
      <c r="B11" s="165" t="s">
        <v>57</v>
      </c>
      <c r="C11" s="364">
        <f>valTILn1</f>
        <v>0</v>
      </c>
      <c r="D11" s="167"/>
      <c r="E11" s="193"/>
      <c r="F11" s="167"/>
      <c r="G11" s="364"/>
      <c r="H11" s="167"/>
      <c r="I11" s="364"/>
      <c r="J11" s="385"/>
      <c r="K11" s="375"/>
    </row>
    <row r="12" spans="1:11" s="164" customFormat="1" ht="24.95" customHeight="1">
      <c r="B12" s="165" t="s">
        <v>66</v>
      </c>
      <c r="C12" s="364">
        <f>valTILn2</f>
        <v>0</v>
      </c>
      <c r="D12" s="167"/>
      <c r="E12" s="364"/>
      <c r="F12" s="167"/>
      <c r="G12" s="364"/>
      <c r="H12" s="167"/>
      <c r="I12" s="364"/>
      <c r="J12" s="385"/>
      <c r="K12" s="375"/>
    </row>
    <row r="13" spans="1:11" s="164" customFormat="1" ht="24.95" customHeight="1">
      <c r="B13" s="165" t="s">
        <v>50</v>
      </c>
      <c r="C13" s="364">
        <f>valTILn3</f>
        <v>0</v>
      </c>
      <c r="D13" s="167"/>
      <c r="E13" s="364"/>
      <c r="F13" s="167"/>
      <c r="G13" s="364"/>
      <c r="H13" s="167"/>
      <c r="I13" s="364"/>
      <c r="J13" s="385"/>
      <c r="K13" s="375"/>
    </row>
    <row r="14" spans="1:11" s="164" customFormat="1" ht="24.95" customHeight="1">
      <c r="B14" s="165" t="s">
        <v>4675</v>
      </c>
      <c r="C14" s="364">
        <f>valTILn4</f>
        <v>0</v>
      </c>
      <c r="D14" s="167">
        <f>SUM('SY Budget'!H38:H41)</f>
        <v>0</v>
      </c>
      <c r="E14" s="364">
        <f>SUM('SY Budget'!P38:P41)</f>
        <v>0</v>
      </c>
      <c r="F14" s="167">
        <f>SUM('SY Budget'!M38:M41)</f>
        <v>0</v>
      </c>
      <c r="G14" s="364">
        <f>SUM('SY Budget'!N38:N41)</f>
        <v>0</v>
      </c>
      <c r="H14" s="167">
        <f>D14-F14</f>
        <v>0</v>
      </c>
      <c r="I14" s="364">
        <f>E14-G14</f>
        <v>0</v>
      </c>
      <c r="J14" s="385"/>
      <c r="K14" s="375"/>
    </row>
    <row r="15" spans="1:11" s="164" customFormat="1" ht="24.95" customHeight="1">
      <c r="A15" s="168"/>
      <c r="B15" s="169" t="s">
        <v>4155</v>
      </c>
      <c r="C15" s="364">
        <f>valTILn5a</f>
        <v>0</v>
      </c>
      <c r="D15" s="166"/>
      <c r="E15" s="364"/>
      <c r="F15" s="166"/>
      <c r="G15" s="364"/>
      <c r="H15" s="167"/>
      <c r="I15" s="364"/>
      <c r="J15" s="385"/>
      <c r="K15" s="375"/>
    </row>
    <row r="16" spans="1:11" s="164" customFormat="1" ht="24.95" customHeight="1">
      <c r="A16" s="168"/>
      <c r="B16" s="169" t="s">
        <v>4156</v>
      </c>
      <c r="C16" s="364">
        <f>valTILn5b</f>
        <v>0</v>
      </c>
      <c r="D16" s="166"/>
      <c r="E16" s="364"/>
      <c r="F16" s="166"/>
      <c r="G16" s="364"/>
      <c r="H16" s="167"/>
      <c r="I16" s="364"/>
      <c r="J16" s="385"/>
      <c r="K16" s="375"/>
    </row>
    <row r="17" spans="2:11" s="164" customFormat="1" ht="24.95" customHeight="1">
      <c r="B17" s="165" t="s">
        <v>53</v>
      </c>
      <c r="C17" s="364">
        <f>valTILn6</f>
        <v>5000</v>
      </c>
      <c r="D17" s="166"/>
      <c r="E17" s="364"/>
      <c r="F17" s="166"/>
      <c r="G17" s="364"/>
      <c r="H17" s="167"/>
      <c r="I17" s="364"/>
      <c r="J17" s="385"/>
      <c r="K17" s="375"/>
    </row>
    <row r="18" spans="2:11" s="164" customFormat="1" ht="24.95" customHeight="1">
      <c r="B18" s="165" t="s">
        <v>54</v>
      </c>
      <c r="C18" s="364">
        <f>valTILn7</f>
        <v>0</v>
      </c>
      <c r="D18" s="166"/>
      <c r="E18" s="364"/>
      <c r="F18" s="166"/>
      <c r="G18" s="364"/>
      <c r="H18" s="167"/>
      <c r="I18" s="364"/>
      <c r="J18" s="385"/>
      <c r="K18" s="375"/>
    </row>
    <row r="19" spans="2:11" s="164" customFormat="1" ht="24" customHeight="1">
      <c r="B19" s="165" t="s">
        <v>59</v>
      </c>
      <c r="C19" s="364">
        <f>valTILn8</f>
        <v>0</v>
      </c>
      <c r="D19" s="166"/>
      <c r="E19" s="364"/>
      <c r="F19" s="166"/>
      <c r="G19" s="364"/>
      <c r="H19" s="167"/>
      <c r="I19" s="364"/>
      <c r="J19" s="385"/>
      <c r="K19" s="375"/>
    </row>
    <row r="20" spans="2:11" s="164" customFormat="1" ht="24.95" customHeight="1">
      <c r="B20" s="165" t="s">
        <v>60</v>
      </c>
      <c r="C20" s="364">
        <f>valTILn9</f>
        <v>0</v>
      </c>
      <c r="D20" s="166"/>
      <c r="E20" s="364"/>
      <c r="F20" s="166"/>
      <c r="G20" s="364"/>
      <c r="H20" s="167"/>
      <c r="I20" s="364"/>
      <c r="J20" s="385"/>
      <c r="K20" s="375"/>
    </row>
    <row r="21" spans="2:11" s="164" customFormat="1" ht="24.95" customHeight="1">
      <c r="B21" s="165" t="s">
        <v>61</v>
      </c>
      <c r="C21" s="364">
        <f>valTILn10</f>
        <v>0</v>
      </c>
      <c r="D21" s="166"/>
      <c r="E21" s="364"/>
      <c r="F21" s="166"/>
      <c r="G21" s="364"/>
      <c r="H21" s="167"/>
      <c r="I21" s="364"/>
      <c r="J21" s="385"/>
      <c r="K21" s="375"/>
    </row>
    <row r="22" spans="2:11" s="164" customFormat="1" ht="24.95" customHeight="1">
      <c r="B22" s="165" t="s">
        <v>62</v>
      </c>
      <c r="C22" s="364">
        <f>valTILn11</f>
        <v>0</v>
      </c>
      <c r="D22" s="166"/>
      <c r="E22" s="364"/>
      <c r="F22" s="166"/>
      <c r="G22" s="364"/>
      <c r="H22" s="167"/>
      <c r="I22" s="364"/>
      <c r="J22" s="385"/>
      <c r="K22" s="375"/>
    </row>
    <row r="23" spans="2:11" s="164" customFormat="1" ht="10.5" customHeight="1">
      <c r="B23" s="170"/>
      <c r="C23" s="171"/>
      <c r="D23" s="171"/>
      <c r="E23" s="171"/>
      <c r="F23" s="171"/>
      <c r="G23" s="171"/>
      <c r="H23" s="171"/>
      <c r="I23" s="171"/>
      <c r="J23" s="385"/>
      <c r="K23" s="375"/>
    </row>
    <row r="24" spans="2:11" s="164" customFormat="1" ht="24.95" customHeight="1">
      <c r="B24" s="169" t="s">
        <v>63</v>
      </c>
      <c r="C24" s="364">
        <f t="shared" ref="C24:I24" si="0">SUM(C11:C22)</f>
        <v>5000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c r="B25" s="372" t="s">
        <v>64</v>
      </c>
      <c r="C25" s="370" t="e">
        <f>#REF!</f>
        <v>#REF!</v>
      </c>
      <c r="D25" s="370"/>
      <c r="E25" s="370"/>
      <c r="F25" s="370"/>
      <c r="G25" s="370"/>
      <c r="H25" s="370"/>
      <c r="I25" s="370"/>
      <c r="J25" s="386"/>
      <c r="K25" s="375"/>
    </row>
    <row r="26" spans="2:11" s="164" customFormat="1" ht="24.95" customHeight="1" thickTop="1">
      <c r="B26" s="368" t="s">
        <v>65</v>
      </c>
      <c r="C26" s="371" t="e">
        <f>C25-C24</f>
        <v>#REF!</v>
      </c>
      <c r="D26" s="371"/>
      <c r="E26" s="371"/>
      <c r="F26" s="371"/>
      <c r="G26" s="371"/>
      <c r="H26" s="371"/>
      <c r="I26" s="371"/>
      <c r="J26" s="385"/>
      <c r="K26" s="375"/>
    </row>
    <row r="27" spans="2:11" ht="9" customHeight="1">
      <c r="B27" s="172"/>
      <c r="C27" s="172"/>
      <c r="D27" s="172"/>
      <c r="E27" s="172"/>
      <c r="F27" s="172"/>
      <c r="G27" s="172"/>
      <c r="H27" s="172"/>
      <c r="I27" s="172"/>
      <c r="J27" s="172"/>
      <c r="K27" s="1"/>
    </row>
    <row r="28" spans="2:11" ht="21.75" customHeight="1">
      <c r="B28" s="788" t="s">
        <v>4157</v>
      </c>
      <c r="C28" s="789"/>
      <c r="D28" s="789"/>
      <c r="E28" s="789"/>
      <c r="F28" s="789"/>
      <c r="G28" s="789"/>
      <c r="H28" s="789"/>
      <c r="I28" s="789"/>
      <c r="J28" s="395"/>
      <c r="K28" s="1"/>
    </row>
    <row r="29" spans="2:11" ht="15.75">
      <c r="B29" s="173"/>
      <c r="C29" s="174"/>
      <c r="D29" s="175"/>
      <c r="E29" s="175"/>
      <c r="F29" s="174"/>
      <c r="G29" s="174"/>
      <c r="H29" s="174"/>
      <c r="I29" s="174"/>
      <c r="J29" s="387"/>
      <c r="K29" s="1"/>
    </row>
    <row r="30" spans="2:11" ht="24" customHeight="1">
      <c r="B30" s="165" t="s">
        <v>57</v>
      </c>
      <c r="C30" s="176" t="e">
        <f t="shared" ref="C30:C41" si="1">IF(C$25=0,0,C11/$C$25)</f>
        <v>#REF!</v>
      </c>
      <c r="D30" s="176"/>
      <c r="E30" s="176"/>
      <c r="F30" s="176"/>
      <c r="G30" s="176"/>
      <c r="H30" s="176"/>
      <c r="I30" s="176"/>
      <c r="J30" s="388"/>
      <c r="K30" s="1"/>
    </row>
    <row r="31" spans="2:11" ht="24" customHeight="1">
      <c r="B31" s="165" t="s">
        <v>66</v>
      </c>
      <c r="C31" s="176" t="e">
        <f t="shared" si="1"/>
        <v>#REF!</v>
      </c>
      <c r="D31" s="176"/>
      <c r="E31" s="176"/>
      <c r="F31" s="176"/>
      <c r="G31" s="176"/>
      <c r="H31" s="176"/>
      <c r="I31" s="176"/>
      <c r="J31" s="388"/>
      <c r="K31" s="1"/>
    </row>
    <row r="32" spans="2:11" ht="24" customHeight="1">
      <c r="B32" s="165" t="s">
        <v>50</v>
      </c>
      <c r="C32" s="176" t="e">
        <f t="shared" si="1"/>
        <v>#REF!</v>
      </c>
      <c r="D32" s="176"/>
      <c r="E32" s="176"/>
      <c r="F32" s="176"/>
      <c r="G32" s="176"/>
      <c r="H32" s="176"/>
      <c r="I32" s="176"/>
      <c r="J32" s="388"/>
      <c r="K32" s="1"/>
    </row>
    <row r="33" spans="2:11" ht="24" customHeight="1">
      <c r="B33" s="165" t="s">
        <v>4675</v>
      </c>
      <c r="C33" s="176" t="e">
        <f t="shared" si="1"/>
        <v>#REF!</v>
      </c>
      <c r="D33" s="176"/>
      <c r="E33" s="176"/>
      <c r="F33" s="176"/>
      <c r="G33" s="176"/>
      <c r="H33" s="176"/>
      <c r="I33" s="176"/>
      <c r="J33" s="388"/>
      <c r="K33" s="1"/>
    </row>
    <row r="34" spans="2:11" ht="17.25" customHeight="1">
      <c r="B34" s="781" t="s">
        <v>58</v>
      </c>
      <c r="C34" s="176" t="e">
        <f t="shared" si="1"/>
        <v>#REF!</v>
      </c>
      <c r="D34" s="176"/>
      <c r="E34" s="176"/>
      <c r="F34" s="176"/>
      <c r="G34" s="176"/>
      <c r="H34" s="176"/>
      <c r="I34" s="176"/>
      <c r="J34" s="388"/>
      <c r="K34" s="1"/>
    </row>
    <row r="35" spans="2:11" ht="18" customHeight="1">
      <c r="B35" s="782"/>
      <c r="C35" s="176" t="e">
        <f t="shared" si="1"/>
        <v>#REF!</v>
      </c>
      <c r="D35" s="176"/>
      <c r="E35" s="176"/>
      <c r="F35" s="176"/>
      <c r="G35" s="176"/>
      <c r="H35" s="176"/>
      <c r="I35" s="176"/>
      <c r="J35" s="388"/>
      <c r="K35" s="1"/>
    </row>
    <row r="36" spans="2:11" ht="24" customHeight="1">
      <c r="B36" s="165" t="s">
        <v>53</v>
      </c>
      <c r="C36" s="176" t="e">
        <f t="shared" si="1"/>
        <v>#REF!</v>
      </c>
      <c r="D36" s="176"/>
      <c r="E36" s="176"/>
      <c r="F36" s="176"/>
      <c r="G36" s="176"/>
      <c r="H36" s="176"/>
      <c r="I36" s="176"/>
      <c r="J36" s="388"/>
      <c r="K36" s="1"/>
    </row>
    <row r="37" spans="2:11" ht="24" customHeight="1">
      <c r="B37" s="165" t="s">
        <v>54</v>
      </c>
      <c r="C37" s="176" t="e">
        <f t="shared" si="1"/>
        <v>#REF!</v>
      </c>
      <c r="D37" s="176"/>
      <c r="E37" s="176"/>
      <c r="F37" s="176"/>
      <c r="G37" s="176"/>
      <c r="H37" s="176"/>
      <c r="I37" s="176"/>
      <c r="J37" s="388"/>
      <c r="K37" s="1"/>
    </row>
    <row r="38" spans="2:11" ht="24" customHeight="1">
      <c r="B38" s="165" t="s">
        <v>59</v>
      </c>
      <c r="C38" s="176" t="e">
        <f t="shared" si="1"/>
        <v>#REF!</v>
      </c>
      <c r="D38" s="176"/>
      <c r="E38" s="176"/>
      <c r="F38" s="176"/>
      <c r="G38" s="176"/>
      <c r="H38" s="176"/>
      <c r="I38" s="176"/>
      <c r="J38" s="388"/>
      <c r="K38" s="1"/>
    </row>
    <row r="39" spans="2:11" ht="24" customHeight="1">
      <c r="B39" s="165" t="s">
        <v>60</v>
      </c>
      <c r="C39" s="176" t="e">
        <f t="shared" si="1"/>
        <v>#REF!</v>
      </c>
      <c r="D39" s="176"/>
      <c r="E39" s="176"/>
      <c r="F39" s="176"/>
      <c r="G39" s="176"/>
      <c r="H39" s="176"/>
      <c r="I39" s="176"/>
      <c r="J39" s="388"/>
      <c r="K39" s="1"/>
    </row>
    <row r="40" spans="2:11" ht="24" customHeight="1">
      <c r="B40" s="165" t="s">
        <v>61</v>
      </c>
      <c r="C40" s="176" t="e">
        <f t="shared" si="1"/>
        <v>#REF!</v>
      </c>
      <c r="D40" s="176"/>
      <c r="E40" s="176"/>
      <c r="F40" s="176"/>
      <c r="G40" s="176"/>
      <c r="H40" s="176"/>
      <c r="I40" s="176"/>
      <c r="J40" s="388"/>
      <c r="K40" s="1"/>
    </row>
    <row r="41" spans="2:11" ht="24" customHeight="1">
      <c r="B41" s="165" t="s">
        <v>62</v>
      </c>
      <c r="C41" s="176" t="e">
        <f t="shared" si="1"/>
        <v>#REF!</v>
      </c>
      <c r="D41" s="176"/>
      <c r="E41" s="176"/>
      <c r="F41" s="176"/>
      <c r="G41" s="176"/>
      <c r="H41" s="176"/>
      <c r="I41" s="176"/>
      <c r="J41" s="388"/>
      <c r="K41" s="1"/>
    </row>
    <row r="42" spans="2:11" ht="4.5" customHeight="1">
      <c r="B42" s="170"/>
      <c r="C42" s="177"/>
      <c r="D42" s="177"/>
      <c r="E42" s="177"/>
      <c r="F42" s="177"/>
      <c r="G42" s="177"/>
      <c r="H42" s="177"/>
      <c r="I42" s="177"/>
      <c r="J42" s="388"/>
      <c r="K42" s="1"/>
    </row>
    <row r="43" spans="2:11" ht="24" customHeight="1">
      <c r="B43" s="169" t="s">
        <v>63</v>
      </c>
      <c r="C43" s="176" t="e">
        <f>IF(C$25=0,0,C24/C25)</f>
        <v>#REF!</v>
      </c>
      <c r="D43" s="176"/>
      <c r="E43" s="176"/>
      <c r="F43" s="176"/>
      <c r="G43" s="176"/>
      <c r="H43" s="176"/>
      <c r="I43" s="176"/>
      <c r="J43" s="394"/>
      <c r="K43" s="1"/>
    </row>
    <row r="44" spans="2:11">
      <c r="B44" s="178"/>
      <c r="C44" s="179"/>
      <c r="D44" s="179"/>
      <c r="E44" s="179"/>
      <c r="F44" s="179"/>
      <c r="G44" s="179"/>
      <c r="H44" s="179"/>
      <c r="I44" s="179"/>
      <c r="J44" s="180"/>
    </row>
    <row r="45" spans="2:11">
      <c r="B45" s="178"/>
      <c r="C45" s="179"/>
      <c r="D45" s="179"/>
      <c r="E45" s="179"/>
      <c r="F45" s="179"/>
      <c r="G45" s="179"/>
      <c r="H45" s="179"/>
      <c r="I45" s="179"/>
      <c r="J45" s="179"/>
    </row>
    <row r="46" spans="2:11">
      <c r="B46" s="181"/>
      <c r="C46" s="182"/>
      <c r="D46" s="182"/>
      <c r="E46" s="182"/>
      <c r="F46" s="182"/>
      <c r="G46" s="182"/>
      <c r="H46" s="182"/>
      <c r="I46" s="182"/>
      <c r="J46" s="182"/>
    </row>
    <row r="47" spans="2:11">
      <c r="B47" s="181"/>
      <c r="C47" s="182"/>
      <c r="D47" s="182"/>
      <c r="E47" s="182"/>
      <c r="F47" s="182"/>
      <c r="G47" s="182"/>
      <c r="H47" s="182"/>
      <c r="I47" s="182"/>
      <c r="J47" s="182"/>
    </row>
    <row r="48" spans="2:11">
      <c r="B48" s="181"/>
      <c r="C48" s="182"/>
      <c r="D48" s="182"/>
      <c r="E48" s="182"/>
      <c r="F48" s="182"/>
      <c r="G48" s="182"/>
      <c r="H48" s="182"/>
      <c r="I48" s="182"/>
      <c r="J48" s="182"/>
    </row>
    <row r="49" spans="2:10">
      <c r="B49" s="181"/>
      <c r="C49" s="182"/>
      <c r="D49" s="182"/>
      <c r="E49" s="182"/>
      <c r="F49" s="182"/>
      <c r="G49" s="182"/>
      <c r="H49" s="182"/>
      <c r="I49" s="182"/>
      <c r="J49" s="182"/>
    </row>
    <row r="50" spans="2:10">
      <c r="B50" s="181"/>
      <c r="C50" s="182"/>
      <c r="D50" s="182"/>
      <c r="E50" s="182"/>
      <c r="F50" s="182"/>
      <c r="G50" s="182"/>
      <c r="H50" s="182"/>
      <c r="I50" s="182"/>
      <c r="J50" s="182"/>
    </row>
    <row r="51" spans="2:10">
      <c r="B51" s="181"/>
      <c r="C51" s="182"/>
      <c r="D51" s="182"/>
      <c r="E51" s="182"/>
      <c r="F51" s="182"/>
      <c r="G51" s="182"/>
      <c r="H51" s="182"/>
      <c r="I51" s="182"/>
      <c r="J51" s="182"/>
    </row>
    <row r="52" spans="2:10">
      <c r="B52" s="181"/>
      <c r="C52" s="182"/>
      <c r="D52" s="182"/>
      <c r="E52" s="182"/>
      <c r="F52" s="182"/>
      <c r="G52" s="182"/>
      <c r="H52" s="182"/>
      <c r="I52" s="182"/>
      <c r="J52" s="182"/>
    </row>
    <row r="53" spans="2:10">
      <c r="B53" s="181"/>
      <c r="C53" s="182"/>
      <c r="D53" s="182"/>
      <c r="E53" s="182"/>
      <c r="F53" s="182"/>
      <c r="G53" s="182"/>
      <c r="H53" s="182"/>
      <c r="I53" s="182"/>
      <c r="J53" s="182"/>
    </row>
    <row r="54" spans="2:10">
      <c r="B54" s="181"/>
      <c r="C54" s="182"/>
      <c r="D54" s="182"/>
      <c r="E54" s="182"/>
      <c r="F54" s="182"/>
      <c r="G54" s="182"/>
      <c r="H54" s="182"/>
      <c r="I54" s="182"/>
      <c r="J54" s="182"/>
    </row>
    <row r="55" spans="2:10">
      <c r="B55" s="181"/>
      <c r="C55" s="182"/>
      <c r="D55" s="182"/>
      <c r="E55" s="182"/>
      <c r="F55" s="182"/>
      <c r="G55" s="182"/>
      <c r="H55" s="182"/>
      <c r="I55" s="182"/>
      <c r="J55" s="182"/>
    </row>
    <row r="56" spans="2:10">
      <c r="B56" s="181"/>
      <c r="C56" s="182"/>
      <c r="D56" s="182"/>
      <c r="E56" s="182"/>
      <c r="F56" s="182"/>
      <c r="G56" s="182"/>
      <c r="H56" s="182"/>
      <c r="I56" s="182"/>
      <c r="J56" s="182"/>
    </row>
    <row r="57" spans="2:10">
      <c r="B57" s="181"/>
      <c r="C57" s="182"/>
      <c r="D57" s="182"/>
      <c r="E57" s="182"/>
      <c r="F57" s="182"/>
      <c r="G57" s="182"/>
      <c r="H57" s="182"/>
      <c r="I57" s="182"/>
      <c r="J57" s="182"/>
    </row>
    <row r="58" spans="2:10">
      <c r="B58" s="181"/>
      <c r="C58" s="182"/>
      <c r="D58" s="182"/>
      <c r="E58" s="182"/>
      <c r="F58" s="182"/>
      <c r="G58" s="182"/>
      <c r="H58" s="182"/>
      <c r="I58" s="182"/>
      <c r="J58" s="182"/>
    </row>
    <row r="59" spans="2:10">
      <c r="B59" s="181"/>
      <c r="C59" s="182"/>
      <c r="D59" s="182"/>
      <c r="E59" s="182"/>
      <c r="F59" s="182"/>
      <c r="G59" s="182"/>
      <c r="H59" s="182"/>
      <c r="I59" s="182"/>
      <c r="J59" s="182"/>
    </row>
    <row r="60" spans="2:10">
      <c r="B60" s="181"/>
      <c r="C60" s="182"/>
      <c r="D60" s="182"/>
      <c r="E60" s="182"/>
      <c r="F60" s="182"/>
      <c r="G60" s="182"/>
      <c r="H60" s="182"/>
      <c r="I60" s="182"/>
      <c r="J60" s="182"/>
    </row>
    <row r="61" spans="2:10">
      <c r="B61" s="181"/>
      <c r="C61" s="182"/>
      <c r="D61" s="182"/>
      <c r="E61" s="182"/>
      <c r="F61" s="182"/>
      <c r="G61" s="182"/>
      <c r="H61" s="182"/>
      <c r="I61" s="182"/>
      <c r="J61" s="182"/>
    </row>
    <row r="62" spans="2:10">
      <c r="B62" s="181"/>
      <c r="C62" s="182"/>
      <c r="D62" s="182"/>
      <c r="E62" s="182"/>
      <c r="F62" s="182"/>
      <c r="G62" s="182"/>
      <c r="H62" s="182"/>
      <c r="I62" s="182"/>
      <c r="J62" s="182"/>
    </row>
    <row r="63" spans="2:10">
      <c r="B63" s="181"/>
      <c r="C63" s="182"/>
      <c r="D63" s="182"/>
      <c r="E63" s="182"/>
      <c r="F63" s="182"/>
      <c r="G63" s="182"/>
      <c r="H63" s="182"/>
      <c r="I63" s="182"/>
      <c r="J63" s="182"/>
    </row>
    <row r="64" spans="2:10">
      <c r="B64" s="181"/>
      <c r="C64" s="182"/>
      <c r="D64" s="182"/>
      <c r="E64" s="182"/>
      <c r="F64" s="182"/>
      <c r="G64" s="182"/>
      <c r="H64" s="182"/>
      <c r="I64" s="182"/>
      <c r="J64" s="182"/>
    </row>
    <row r="65" spans="2:10">
      <c r="B65" s="2"/>
      <c r="C65" s="183"/>
      <c r="D65" s="183"/>
      <c r="E65" s="183"/>
      <c r="F65" s="183"/>
      <c r="G65" s="183"/>
      <c r="H65" s="183"/>
      <c r="I65" s="183"/>
      <c r="J65" s="183"/>
    </row>
    <row r="66" spans="2:10">
      <c r="B66" s="2"/>
      <c r="C66" s="183"/>
      <c r="D66" s="183"/>
      <c r="E66" s="183"/>
      <c r="F66" s="183"/>
      <c r="G66" s="183"/>
      <c r="H66" s="183"/>
      <c r="I66" s="183"/>
      <c r="J66" s="183"/>
    </row>
    <row r="67" spans="2:10">
      <c r="B67" s="2"/>
      <c r="C67" s="183"/>
      <c r="D67" s="183"/>
      <c r="E67" s="183"/>
      <c r="F67" s="183"/>
      <c r="G67" s="183"/>
      <c r="H67" s="183"/>
      <c r="I67" s="183"/>
      <c r="J67" s="183"/>
    </row>
    <row r="68" spans="2:10">
      <c r="B68" s="2"/>
      <c r="C68" s="183"/>
      <c r="D68" s="183"/>
      <c r="E68" s="183"/>
      <c r="F68" s="183"/>
      <c r="G68" s="183"/>
      <c r="H68" s="183"/>
      <c r="I68" s="183"/>
      <c r="J68" s="183"/>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76"/>
    <col min="2" max="2" width="70.7109375" style="476" bestFit="1" customWidth="1"/>
    <col min="3" max="3" width="21.140625" style="476" customWidth="1"/>
    <col min="4" max="4" width="31.42578125" style="476" customWidth="1"/>
    <col min="5" max="16384" width="9.140625" style="476"/>
  </cols>
  <sheetData>
    <row r="1" spans="1:4">
      <c r="A1" s="478" t="s">
        <v>44</v>
      </c>
      <c r="B1" s="478" t="s">
        <v>6562</v>
      </c>
      <c r="C1" s="478" t="s">
        <v>6119</v>
      </c>
      <c r="D1" s="478" t="s">
        <v>6118</v>
      </c>
    </row>
    <row r="2" spans="1:4">
      <c r="A2" s="374">
        <v>3510</v>
      </c>
      <c r="B2" s="500" t="s">
        <v>6564</v>
      </c>
      <c r="C2" s="502" t="s">
        <v>6113</v>
      </c>
      <c r="D2" s="373" t="s">
        <v>6112</v>
      </c>
    </row>
    <row r="3" spans="1:4">
      <c r="A3" s="476" t="s">
        <v>4169</v>
      </c>
      <c r="B3" s="500" t="s">
        <v>6567</v>
      </c>
      <c r="C3" s="502" t="s">
        <v>6109</v>
      </c>
      <c r="D3" s="373" t="s">
        <v>6108</v>
      </c>
    </row>
    <row r="4" spans="1:4">
      <c r="A4" s="476" t="s">
        <v>4170</v>
      </c>
      <c r="B4" s="500" t="s">
        <v>6566</v>
      </c>
      <c r="C4" s="476" t="s">
        <v>6111</v>
      </c>
      <c r="D4" s="502" t="s">
        <v>6110</v>
      </c>
    </row>
    <row r="5" spans="1:4">
      <c r="A5" s="476" t="s">
        <v>4171</v>
      </c>
      <c r="B5" s="500" t="s">
        <v>6568</v>
      </c>
      <c r="C5" s="502" t="s">
        <v>6105</v>
      </c>
      <c r="D5" s="373" t="s">
        <v>6104</v>
      </c>
    </row>
    <row r="6" spans="1:4">
      <c r="A6" s="476" t="s">
        <v>4172</v>
      </c>
      <c r="B6" s="500" t="s">
        <v>6564</v>
      </c>
      <c r="C6" s="502" t="s">
        <v>6113</v>
      </c>
      <c r="D6" s="373" t="s">
        <v>6112</v>
      </c>
    </row>
    <row r="7" spans="1:4">
      <c r="A7" s="476" t="s">
        <v>4173</v>
      </c>
      <c r="B7" s="500" t="s">
        <v>6567</v>
      </c>
      <c r="C7" s="502" t="s">
        <v>6109</v>
      </c>
      <c r="D7" s="373" t="s">
        <v>6108</v>
      </c>
    </row>
    <row r="8" spans="1:4">
      <c r="A8" s="476" t="s">
        <v>4174</v>
      </c>
      <c r="B8" s="500" t="s">
        <v>6564</v>
      </c>
      <c r="C8" s="502" t="s">
        <v>6113</v>
      </c>
      <c r="D8" s="373" t="s">
        <v>6112</v>
      </c>
    </row>
    <row r="9" spans="1:4">
      <c r="A9" s="476" t="s">
        <v>4175</v>
      </c>
      <c r="B9" s="500" t="s">
        <v>6567</v>
      </c>
      <c r="C9" s="502" t="s">
        <v>6109</v>
      </c>
      <c r="D9" s="373" t="s">
        <v>6108</v>
      </c>
    </row>
    <row r="10" spans="1:4">
      <c r="A10" s="476" t="s">
        <v>4176</v>
      </c>
      <c r="B10" s="500" t="s">
        <v>6566</v>
      </c>
      <c r="C10" s="476" t="s">
        <v>6111</v>
      </c>
      <c r="D10" s="373" t="s">
        <v>6110</v>
      </c>
    </row>
    <row r="11" spans="1:4">
      <c r="A11" s="476" t="s">
        <v>4177</v>
      </c>
      <c r="B11" s="500" t="s">
        <v>6566</v>
      </c>
      <c r="C11" s="502" t="s">
        <v>6111</v>
      </c>
      <c r="D11" s="373" t="s">
        <v>6110</v>
      </c>
    </row>
    <row r="12" spans="1:4">
      <c r="A12" s="476" t="s">
        <v>4178</v>
      </c>
      <c r="B12" s="500" t="s">
        <v>6568</v>
      </c>
      <c r="C12" s="476" t="s">
        <v>6105</v>
      </c>
      <c r="D12" s="373" t="s">
        <v>6104</v>
      </c>
    </row>
    <row r="13" spans="1:4">
      <c r="A13" s="476" t="s">
        <v>4179</v>
      </c>
      <c r="B13" s="500" t="s">
        <v>6565</v>
      </c>
      <c r="C13" s="502" t="s">
        <v>6107</v>
      </c>
      <c r="D13" s="373" t="s">
        <v>6106</v>
      </c>
    </row>
    <row r="14" spans="1:4">
      <c r="A14" s="476" t="s">
        <v>4180</v>
      </c>
      <c r="B14" s="500" t="s">
        <v>6568</v>
      </c>
      <c r="C14" s="476" t="s">
        <v>6105</v>
      </c>
      <c r="D14" s="373" t="s">
        <v>6104</v>
      </c>
    </row>
    <row r="15" spans="1:4">
      <c r="A15" s="476" t="s">
        <v>4181</v>
      </c>
      <c r="B15" s="500" t="s">
        <v>6568</v>
      </c>
      <c r="C15" s="476" t="s">
        <v>6105</v>
      </c>
      <c r="D15" s="373" t="s">
        <v>6104</v>
      </c>
    </row>
    <row r="16" spans="1:4">
      <c r="A16" s="502" t="s">
        <v>4182</v>
      </c>
      <c r="B16" s="500" t="s">
        <v>6566</v>
      </c>
      <c r="C16" s="476" t="s">
        <v>6111</v>
      </c>
      <c r="D16" s="373" t="s">
        <v>6110</v>
      </c>
    </row>
    <row r="17" spans="1:4">
      <c r="A17" s="476" t="s">
        <v>4183</v>
      </c>
      <c r="B17" s="500" t="s">
        <v>6564</v>
      </c>
      <c r="C17" s="476" t="s">
        <v>6113</v>
      </c>
      <c r="D17" s="373" t="s">
        <v>6112</v>
      </c>
    </row>
    <row r="18" spans="1:4">
      <c r="A18" s="476" t="s">
        <v>4184</v>
      </c>
      <c r="B18" s="500" t="s">
        <v>6566</v>
      </c>
      <c r="C18" s="476" t="s">
        <v>6111</v>
      </c>
      <c r="D18" s="373" t="s">
        <v>6110</v>
      </c>
    </row>
    <row r="19" spans="1:4">
      <c r="A19" s="476" t="s">
        <v>4185</v>
      </c>
      <c r="B19" s="500" t="s">
        <v>6566</v>
      </c>
      <c r="C19" s="476" t="s">
        <v>6111</v>
      </c>
      <c r="D19" s="373" t="s">
        <v>6110</v>
      </c>
    </row>
    <row r="20" spans="1:4">
      <c r="A20" s="476" t="s">
        <v>4186</v>
      </c>
      <c r="B20" s="500" t="s">
        <v>6568</v>
      </c>
      <c r="C20" s="476" t="s">
        <v>6105</v>
      </c>
      <c r="D20" s="373" t="s">
        <v>6104</v>
      </c>
    </row>
    <row r="21" spans="1:4">
      <c r="A21" s="476" t="s">
        <v>4187</v>
      </c>
      <c r="B21" s="500" t="s">
        <v>6565</v>
      </c>
      <c r="C21" s="476" t="s">
        <v>6107</v>
      </c>
      <c r="D21" s="373" t="s">
        <v>6106</v>
      </c>
    </row>
    <row r="22" spans="1:4">
      <c r="A22" s="476" t="s">
        <v>4188</v>
      </c>
      <c r="B22" s="500" t="s">
        <v>6567</v>
      </c>
      <c r="C22" s="476" t="s">
        <v>6109</v>
      </c>
      <c r="D22" s="373" t="s">
        <v>6108</v>
      </c>
    </row>
    <row r="23" spans="1:4">
      <c r="A23" s="476" t="s">
        <v>4189</v>
      </c>
      <c r="B23" s="500" t="s">
        <v>6567</v>
      </c>
      <c r="C23" s="476" t="s">
        <v>6109</v>
      </c>
      <c r="D23" s="373" t="s">
        <v>6108</v>
      </c>
    </row>
    <row r="24" spans="1:4">
      <c r="A24" s="476" t="s">
        <v>4190</v>
      </c>
      <c r="B24" s="500" t="s">
        <v>6566</v>
      </c>
      <c r="C24" s="476" t="s">
        <v>6111</v>
      </c>
      <c r="D24" s="373" t="s">
        <v>6110</v>
      </c>
    </row>
    <row r="25" spans="1:4">
      <c r="A25" s="476" t="s">
        <v>4191</v>
      </c>
      <c r="B25" s="500" t="s">
        <v>6568</v>
      </c>
      <c r="C25" s="476" t="s">
        <v>6105</v>
      </c>
      <c r="D25" s="373" t="s">
        <v>6104</v>
      </c>
    </row>
    <row r="26" spans="1:4">
      <c r="A26" s="476" t="s">
        <v>4192</v>
      </c>
      <c r="B26" s="500" t="s">
        <v>6566</v>
      </c>
      <c r="C26" s="476" t="s">
        <v>6111</v>
      </c>
      <c r="D26" s="502" t="s">
        <v>6110</v>
      </c>
    </row>
    <row r="27" spans="1:4">
      <c r="A27" s="476" t="s">
        <v>4193</v>
      </c>
      <c r="B27" s="500" t="s">
        <v>6567</v>
      </c>
      <c r="C27" s="476" t="s">
        <v>6109</v>
      </c>
      <c r="D27" s="373" t="s">
        <v>6108</v>
      </c>
    </row>
    <row r="28" spans="1:4">
      <c r="A28" s="476" t="s">
        <v>4194</v>
      </c>
      <c r="B28" s="500" t="s">
        <v>6565</v>
      </c>
      <c r="C28" s="476" t="s">
        <v>6107</v>
      </c>
      <c r="D28" s="373" t="s">
        <v>6106</v>
      </c>
    </row>
    <row r="29" spans="1:4">
      <c r="A29" s="476" t="s">
        <v>4195</v>
      </c>
      <c r="B29" s="500" t="s">
        <v>6568</v>
      </c>
      <c r="C29" s="476" t="s">
        <v>6105</v>
      </c>
      <c r="D29" s="373" t="s">
        <v>6104</v>
      </c>
    </row>
    <row r="30" spans="1:4">
      <c r="A30" s="501" t="s">
        <v>4196</v>
      </c>
      <c r="B30" s="500" t="s">
        <v>6567</v>
      </c>
      <c r="C30" s="476" t="s">
        <v>6109</v>
      </c>
      <c r="D30" s="502" t="s">
        <v>6108</v>
      </c>
    </row>
    <row r="31" spans="1:4">
      <c r="A31" s="476" t="s">
        <v>4197</v>
      </c>
      <c r="B31" s="500" t="s">
        <v>6565</v>
      </c>
      <c r="C31" s="476" t="s">
        <v>6107</v>
      </c>
      <c r="D31" s="502" t="s">
        <v>6106</v>
      </c>
    </row>
    <row r="32" spans="1:4">
      <c r="A32" s="476" t="s">
        <v>4198</v>
      </c>
      <c r="B32" s="500" t="s">
        <v>6567</v>
      </c>
      <c r="C32" s="476" t="s">
        <v>6109</v>
      </c>
      <c r="D32" s="373" t="s">
        <v>6108</v>
      </c>
    </row>
    <row r="33" spans="1:4">
      <c r="A33" s="476" t="s">
        <v>4199</v>
      </c>
      <c r="B33" s="500" t="s">
        <v>6565</v>
      </c>
      <c r="C33" s="476" t="s">
        <v>6107</v>
      </c>
      <c r="D33" s="502" t="s">
        <v>6106</v>
      </c>
    </row>
    <row r="34" spans="1:4">
      <c r="A34" s="476" t="s">
        <v>4200</v>
      </c>
      <c r="B34" s="500" t="s">
        <v>6566</v>
      </c>
      <c r="C34" s="476" t="s">
        <v>6111</v>
      </c>
      <c r="D34" s="373" t="s">
        <v>6110</v>
      </c>
    </row>
    <row r="35" spans="1:4">
      <c r="A35" s="476" t="s">
        <v>4201</v>
      </c>
      <c r="B35" s="500" t="s">
        <v>6566</v>
      </c>
      <c r="C35" s="476" t="s">
        <v>6111</v>
      </c>
      <c r="D35" s="373" t="s">
        <v>6110</v>
      </c>
    </row>
    <row r="36" spans="1:4">
      <c r="A36" s="476" t="s">
        <v>4202</v>
      </c>
      <c r="B36" s="500" t="s">
        <v>6566</v>
      </c>
      <c r="C36" s="476" t="s">
        <v>6111</v>
      </c>
      <c r="D36" s="373" t="s">
        <v>6110</v>
      </c>
    </row>
    <row r="37" spans="1:4">
      <c r="A37" s="476" t="s">
        <v>4203</v>
      </c>
      <c r="B37" s="500" t="s">
        <v>6566</v>
      </c>
      <c r="C37" s="476" t="s">
        <v>6111</v>
      </c>
      <c r="D37" s="373" t="s">
        <v>6110</v>
      </c>
    </row>
    <row r="38" spans="1:4">
      <c r="A38" s="476" t="s">
        <v>4204</v>
      </c>
      <c r="B38" s="500" t="s">
        <v>6566</v>
      </c>
      <c r="C38" s="476" t="s">
        <v>6111</v>
      </c>
      <c r="D38" s="373" t="s">
        <v>6110</v>
      </c>
    </row>
    <row r="39" spans="1:4">
      <c r="A39" s="476" t="s">
        <v>4205</v>
      </c>
      <c r="B39" s="500" t="s">
        <v>6568</v>
      </c>
      <c r="C39" s="476" t="s">
        <v>6105</v>
      </c>
      <c r="D39" s="373" t="s">
        <v>6104</v>
      </c>
    </row>
    <row r="40" spans="1:4">
      <c r="A40" s="476" t="s">
        <v>4206</v>
      </c>
      <c r="B40" s="500" t="s">
        <v>6567</v>
      </c>
      <c r="C40" s="476" t="s">
        <v>6109</v>
      </c>
      <c r="D40" s="373" t="s">
        <v>6108</v>
      </c>
    </row>
    <row r="41" spans="1:4">
      <c r="A41" s="476" t="s">
        <v>4207</v>
      </c>
      <c r="B41" s="500" t="s">
        <v>6566</v>
      </c>
      <c r="C41" s="476" t="s">
        <v>6111</v>
      </c>
      <c r="D41" s="373" t="s">
        <v>6110</v>
      </c>
    </row>
    <row r="42" spans="1:4">
      <c r="A42" s="476" t="s">
        <v>4208</v>
      </c>
      <c r="B42" s="500" t="s">
        <v>6564</v>
      </c>
      <c r="C42" s="476" t="s">
        <v>6113</v>
      </c>
      <c r="D42" s="373" t="s">
        <v>6112</v>
      </c>
    </row>
    <row r="43" spans="1:4">
      <c r="A43" s="476" t="s">
        <v>4209</v>
      </c>
      <c r="B43" s="500" t="s">
        <v>6564</v>
      </c>
      <c r="C43" s="476" t="s">
        <v>6113</v>
      </c>
      <c r="D43" s="373" t="s">
        <v>6112</v>
      </c>
    </row>
    <row r="44" spans="1:4">
      <c r="A44" s="476" t="s">
        <v>4210</v>
      </c>
      <c r="B44" s="500" t="s">
        <v>6565</v>
      </c>
      <c r="C44" s="476" t="s">
        <v>6107</v>
      </c>
      <c r="D44" s="373" t="s">
        <v>6106</v>
      </c>
    </row>
    <row r="45" spans="1:4">
      <c r="A45" s="476" t="s">
        <v>4211</v>
      </c>
      <c r="B45" s="500" t="s">
        <v>6568</v>
      </c>
      <c r="C45" s="476" t="s">
        <v>6105</v>
      </c>
      <c r="D45" s="373" t="s">
        <v>6104</v>
      </c>
    </row>
    <row r="46" spans="1:4">
      <c r="A46" s="476" t="s">
        <v>4212</v>
      </c>
      <c r="B46" s="500" t="s">
        <v>6566</v>
      </c>
      <c r="C46" s="476" t="s">
        <v>6111</v>
      </c>
      <c r="D46" s="373" t="s">
        <v>6110</v>
      </c>
    </row>
    <row r="47" spans="1:4">
      <c r="A47" s="476" t="s">
        <v>4213</v>
      </c>
      <c r="B47" s="500" t="s">
        <v>6564</v>
      </c>
      <c r="C47" s="476" t="s">
        <v>6113</v>
      </c>
      <c r="D47" s="502" t="s">
        <v>6112</v>
      </c>
    </row>
    <row r="48" spans="1:4">
      <c r="A48" s="476" t="s">
        <v>4214</v>
      </c>
      <c r="B48" s="500" t="s">
        <v>6567</v>
      </c>
      <c r="C48" s="476" t="s">
        <v>6109</v>
      </c>
      <c r="D48" s="373" t="s">
        <v>6108</v>
      </c>
    </row>
    <row r="49" spans="1:4">
      <c r="A49" s="476" t="s">
        <v>4215</v>
      </c>
      <c r="B49" s="500" t="s">
        <v>6568</v>
      </c>
      <c r="C49" s="476" t="s">
        <v>6105</v>
      </c>
      <c r="D49" s="373" t="s">
        <v>6104</v>
      </c>
    </row>
    <row r="50" spans="1:4">
      <c r="A50" s="476" t="s">
        <v>4216</v>
      </c>
      <c r="B50" s="500" t="s">
        <v>6566</v>
      </c>
      <c r="C50" s="476" t="s">
        <v>6111</v>
      </c>
      <c r="D50" s="373" t="s">
        <v>6110</v>
      </c>
    </row>
    <row r="51" spans="1:4">
      <c r="A51" s="476" t="s">
        <v>4217</v>
      </c>
      <c r="B51" s="500" t="s">
        <v>6564</v>
      </c>
      <c r="C51" s="476" t="s">
        <v>6113</v>
      </c>
      <c r="D51" s="502" t="s">
        <v>6112</v>
      </c>
    </row>
    <row r="52" spans="1:4">
      <c r="A52" s="476" t="s">
        <v>4218</v>
      </c>
      <c r="B52" s="500" t="s">
        <v>6565</v>
      </c>
      <c r="C52" s="476" t="s">
        <v>6107</v>
      </c>
      <c r="D52" s="373" t="s">
        <v>6106</v>
      </c>
    </row>
    <row r="53" spans="1:4">
      <c r="A53" s="476" t="s">
        <v>4219</v>
      </c>
      <c r="B53" s="500" t="s">
        <v>6566</v>
      </c>
      <c r="C53" s="476" t="s">
        <v>6111</v>
      </c>
      <c r="D53" s="373" t="s">
        <v>6110</v>
      </c>
    </row>
    <row r="54" spans="1:4">
      <c r="A54" s="476" t="s">
        <v>4220</v>
      </c>
      <c r="B54" s="500" t="s">
        <v>6567</v>
      </c>
      <c r="C54" s="476" t="s">
        <v>6109</v>
      </c>
      <c r="D54" s="373" t="s">
        <v>6108</v>
      </c>
    </row>
    <row r="55" spans="1:4">
      <c r="A55" s="476" t="s">
        <v>4221</v>
      </c>
      <c r="B55" s="500" t="s">
        <v>6568</v>
      </c>
      <c r="C55" s="476" t="s">
        <v>6105</v>
      </c>
      <c r="D55" s="373" t="s">
        <v>6104</v>
      </c>
    </row>
    <row r="56" spans="1:4">
      <c r="A56" s="476" t="s">
        <v>4222</v>
      </c>
      <c r="B56" s="500" t="s">
        <v>6567</v>
      </c>
      <c r="C56" s="476" t="s">
        <v>6109</v>
      </c>
      <c r="D56" s="373" t="s">
        <v>6108</v>
      </c>
    </row>
    <row r="57" spans="1:4">
      <c r="A57" s="476" t="s">
        <v>4223</v>
      </c>
      <c r="B57" s="500" t="s">
        <v>6567</v>
      </c>
      <c r="C57" s="476" t="s">
        <v>6109</v>
      </c>
      <c r="D57" s="502" t="s">
        <v>6108</v>
      </c>
    </row>
    <row r="58" spans="1:4">
      <c r="A58" s="476" t="s">
        <v>4224</v>
      </c>
      <c r="B58" s="500" t="s">
        <v>6564</v>
      </c>
      <c r="C58" s="476" t="s">
        <v>6113</v>
      </c>
      <c r="D58" s="373" t="s">
        <v>6112</v>
      </c>
    </row>
    <row r="59" spans="1:4">
      <c r="A59" s="476" t="s">
        <v>4225</v>
      </c>
      <c r="B59" s="500" t="s">
        <v>6564</v>
      </c>
      <c r="C59" s="476" t="s">
        <v>6113</v>
      </c>
      <c r="D59" s="373" t="s">
        <v>6112</v>
      </c>
    </row>
    <row r="60" spans="1:4">
      <c r="A60" s="476" t="s">
        <v>4226</v>
      </c>
      <c r="B60" s="500" t="s">
        <v>6567</v>
      </c>
      <c r="C60" s="476" t="s">
        <v>6109</v>
      </c>
      <c r="D60" s="373" t="s">
        <v>6108</v>
      </c>
    </row>
    <row r="61" spans="1:4">
      <c r="A61" s="476" t="s">
        <v>4227</v>
      </c>
      <c r="B61" s="500" t="s">
        <v>6568</v>
      </c>
      <c r="C61" s="476" t="s">
        <v>6105</v>
      </c>
      <c r="D61" s="502" t="s">
        <v>6104</v>
      </c>
    </row>
    <row r="62" spans="1:4">
      <c r="A62" s="476" t="s">
        <v>4228</v>
      </c>
      <c r="B62" s="500" t="s">
        <v>6564</v>
      </c>
      <c r="C62" s="476" t="s">
        <v>6113</v>
      </c>
      <c r="D62" s="373" t="s">
        <v>6112</v>
      </c>
    </row>
    <row r="63" spans="1:4">
      <c r="A63" s="476" t="s">
        <v>4229</v>
      </c>
      <c r="B63" s="500" t="s">
        <v>6566</v>
      </c>
      <c r="C63" s="476" t="s">
        <v>6111</v>
      </c>
      <c r="D63" s="373" t="s">
        <v>6110</v>
      </c>
    </row>
    <row r="64" spans="1:4">
      <c r="A64" s="476" t="s">
        <v>4230</v>
      </c>
      <c r="B64" s="500" t="s">
        <v>6568</v>
      </c>
      <c r="C64" s="476" t="s">
        <v>6105</v>
      </c>
      <c r="D64" s="373" t="s">
        <v>6104</v>
      </c>
    </row>
    <row r="65" spans="1:4">
      <c r="A65" s="476" t="s">
        <v>4231</v>
      </c>
      <c r="B65" s="500" t="s">
        <v>6568</v>
      </c>
      <c r="C65" s="476" t="s">
        <v>6105</v>
      </c>
      <c r="D65" s="373" t="s">
        <v>6104</v>
      </c>
    </row>
    <row r="66" spans="1:4">
      <c r="A66" s="476" t="s">
        <v>4232</v>
      </c>
      <c r="B66" s="500" t="s">
        <v>6568</v>
      </c>
      <c r="C66" s="476" t="s">
        <v>6105</v>
      </c>
      <c r="D66" s="373" t="s">
        <v>6104</v>
      </c>
    </row>
    <row r="67" spans="1:4">
      <c r="A67" s="476" t="s">
        <v>4233</v>
      </c>
      <c r="B67" s="500" t="s">
        <v>6565</v>
      </c>
      <c r="C67" s="476" t="s">
        <v>6107</v>
      </c>
      <c r="D67" s="373" t="s">
        <v>6106</v>
      </c>
    </row>
    <row r="68" spans="1:4">
      <c r="A68" s="476" t="s">
        <v>4234</v>
      </c>
      <c r="B68" s="500" t="s">
        <v>6564</v>
      </c>
      <c r="C68" s="476" t="s">
        <v>6113</v>
      </c>
      <c r="D68" s="502" t="s">
        <v>6112</v>
      </c>
    </row>
    <row r="69" spans="1:4">
      <c r="A69" s="476" t="s">
        <v>4235</v>
      </c>
      <c r="B69" s="500" t="s">
        <v>6568</v>
      </c>
      <c r="C69" s="476" t="s">
        <v>6105</v>
      </c>
      <c r="D69" s="373" t="s">
        <v>6104</v>
      </c>
    </row>
    <row r="70" spans="1:4">
      <c r="A70" s="476" t="s">
        <v>4236</v>
      </c>
      <c r="B70" s="500" t="s">
        <v>6566</v>
      </c>
      <c r="C70" s="476" t="s">
        <v>6111</v>
      </c>
      <c r="D70" s="373" t="s">
        <v>6110</v>
      </c>
    </row>
    <row r="71" spans="1:4">
      <c r="A71" s="476" t="s">
        <v>4237</v>
      </c>
      <c r="B71" s="500" t="s">
        <v>6566</v>
      </c>
      <c r="C71" s="476" t="s">
        <v>6111</v>
      </c>
      <c r="D71" s="373" t="s">
        <v>6110</v>
      </c>
    </row>
    <row r="72" spans="1:4">
      <c r="A72" s="476" t="s">
        <v>4238</v>
      </c>
      <c r="B72" s="500" t="s">
        <v>6565</v>
      </c>
      <c r="C72" s="476" t="s">
        <v>6107</v>
      </c>
      <c r="D72" s="373" t="s">
        <v>6106</v>
      </c>
    </row>
    <row r="73" spans="1:4">
      <c r="A73" s="476" t="s">
        <v>4239</v>
      </c>
      <c r="B73" s="500" t="s">
        <v>6567</v>
      </c>
      <c r="C73" s="476" t="s">
        <v>6109</v>
      </c>
      <c r="D73" s="373" t="s">
        <v>6108</v>
      </c>
    </row>
    <row r="74" spans="1:4">
      <c r="A74" s="476" t="s">
        <v>4240</v>
      </c>
      <c r="B74" s="500" t="s">
        <v>6567</v>
      </c>
      <c r="C74" s="476" t="s">
        <v>6109</v>
      </c>
      <c r="D74" s="373" t="s">
        <v>6108</v>
      </c>
    </row>
    <row r="75" spans="1:4">
      <c r="A75" s="476" t="s">
        <v>4241</v>
      </c>
      <c r="B75" s="502" t="s">
        <v>1188</v>
      </c>
      <c r="C75" s="476" t="s">
        <v>6103</v>
      </c>
      <c r="D75" s="373" t="s">
        <v>6102</v>
      </c>
    </row>
    <row r="76" spans="1:4">
      <c r="A76" s="476" t="s">
        <v>4242</v>
      </c>
      <c r="B76" s="500" t="s">
        <v>6565</v>
      </c>
      <c r="C76" s="476" t="s">
        <v>6107</v>
      </c>
      <c r="D76" s="373" t="s">
        <v>6106</v>
      </c>
    </row>
    <row r="77" spans="1:4">
      <c r="A77" s="476" t="s">
        <v>4243</v>
      </c>
      <c r="B77" s="500" t="s">
        <v>6564</v>
      </c>
      <c r="C77" s="476" t="s">
        <v>6113</v>
      </c>
      <c r="D77" s="373" t="s">
        <v>6112</v>
      </c>
    </row>
    <row r="78" spans="1:4">
      <c r="A78" s="476" t="s">
        <v>4244</v>
      </c>
      <c r="B78" s="500" t="s">
        <v>6564</v>
      </c>
      <c r="C78" s="476" t="s">
        <v>6113</v>
      </c>
      <c r="D78" s="373" t="s">
        <v>6112</v>
      </c>
    </row>
    <row r="79" spans="1:4">
      <c r="A79" s="476" t="s">
        <v>4245</v>
      </c>
      <c r="B79" s="500" t="s">
        <v>6564</v>
      </c>
      <c r="C79" s="476" t="s">
        <v>6113</v>
      </c>
      <c r="D79" s="373" t="s">
        <v>6112</v>
      </c>
    </row>
    <row r="80" spans="1:4">
      <c r="A80" s="476" t="s">
        <v>4246</v>
      </c>
      <c r="B80" s="500" t="s">
        <v>6568</v>
      </c>
      <c r="C80" s="476" t="s">
        <v>6105</v>
      </c>
      <c r="D80" s="502" t="s">
        <v>6104</v>
      </c>
    </row>
    <row r="81" spans="1:4">
      <c r="A81" s="476" t="s">
        <v>4247</v>
      </c>
      <c r="B81" s="500" t="s">
        <v>6564</v>
      </c>
      <c r="C81" s="476" t="s">
        <v>6113</v>
      </c>
      <c r="D81" s="373" t="s">
        <v>6112</v>
      </c>
    </row>
    <row r="82" spans="1:4">
      <c r="A82" s="476" t="s">
        <v>4248</v>
      </c>
      <c r="B82" s="500" t="s">
        <v>6568</v>
      </c>
      <c r="C82" s="476" t="s">
        <v>6105</v>
      </c>
      <c r="D82" s="373" t="s">
        <v>6104</v>
      </c>
    </row>
    <row r="83" spans="1:4">
      <c r="A83" s="476" t="s">
        <v>4249</v>
      </c>
      <c r="B83" s="500" t="s">
        <v>6565</v>
      </c>
      <c r="C83" s="476" t="s">
        <v>6107</v>
      </c>
      <c r="D83" s="373" t="s">
        <v>6106</v>
      </c>
    </row>
    <row r="84" spans="1:4">
      <c r="A84" s="476" t="s">
        <v>4250</v>
      </c>
      <c r="B84" s="500" t="s">
        <v>6564</v>
      </c>
      <c r="C84" s="476" t="s">
        <v>6113</v>
      </c>
      <c r="D84" s="373" t="s">
        <v>6112</v>
      </c>
    </row>
    <row r="85" spans="1:4">
      <c r="A85" s="476" t="s">
        <v>4251</v>
      </c>
      <c r="B85" s="500" t="s">
        <v>6567</v>
      </c>
      <c r="C85" s="476" t="s">
        <v>6109</v>
      </c>
      <c r="D85" s="373" t="s">
        <v>6108</v>
      </c>
    </row>
    <row r="86" spans="1:4">
      <c r="A86" s="476" t="s">
        <v>4252</v>
      </c>
      <c r="B86" s="500" t="s">
        <v>6568</v>
      </c>
      <c r="C86" s="476" t="s">
        <v>6105</v>
      </c>
      <c r="D86" s="373" t="s">
        <v>6104</v>
      </c>
    </row>
    <row r="87" spans="1:4">
      <c r="A87" s="476" t="s">
        <v>4253</v>
      </c>
      <c r="B87" s="500" t="s">
        <v>6568</v>
      </c>
      <c r="C87" s="476" t="s">
        <v>6105</v>
      </c>
      <c r="D87" s="373" t="s">
        <v>6104</v>
      </c>
    </row>
    <row r="88" spans="1:4">
      <c r="A88" s="476" t="s">
        <v>4254</v>
      </c>
      <c r="B88" s="500" t="s">
        <v>6565</v>
      </c>
      <c r="C88" s="476" t="s">
        <v>6107</v>
      </c>
      <c r="D88" s="502" t="s">
        <v>6106</v>
      </c>
    </row>
    <row r="89" spans="1:4">
      <c r="A89" s="476" t="s">
        <v>4255</v>
      </c>
      <c r="B89" s="500" t="s">
        <v>6566</v>
      </c>
      <c r="C89" s="476" t="s">
        <v>6111</v>
      </c>
      <c r="D89" s="373" t="s">
        <v>6110</v>
      </c>
    </row>
    <row r="90" spans="1:4">
      <c r="A90" s="476" t="s">
        <v>4256</v>
      </c>
      <c r="B90" s="500" t="s">
        <v>6564</v>
      </c>
      <c r="C90" s="476" t="s">
        <v>6113</v>
      </c>
      <c r="D90" s="373" t="s">
        <v>6112</v>
      </c>
    </row>
    <row r="91" spans="1:4">
      <c r="A91" s="476" t="s">
        <v>4257</v>
      </c>
      <c r="B91" s="500" t="s">
        <v>6565</v>
      </c>
      <c r="C91" s="476" t="s">
        <v>6107</v>
      </c>
      <c r="D91" s="373" t="s">
        <v>6106</v>
      </c>
    </row>
    <row r="92" spans="1:4">
      <c r="A92" s="476" t="s">
        <v>4258</v>
      </c>
      <c r="B92" s="500" t="s">
        <v>6566</v>
      </c>
      <c r="C92" s="476" t="s">
        <v>6111</v>
      </c>
      <c r="D92" s="373" t="s">
        <v>6110</v>
      </c>
    </row>
    <row r="93" spans="1:4">
      <c r="A93" s="476" t="s">
        <v>4259</v>
      </c>
      <c r="B93" s="500" t="s">
        <v>6565</v>
      </c>
      <c r="C93" s="476" t="s">
        <v>6107</v>
      </c>
      <c r="D93" s="373" t="s">
        <v>6106</v>
      </c>
    </row>
    <row r="94" spans="1:4">
      <c r="A94" s="476" t="s">
        <v>4260</v>
      </c>
      <c r="B94" s="500" t="s">
        <v>6568</v>
      </c>
      <c r="C94" s="476" t="s">
        <v>6105</v>
      </c>
      <c r="D94" s="373" t="s">
        <v>6104</v>
      </c>
    </row>
    <row r="95" spans="1:4">
      <c r="A95" s="476" t="s">
        <v>4261</v>
      </c>
      <c r="B95" s="500" t="s">
        <v>6567</v>
      </c>
      <c r="C95" s="476" t="s">
        <v>6109</v>
      </c>
      <c r="D95" s="373" t="s">
        <v>6108</v>
      </c>
    </row>
    <row r="96" spans="1:4">
      <c r="A96" s="476" t="s">
        <v>4262</v>
      </c>
      <c r="B96" s="500" t="s">
        <v>6568</v>
      </c>
      <c r="C96" s="476" t="s">
        <v>6105</v>
      </c>
      <c r="D96" s="502" t="s">
        <v>6104</v>
      </c>
    </row>
    <row r="97" spans="1:4">
      <c r="A97" s="477" t="s">
        <v>4263</v>
      </c>
      <c r="B97" s="500" t="s">
        <v>6564</v>
      </c>
      <c r="C97" s="476" t="s">
        <v>6113</v>
      </c>
      <c r="D97" s="373" t="s">
        <v>6112</v>
      </c>
    </row>
    <row r="98" spans="1:4">
      <c r="A98" s="476" t="s">
        <v>4264</v>
      </c>
      <c r="B98" s="500" t="s">
        <v>6567</v>
      </c>
      <c r="C98" s="476" t="s">
        <v>6109</v>
      </c>
      <c r="D98" s="373" t="s">
        <v>6108</v>
      </c>
    </row>
    <row r="99" spans="1:4">
      <c r="A99" s="476" t="s">
        <v>4265</v>
      </c>
      <c r="B99" s="500" t="s">
        <v>6564</v>
      </c>
      <c r="C99" s="476" t="s">
        <v>6113</v>
      </c>
      <c r="D99" s="373" t="s">
        <v>6112</v>
      </c>
    </row>
    <row r="100" spans="1:4">
      <c r="A100" s="476" t="s">
        <v>4266</v>
      </c>
      <c r="B100" s="500" t="s">
        <v>6565</v>
      </c>
      <c r="C100" s="476" t="s">
        <v>6107</v>
      </c>
      <c r="D100" s="373" t="s">
        <v>6106</v>
      </c>
    </row>
    <row r="101" spans="1:4">
      <c r="A101" s="476" t="s">
        <v>4267</v>
      </c>
      <c r="B101" s="500" t="s">
        <v>6564</v>
      </c>
      <c r="C101" s="476" t="s">
        <v>6113</v>
      </c>
      <c r="D101" s="373" t="s">
        <v>6112</v>
      </c>
    </row>
    <row r="102" spans="1:4">
      <c r="A102" s="476" t="s">
        <v>4268</v>
      </c>
      <c r="B102" s="500" t="s">
        <v>6565</v>
      </c>
      <c r="C102" s="476" t="s">
        <v>6107</v>
      </c>
      <c r="D102" s="373" t="s">
        <v>6106</v>
      </c>
    </row>
    <row r="103" spans="1:4">
      <c r="A103" s="476" t="s">
        <v>4269</v>
      </c>
      <c r="B103" s="500" t="s">
        <v>6564</v>
      </c>
      <c r="C103" s="499" t="s">
        <v>6113</v>
      </c>
      <c r="D103" s="373" t="s">
        <v>6112</v>
      </c>
    </row>
    <row r="104" spans="1:4">
      <c r="A104" s="476" t="s">
        <v>4270</v>
      </c>
      <c r="B104" s="500" t="s">
        <v>6566</v>
      </c>
      <c r="C104" s="499" t="s">
        <v>6111</v>
      </c>
      <c r="D104" s="373" t="s">
        <v>6110</v>
      </c>
    </row>
    <row r="105" spans="1:4">
      <c r="A105" s="476" t="s">
        <v>4271</v>
      </c>
      <c r="B105" s="500" t="s">
        <v>6566</v>
      </c>
      <c r="C105" s="499" t="s">
        <v>6111</v>
      </c>
      <c r="D105" s="373" t="s">
        <v>6110</v>
      </c>
    </row>
    <row r="106" spans="1:4">
      <c r="A106" s="476" t="s">
        <v>4272</v>
      </c>
      <c r="B106" s="500" t="s">
        <v>6565</v>
      </c>
      <c r="C106" s="499" t="s">
        <v>6107</v>
      </c>
      <c r="D106" s="373" t="s">
        <v>6106</v>
      </c>
    </row>
    <row r="107" spans="1:4">
      <c r="A107" s="476" t="s">
        <v>4273</v>
      </c>
      <c r="B107" s="500" t="s">
        <v>6564</v>
      </c>
      <c r="C107" s="499" t="s">
        <v>6113</v>
      </c>
      <c r="D107" s="373" t="s">
        <v>6112</v>
      </c>
    </row>
    <row r="108" spans="1:4">
      <c r="A108" s="476" t="s">
        <v>4274</v>
      </c>
      <c r="B108" s="500" t="s">
        <v>6567</v>
      </c>
      <c r="C108" s="499" t="s">
        <v>6109</v>
      </c>
      <c r="D108" s="373" t="s">
        <v>6108</v>
      </c>
    </row>
    <row r="109" spans="1:4">
      <c r="A109" s="476" t="s">
        <v>4275</v>
      </c>
      <c r="B109" s="500" t="s">
        <v>6564</v>
      </c>
      <c r="C109" s="499" t="s">
        <v>6113</v>
      </c>
      <c r="D109" s="373" t="s">
        <v>6112</v>
      </c>
    </row>
    <row r="110" spans="1:4">
      <c r="A110" s="476" t="s">
        <v>4276</v>
      </c>
      <c r="B110" s="500" t="s">
        <v>6565</v>
      </c>
      <c r="C110" s="499" t="s">
        <v>6107</v>
      </c>
      <c r="D110" s="373" t="s">
        <v>6106</v>
      </c>
    </row>
    <row r="111" spans="1:4">
      <c r="A111" s="476" t="s">
        <v>4277</v>
      </c>
      <c r="B111" s="500" t="s">
        <v>6567</v>
      </c>
      <c r="C111" s="499" t="s">
        <v>6109</v>
      </c>
      <c r="D111" s="373" t="s">
        <v>6108</v>
      </c>
    </row>
    <row r="112" spans="1:4">
      <c r="A112" s="476" t="s">
        <v>4278</v>
      </c>
      <c r="B112" s="500" t="s">
        <v>6567</v>
      </c>
      <c r="C112" s="499" t="s">
        <v>6109</v>
      </c>
      <c r="D112" s="373" t="s">
        <v>6108</v>
      </c>
    </row>
    <row r="113" spans="1:4">
      <c r="A113" s="476" t="s">
        <v>4279</v>
      </c>
      <c r="B113" s="500" t="s">
        <v>6566</v>
      </c>
      <c r="C113" s="499" t="s">
        <v>6111</v>
      </c>
      <c r="D113" s="373" t="s">
        <v>6110</v>
      </c>
    </row>
    <row r="114" spans="1:4">
      <c r="A114" s="476" t="s">
        <v>4280</v>
      </c>
      <c r="B114" s="500" t="s">
        <v>6568</v>
      </c>
      <c r="C114" s="499" t="s">
        <v>6105</v>
      </c>
      <c r="D114" s="373" t="s">
        <v>6104</v>
      </c>
    </row>
    <row r="115" spans="1:4">
      <c r="A115" s="476" t="s">
        <v>4281</v>
      </c>
      <c r="B115" s="500" t="s">
        <v>6567</v>
      </c>
      <c r="C115" s="499" t="s">
        <v>6109</v>
      </c>
      <c r="D115" s="373" t="s">
        <v>6108</v>
      </c>
    </row>
    <row r="116" spans="1:4">
      <c r="A116" s="476" t="s">
        <v>4282</v>
      </c>
      <c r="B116" s="500" t="s">
        <v>6567</v>
      </c>
      <c r="C116" s="499" t="s">
        <v>6109</v>
      </c>
      <c r="D116" s="373" t="s">
        <v>6108</v>
      </c>
    </row>
    <row r="117" spans="1:4">
      <c r="A117" s="476" t="s">
        <v>4283</v>
      </c>
      <c r="B117" s="500" t="s">
        <v>6565</v>
      </c>
      <c r="C117" s="499" t="s">
        <v>6107</v>
      </c>
      <c r="D117" s="373" t="s">
        <v>6106</v>
      </c>
    </row>
    <row r="118" spans="1:4">
      <c r="A118" s="476" t="s">
        <v>4284</v>
      </c>
      <c r="B118" s="500" t="s">
        <v>6567</v>
      </c>
      <c r="C118" s="499" t="s">
        <v>6109</v>
      </c>
      <c r="D118" s="373" t="s">
        <v>6108</v>
      </c>
    </row>
    <row r="119" spans="1:4">
      <c r="A119" s="476" t="s">
        <v>4285</v>
      </c>
      <c r="B119" s="500" t="s">
        <v>6568</v>
      </c>
      <c r="C119" s="499" t="s">
        <v>6105</v>
      </c>
      <c r="D119" s="373" t="s">
        <v>6104</v>
      </c>
    </row>
    <row r="120" spans="1:4">
      <c r="A120" s="476" t="s">
        <v>4286</v>
      </c>
      <c r="B120" s="500" t="s">
        <v>6567</v>
      </c>
      <c r="C120" s="499" t="s">
        <v>6109</v>
      </c>
      <c r="D120" s="373" t="s">
        <v>6108</v>
      </c>
    </row>
    <row r="121" spans="1:4">
      <c r="A121" s="476" t="s">
        <v>4287</v>
      </c>
      <c r="B121" s="500" t="s">
        <v>6566</v>
      </c>
      <c r="C121" s="499" t="s">
        <v>6111</v>
      </c>
      <c r="D121" s="373" t="s">
        <v>6110</v>
      </c>
    </row>
    <row r="122" spans="1:4">
      <c r="A122" s="476" t="s">
        <v>4288</v>
      </c>
      <c r="B122" s="500" t="s">
        <v>6566</v>
      </c>
      <c r="C122" s="499" t="s">
        <v>6111</v>
      </c>
      <c r="D122" s="373" t="s">
        <v>6110</v>
      </c>
    </row>
    <row r="123" spans="1:4">
      <c r="A123" s="476" t="s">
        <v>4289</v>
      </c>
      <c r="B123" s="500" t="s">
        <v>6566</v>
      </c>
      <c r="C123" s="499" t="s">
        <v>6111</v>
      </c>
      <c r="D123" s="373" t="s">
        <v>6110</v>
      </c>
    </row>
    <row r="124" spans="1:4">
      <c r="A124" s="476" t="s">
        <v>4290</v>
      </c>
      <c r="B124" s="500" t="s">
        <v>6566</v>
      </c>
      <c r="C124" s="499" t="s">
        <v>6111</v>
      </c>
      <c r="D124" s="373" t="s">
        <v>6110</v>
      </c>
    </row>
    <row r="125" spans="1:4">
      <c r="A125" s="476" t="s">
        <v>4291</v>
      </c>
      <c r="B125" s="500" t="s">
        <v>6567</v>
      </c>
      <c r="C125" s="499" t="s">
        <v>6109</v>
      </c>
      <c r="D125" s="373" t="s">
        <v>6108</v>
      </c>
    </row>
    <row r="126" spans="1:4">
      <c r="A126" s="476" t="s">
        <v>4292</v>
      </c>
      <c r="B126" s="500" t="s">
        <v>6567</v>
      </c>
      <c r="C126" s="499" t="s">
        <v>6109</v>
      </c>
      <c r="D126" s="373" t="s">
        <v>6108</v>
      </c>
    </row>
    <row r="127" spans="1:4">
      <c r="A127" s="476" t="s">
        <v>4293</v>
      </c>
      <c r="B127" s="500" t="s">
        <v>6567</v>
      </c>
      <c r="C127" s="499" t="s">
        <v>6109</v>
      </c>
      <c r="D127" s="373" t="s">
        <v>6108</v>
      </c>
    </row>
    <row r="128" spans="1:4">
      <c r="A128" s="476" t="s">
        <v>4294</v>
      </c>
      <c r="B128" s="500" t="s">
        <v>6567</v>
      </c>
      <c r="C128" s="499" t="s">
        <v>6109</v>
      </c>
      <c r="D128" s="373" t="s">
        <v>6108</v>
      </c>
    </row>
    <row r="129" spans="1:4">
      <c r="A129" s="476" t="s">
        <v>4295</v>
      </c>
      <c r="B129" s="500" t="s">
        <v>6565</v>
      </c>
      <c r="C129" s="499" t="s">
        <v>6107</v>
      </c>
      <c r="D129" s="373" t="s">
        <v>6106</v>
      </c>
    </row>
    <row r="130" spans="1:4">
      <c r="A130" s="476" t="s">
        <v>4296</v>
      </c>
      <c r="B130" s="500" t="s">
        <v>6565</v>
      </c>
      <c r="C130" s="499" t="s">
        <v>6107</v>
      </c>
      <c r="D130" s="373" t="s">
        <v>6106</v>
      </c>
    </row>
    <row r="131" spans="1:4">
      <c r="A131" s="476" t="s">
        <v>4297</v>
      </c>
      <c r="B131" s="500" t="s">
        <v>6566</v>
      </c>
      <c r="C131" s="476" t="s">
        <v>6111</v>
      </c>
      <c r="D131" s="373" t="s">
        <v>6110</v>
      </c>
    </row>
    <row r="132" spans="1:4">
      <c r="A132" s="476" t="s">
        <v>4298</v>
      </c>
      <c r="B132" s="500" t="s">
        <v>6566</v>
      </c>
      <c r="C132" s="476" t="s">
        <v>6111</v>
      </c>
      <c r="D132" s="373" t="s">
        <v>6110</v>
      </c>
    </row>
    <row r="133" spans="1:4">
      <c r="A133" s="476" t="s">
        <v>4299</v>
      </c>
      <c r="B133" s="500" t="s">
        <v>6564</v>
      </c>
      <c r="C133" s="476" t="s">
        <v>6113</v>
      </c>
      <c r="D133" s="373" t="s">
        <v>6112</v>
      </c>
    </row>
    <row r="134" spans="1:4">
      <c r="A134" s="476" t="s">
        <v>4300</v>
      </c>
      <c r="B134" s="500" t="s">
        <v>6567</v>
      </c>
      <c r="C134" s="476" t="s">
        <v>6109</v>
      </c>
      <c r="D134" s="373" t="s">
        <v>6108</v>
      </c>
    </row>
    <row r="135" spans="1:4">
      <c r="A135" s="476" t="s">
        <v>4301</v>
      </c>
      <c r="B135" s="500" t="s">
        <v>6568</v>
      </c>
      <c r="C135" s="476" t="s">
        <v>6105</v>
      </c>
      <c r="D135" s="373" t="s">
        <v>6104</v>
      </c>
    </row>
    <row r="136" spans="1:4">
      <c r="A136" s="476" t="s">
        <v>4302</v>
      </c>
      <c r="B136" s="500" t="s">
        <v>6566</v>
      </c>
      <c r="C136" s="502" t="s">
        <v>6111</v>
      </c>
      <c r="D136" s="373" t="s">
        <v>6110</v>
      </c>
    </row>
    <row r="137" spans="1:4">
      <c r="A137" s="476" t="s">
        <v>4303</v>
      </c>
      <c r="B137" s="500" t="s">
        <v>6566</v>
      </c>
      <c r="C137" s="476" t="s">
        <v>6111</v>
      </c>
      <c r="D137" s="373" t="s">
        <v>6110</v>
      </c>
    </row>
    <row r="138" spans="1:4">
      <c r="A138" s="476" t="s">
        <v>4304</v>
      </c>
      <c r="B138" s="500" t="s">
        <v>6568</v>
      </c>
      <c r="C138" s="502" t="s">
        <v>6105</v>
      </c>
      <c r="D138" s="373" t="s">
        <v>6104</v>
      </c>
    </row>
    <row r="139" spans="1:4">
      <c r="A139" s="476" t="s">
        <v>4305</v>
      </c>
      <c r="B139" s="500" t="s">
        <v>6567</v>
      </c>
      <c r="C139" s="502" t="s">
        <v>6109</v>
      </c>
      <c r="D139" s="373" t="s">
        <v>6108</v>
      </c>
    </row>
    <row r="140" spans="1:4">
      <c r="A140" s="476" t="s">
        <v>4306</v>
      </c>
      <c r="B140" s="500" t="s">
        <v>6566</v>
      </c>
      <c r="C140" s="476" t="s">
        <v>6111</v>
      </c>
      <c r="D140" s="373" t="s">
        <v>6110</v>
      </c>
    </row>
    <row r="141" spans="1:4">
      <c r="A141" s="476" t="s">
        <v>4307</v>
      </c>
      <c r="B141" s="500" t="s">
        <v>6568</v>
      </c>
      <c r="C141" s="476" t="s">
        <v>6105</v>
      </c>
      <c r="D141" s="373" t="s">
        <v>6104</v>
      </c>
    </row>
    <row r="142" spans="1:4">
      <c r="A142" s="476" t="s">
        <v>4308</v>
      </c>
      <c r="B142" s="500" t="s">
        <v>6564</v>
      </c>
      <c r="C142" s="476" t="s">
        <v>6113</v>
      </c>
      <c r="D142" s="373" t="s">
        <v>6112</v>
      </c>
    </row>
    <row r="143" spans="1:4">
      <c r="A143" s="476" t="s">
        <v>4309</v>
      </c>
      <c r="B143" s="500" t="s">
        <v>6564</v>
      </c>
      <c r="C143" s="476" t="s">
        <v>6113</v>
      </c>
      <c r="D143" s="373" t="s">
        <v>6112</v>
      </c>
    </row>
    <row r="144" spans="1:4">
      <c r="A144" s="476" t="s">
        <v>4310</v>
      </c>
      <c r="B144" s="500" t="s">
        <v>6567</v>
      </c>
      <c r="C144" s="476" t="s">
        <v>6109</v>
      </c>
      <c r="D144" s="373" t="s">
        <v>6108</v>
      </c>
    </row>
    <row r="145" spans="1:4">
      <c r="A145" s="476" t="s">
        <v>4311</v>
      </c>
      <c r="B145" s="500" t="s">
        <v>6568</v>
      </c>
      <c r="C145" s="476" t="s">
        <v>6105</v>
      </c>
      <c r="D145" s="373" t="s">
        <v>6104</v>
      </c>
    </row>
    <row r="146" spans="1:4">
      <c r="A146" s="476" t="s">
        <v>4312</v>
      </c>
      <c r="B146" s="500" t="s">
        <v>6565</v>
      </c>
      <c r="C146" s="476" t="s">
        <v>6107</v>
      </c>
      <c r="D146" s="373" t="s">
        <v>6106</v>
      </c>
    </row>
    <row r="147" spans="1:4">
      <c r="A147" s="476" t="s">
        <v>4313</v>
      </c>
      <c r="B147" s="500" t="s">
        <v>6565</v>
      </c>
      <c r="C147" s="476" t="s">
        <v>6107</v>
      </c>
      <c r="D147" s="373" t="s">
        <v>6106</v>
      </c>
    </row>
    <row r="148" spans="1:4">
      <c r="A148" s="476" t="s">
        <v>4314</v>
      </c>
      <c r="B148" s="500" t="s">
        <v>6565</v>
      </c>
      <c r="C148" s="476" t="s">
        <v>6107</v>
      </c>
      <c r="D148" s="373" t="s">
        <v>6106</v>
      </c>
    </row>
    <row r="149" spans="1:4">
      <c r="A149" s="476" t="s">
        <v>4315</v>
      </c>
      <c r="B149" s="500" t="s">
        <v>6567</v>
      </c>
      <c r="C149" s="476" t="s">
        <v>6109</v>
      </c>
      <c r="D149" s="373" t="s">
        <v>6108</v>
      </c>
    </row>
    <row r="150" spans="1:4">
      <c r="A150" s="476" t="s">
        <v>4316</v>
      </c>
      <c r="B150" s="500" t="s">
        <v>6567</v>
      </c>
      <c r="C150" s="476" t="s">
        <v>6109</v>
      </c>
      <c r="D150" s="373" t="s">
        <v>6108</v>
      </c>
    </row>
    <row r="151" spans="1:4">
      <c r="A151" s="476" t="s">
        <v>4317</v>
      </c>
      <c r="B151" s="500" t="s">
        <v>6567</v>
      </c>
      <c r="C151" s="476" t="s">
        <v>6109</v>
      </c>
      <c r="D151" s="373" t="s">
        <v>6108</v>
      </c>
    </row>
    <row r="152" spans="1:4">
      <c r="A152" s="476" t="s">
        <v>4318</v>
      </c>
      <c r="B152" s="500" t="s">
        <v>6566</v>
      </c>
      <c r="C152" s="476" t="s">
        <v>6111</v>
      </c>
      <c r="D152" s="373" t="s">
        <v>6110</v>
      </c>
    </row>
    <row r="153" spans="1:4">
      <c r="A153" s="476" t="s">
        <v>4319</v>
      </c>
      <c r="B153" s="500" t="s">
        <v>6568</v>
      </c>
      <c r="C153" s="476" t="s">
        <v>6105</v>
      </c>
      <c r="D153" s="502" t="s">
        <v>6104</v>
      </c>
    </row>
    <row r="154" spans="1:4">
      <c r="A154" s="476" t="s">
        <v>4320</v>
      </c>
      <c r="B154" s="500" t="s">
        <v>6564</v>
      </c>
      <c r="C154" s="476" t="s">
        <v>6113</v>
      </c>
      <c r="D154" s="373" t="s">
        <v>6112</v>
      </c>
    </row>
    <row r="155" spans="1:4">
      <c r="A155" s="476" t="s">
        <v>4321</v>
      </c>
      <c r="B155" s="500" t="s">
        <v>6567</v>
      </c>
      <c r="C155" s="476" t="s">
        <v>6109</v>
      </c>
      <c r="D155" s="502" t="s">
        <v>6108</v>
      </c>
    </row>
    <row r="156" spans="1:4">
      <c r="A156" s="476" t="s">
        <v>4322</v>
      </c>
      <c r="B156" s="500" t="s">
        <v>6565</v>
      </c>
      <c r="C156" s="476" t="s">
        <v>6107</v>
      </c>
      <c r="D156" s="373" t="s">
        <v>6106</v>
      </c>
    </row>
    <row r="157" spans="1:4">
      <c r="A157" s="476" t="s">
        <v>4323</v>
      </c>
      <c r="B157" s="500" t="s">
        <v>6564</v>
      </c>
      <c r="C157" s="476" t="s">
        <v>6113</v>
      </c>
      <c r="D157" s="373" t="s">
        <v>6112</v>
      </c>
    </row>
    <row r="158" spans="1:4">
      <c r="A158" s="476" t="s">
        <v>4324</v>
      </c>
      <c r="B158" s="500" t="s">
        <v>6567</v>
      </c>
      <c r="C158" s="476" t="s">
        <v>6109</v>
      </c>
      <c r="D158" s="373" t="s">
        <v>6108</v>
      </c>
    </row>
    <row r="159" spans="1:4">
      <c r="A159" s="476" t="s">
        <v>4325</v>
      </c>
      <c r="B159" s="500" t="s">
        <v>6564</v>
      </c>
      <c r="C159" s="476" t="s">
        <v>6113</v>
      </c>
      <c r="D159" s="373" t="s">
        <v>6112</v>
      </c>
    </row>
    <row r="160" spans="1:4">
      <c r="A160" s="476" t="s">
        <v>4326</v>
      </c>
      <c r="B160" s="500" t="s">
        <v>6568</v>
      </c>
      <c r="C160" s="476" t="s">
        <v>6105</v>
      </c>
      <c r="D160" s="373" t="s">
        <v>6104</v>
      </c>
    </row>
    <row r="161" spans="1:4">
      <c r="A161" s="476" t="s">
        <v>4327</v>
      </c>
      <c r="B161" s="502" t="s">
        <v>684</v>
      </c>
      <c r="C161" s="476" t="s">
        <v>6103</v>
      </c>
      <c r="D161" s="373" t="s">
        <v>6102</v>
      </c>
    </row>
    <row r="162" spans="1:4">
      <c r="A162" s="476" t="s">
        <v>4328</v>
      </c>
      <c r="B162" s="500" t="s">
        <v>6564</v>
      </c>
      <c r="C162" s="476" t="s">
        <v>6113</v>
      </c>
      <c r="D162" s="373" t="s">
        <v>6112</v>
      </c>
    </row>
    <row r="163" spans="1:4">
      <c r="A163" s="476" t="s">
        <v>4329</v>
      </c>
      <c r="B163" s="500" t="s">
        <v>6568</v>
      </c>
      <c r="C163" s="476" t="s">
        <v>6105</v>
      </c>
      <c r="D163" s="373" t="s">
        <v>6104</v>
      </c>
    </row>
    <row r="164" spans="1:4">
      <c r="A164" s="476" t="s">
        <v>4330</v>
      </c>
      <c r="B164" s="500" t="s">
        <v>6568</v>
      </c>
      <c r="C164" s="476" t="s">
        <v>6105</v>
      </c>
      <c r="D164" s="373" t="s">
        <v>6104</v>
      </c>
    </row>
    <row r="165" spans="1:4">
      <c r="A165" s="476" t="s">
        <v>4331</v>
      </c>
      <c r="B165" s="500" t="s">
        <v>6568</v>
      </c>
      <c r="C165" s="476" t="s">
        <v>6105</v>
      </c>
      <c r="D165" s="502" t="s">
        <v>6104</v>
      </c>
    </row>
    <row r="166" spans="1:4">
      <c r="A166" s="476" t="s">
        <v>4332</v>
      </c>
      <c r="B166" s="500" t="s">
        <v>6568</v>
      </c>
      <c r="C166" s="476" t="s">
        <v>6105</v>
      </c>
      <c r="D166" s="373" t="s">
        <v>6104</v>
      </c>
    </row>
    <row r="167" spans="1:4">
      <c r="A167" s="476" t="s">
        <v>4333</v>
      </c>
      <c r="B167" s="500" t="s">
        <v>6568</v>
      </c>
      <c r="C167" s="476" t="s">
        <v>6105</v>
      </c>
      <c r="D167" s="373" t="s">
        <v>6104</v>
      </c>
    </row>
    <row r="168" spans="1:4">
      <c r="A168" s="476" t="s">
        <v>4334</v>
      </c>
      <c r="B168" s="500" t="s">
        <v>6568</v>
      </c>
      <c r="C168" s="476" t="s">
        <v>6105</v>
      </c>
      <c r="D168" s="373" t="s">
        <v>6104</v>
      </c>
    </row>
    <row r="169" spans="1:4">
      <c r="A169" s="476" t="s">
        <v>4335</v>
      </c>
      <c r="B169" s="500" t="s">
        <v>6567</v>
      </c>
      <c r="C169" s="476" t="s">
        <v>6109</v>
      </c>
      <c r="D169" s="373" t="s">
        <v>6108</v>
      </c>
    </row>
    <row r="170" spans="1:4">
      <c r="A170" s="476" t="s">
        <v>4336</v>
      </c>
      <c r="B170" s="500" t="s">
        <v>6566</v>
      </c>
      <c r="C170" s="476" t="s">
        <v>6111</v>
      </c>
      <c r="D170" s="373" t="s">
        <v>6110</v>
      </c>
    </row>
    <row r="171" spans="1:4">
      <c r="A171" s="476" t="s">
        <v>4337</v>
      </c>
      <c r="B171" s="500" t="s">
        <v>6564</v>
      </c>
      <c r="C171" s="476" t="s">
        <v>6113</v>
      </c>
      <c r="D171" s="373" t="s">
        <v>6112</v>
      </c>
    </row>
    <row r="172" spans="1:4">
      <c r="A172" s="476" t="s">
        <v>4338</v>
      </c>
      <c r="B172" s="500" t="s">
        <v>6567</v>
      </c>
      <c r="C172" s="476" t="s">
        <v>6109</v>
      </c>
      <c r="D172" s="373" t="s">
        <v>6108</v>
      </c>
    </row>
    <row r="173" spans="1:4">
      <c r="A173" s="476" t="s">
        <v>4339</v>
      </c>
      <c r="B173" s="500" t="s">
        <v>6568</v>
      </c>
      <c r="C173" s="476" t="s">
        <v>6105</v>
      </c>
      <c r="D173" s="373" t="s">
        <v>6104</v>
      </c>
    </row>
    <row r="174" spans="1:4">
      <c r="A174" s="476" t="s">
        <v>4340</v>
      </c>
      <c r="B174" s="500" t="s">
        <v>6567</v>
      </c>
      <c r="C174" s="476" t="s">
        <v>6109</v>
      </c>
      <c r="D174" s="373" t="s">
        <v>6108</v>
      </c>
    </row>
    <row r="175" spans="1:4">
      <c r="A175" s="476" t="s">
        <v>4341</v>
      </c>
      <c r="B175" s="500" t="s">
        <v>6564</v>
      </c>
      <c r="C175" s="476" t="s">
        <v>6113</v>
      </c>
      <c r="D175" s="373" t="s">
        <v>6112</v>
      </c>
    </row>
    <row r="176" spans="1:4">
      <c r="A176" s="476" t="s">
        <v>4342</v>
      </c>
      <c r="B176" s="500" t="s">
        <v>6567</v>
      </c>
      <c r="C176" s="476" t="s">
        <v>6109</v>
      </c>
      <c r="D176" s="373" t="s">
        <v>6108</v>
      </c>
    </row>
    <row r="177" spans="1:4">
      <c r="A177" s="476" t="s">
        <v>4343</v>
      </c>
      <c r="B177" s="500" t="s">
        <v>6568</v>
      </c>
      <c r="C177" s="476" t="s">
        <v>6105</v>
      </c>
      <c r="D177" s="373" t="s">
        <v>6104</v>
      </c>
    </row>
    <row r="178" spans="1:4">
      <c r="A178" s="476" t="s">
        <v>4344</v>
      </c>
      <c r="B178" s="500" t="s">
        <v>6566</v>
      </c>
      <c r="C178" s="476" t="s">
        <v>6111</v>
      </c>
      <c r="D178" s="373" t="s">
        <v>6110</v>
      </c>
    </row>
    <row r="179" spans="1:4">
      <c r="A179" s="476" t="s">
        <v>4345</v>
      </c>
      <c r="B179" s="500" t="s">
        <v>6564</v>
      </c>
      <c r="C179" s="476" t="s">
        <v>6113</v>
      </c>
      <c r="D179" s="373" t="s">
        <v>6112</v>
      </c>
    </row>
    <row r="180" spans="1:4">
      <c r="A180" s="476" t="s">
        <v>4346</v>
      </c>
      <c r="B180" s="500" t="s">
        <v>6568</v>
      </c>
      <c r="C180" s="476" t="s">
        <v>6105</v>
      </c>
      <c r="D180" s="373" t="s">
        <v>6104</v>
      </c>
    </row>
    <row r="181" spans="1:4">
      <c r="A181" s="476" t="s">
        <v>4347</v>
      </c>
      <c r="B181" s="500" t="s">
        <v>6568</v>
      </c>
      <c r="C181" s="476" t="s">
        <v>6105</v>
      </c>
      <c r="D181" s="373" t="s">
        <v>6104</v>
      </c>
    </row>
    <row r="182" spans="1:4">
      <c r="A182" s="476" t="s">
        <v>4348</v>
      </c>
      <c r="B182" s="500" t="s">
        <v>6568</v>
      </c>
      <c r="C182" s="476" t="s">
        <v>6105</v>
      </c>
      <c r="D182" s="373" t="s">
        <v>6104</v>
      </c>
    </row>
    <row r="183" spans="1:4">
      <c r="A183" s="476" t="s">
        <v>4349</v>
      </c>
      <c r="B183" s="500" t="s">
        <v>6566</v>
      </c>
      <c r="C183" s="476" t="s">
        <v>6111</v>
      </c>
      <c r="D183" s="373" t="s">
        <v>6110</v>
      </c>
    </row>
    <row r="184" spans="1:4">
      <c r="A184" s="476" t="s">
        <v>4350</v>
      </c>
      <c r="B184" s="500" t="s">
        <v>6565</v>
      </c>
      <c r="C184" s="476" t="s">
        <v>6107</v>
      </c>
      <c r="D184" s="373" t="s">
        <v>6106</v>
      </c>
    </row>
    <row r="185" spans="1:4">
      <c r="A185" s="476" t="s">
        <v>4351</v>
      </c>
      <c r="B185" s="500" t="s">
        <v>6564</v>
      </c>
      <c r="C185" s="476" t="s">
        <v>6113</v>
      </c>
      <c r="D185" s="373" t="s">
        <v>6112</v>
      </c>
    </row>
    <row r="186" spans="1:4">
      <c r="A186" s="476" t="s">
        <v>4352</v>
      </c>
      <c r="B186" s="500" t="s">
        <v>6568</v>
      </c>
      <c r="C186" s="476" t="s">
        <v>6105</v>
      </c>
      <c r="D186" s="373" t="s">
        <v>6104</v>
      </c>
    </row>
    <row r="187" spans="1:4">
      <c r="A187" s="476" t="s">
        <v>4353</v>
      </c>
      <c r="B187" s="500" t="s">
        <v>6566</v>
      </c>
      <c r="C187" s="476" t="s">
        <v>6111</v>
      </c>
      <c r="D187" s="373" t="s">
        <v>6110</v>
      </c>
    </row>
    <row r="188" spans="1:4">
      <c r="A188" s="476" t="s">
        <v>4354</v>
      </c>
      <c r="B188" s="500" t="s">
        <v>6564</v>
      </c>
      <c r="C188" s="476" t="s">
        <v>6113</v>
      </c>
      <c r="D188" s="502" t="s">
        <v>6112</v>
      </c>
    </row>
    <row r="189" spans="1:4">
      <c r="A189" s="476" t="s">
        <v>4355</v>
      </c>
      <c r="B189" s="500" t="s">
        <v>6565</v>
      </c>
      <c r="C189" s="476" t="s">
        <v>6107</v>
      </c>
      <c r="D189" s="373" t="s">
        <v>6106</v>
      </c>
    </row>
    <row r="190" spans="1:4">
      <c r="A190" s="476" t="s">
        <v>4356</v>
      </c>
      <c r="B190" s="500" t="s">
        <v>6565</v>
      </c>
      <c r="C190" s="476" t="s">
        <v>6107</v>
      </c>
      <c r="D190" s="373" t="s">
        <v>6106</v>
      </c>
    </row>
    <row r="191" spans="1:4">
      <c r="A191" s="476" t="s">
        <v>4357</v>
      </c>
      <c r="B191" s="500" t="s">
        <v>6564</v>
      </c>
      <c r="C191" s="476" t="s">
        <v>6113</v>
      </c>
      <c r="D191" s="373" t="s">
        <v>6112</v>
      </c>
    </row>
    <row r="192" spans="1:4">
      <c r="A192" s="476" t="s">
        <v>4358</v>
      </c>
      <c r="B192" s="500" t="s">
        <v>6564</v>
      </c>
      <c r="C192" s="476" t="s">
        <v>6113</v>
      </c>
      <c r="D192" s="373" t="s">
        <v>6112</v>
      </c>
    </row>
    <row r="193" spans="1:4">
      <c r="A193" s="476" t="s">
        <v>4359</v>
      </c>
      <c r="B193" s="500" t="s">
        <v>6567</v>
      </c>
      <c r="C193" s="476" t="s">
        <v>6109</v>
      </c>
      <c r="D193" s="373" t="s">
        <v>6108</v>
      </c>
    </row>
    <row r="194" spans="1:4">
      <c r="A194" s="476" t="s">
        <v>4360</v>
      </c>
      <c r="B194" s="500" t="s">
        <v>6568</v>
      </c>
      <c r="C194" s="476" t="s">
        <v>6105</v>
      </c>
      <c r="D194" s="373" t="s">
        <v>6104</v>
      </c>
    </row>
    <row r="195" spans="1:4">
      <c r="A195" s="476" t="s">
        <v>4361</v>
      </c>
      <c r="B195" s="500" t="s">
        <v>6565</v>
      </c>
      <c r="C195" s="476" t="s">
        <v>6107</v>
      </c>
      <c r="D195" s="502" t="s">
        <v>6106</v>
      </c>
    </row>
    <row r="196" spans="1:4">
      <c r="A196" s="476" t="s">
        <v>4362</v>
      </c>
      <c r="B196" s="500" t="s">
        <v>6566</v>
      </c>
      <c r="C196" s="476" t="s">
        <v>6111</v>
      </c>
      <c r="D196" s="373" t="s">
        <v>6110</v>
      </c>
    </row>
    <row r="197" spans="1:4">
      <c r="A197" s="476" t="s">
        <v>4363</v>
      </c>
      <c r="B197" s="500" t="s">
        <v>6564</v>
      </c>
      <c r="C197" s="476" t="s">
        <v>6113</v>
      </c>
      <c r="D197" s="502" t="s">
        <v>6112</v>
      </c>
    </row>
    <row r="198" spans="1:4">
      <c r="A198" s="476" t="s">
        <v>4364</v>
      </c>
      <c r="B198" s="500" t="s">
        <v>6565</v>
      </c>
      <c r="C198" s="476" t="s">
        <v>6107</v>
      </c>
      <c r="D198" s="373" t="s">
        <v>6106</v>
      </c>
    </row>
    <row r="199" spans="1:4">
      <c r="A199" s="476" t="s">
        <v>4365</v>
      </c>
      <c r="B199" s="500" t="s">
        <v>6567</v>
      </c>
      <c r="C199" s="476" t="s">
        <v>6109</v>
      </c>
      <c r="D199" s="373" t="s">
        <v>6108</v>
      </c>
    </row>
    <row r="200" spans="1:4">
      <c r="A200" s="476" t="s">
        <v>4366</v>
      </c>
      <c r="B200" s="500" t="s">
        <v>6568</v>
      </c>
      <c r="C200" s="476" t="s">
        <v>6105</v>
      </c>
      <c r="D200" s="373" t="s">
        <v>6104</v>
      </c>
    </row>
    <row r="201" spans="1:4">
      <c r="A201" s="476" t="s">
        <v>4367</v>
      </c>
      <c r="B201" s="500" t="s">
        <v>6567</v>
      </c>
      <c r="C201" s="476" t="s">
        <v>6109</v>
      </c>
      <c r="D201" s="373" t="s">
        <v>6108</v>
      </c>
    </row>
    <row r="202" spans="1:4">
      <c r="A202" s="476" t="s">
        <v>4368</v>
      </c>
      <c r="B202" s="500" t="s">
        <v>6567</v>
      </c>
      <c r="C202" s="476" t="s">
        <v>6109</v>
      </c>
      <c r="D202" s="373" t="s">
        <v>6108</v>
      </c>
    </row>
    <row r="203" spans="1:4">
      <c r="A203" s="476" t="s">
        <v>4369</v>
      </c>
      <c r="B203" s="500" t="s">
        <v>6568</v>
      </c>
      <c r="C203" s="476" t="s">
        <v>6105</v>
      </c>
      <c r="D203" s="502" t="s">
        <v>6104</v>
      </c>
    </row>
    <row r="204" spans="1:4">
      <c r="A204" s="476" t="s">
        <v>4370</v>
      </c>
      <c r="B204" s="500" t="s">
        <v>6567</v>
      </c>
      <c r="C204" s="476" t="s">
        <v>6109</v>
      </c>
      <c r="D204" s="373" t="s">
        <v>6108</v>
      </c>
    </row>
    <row r="205" spans="1:4">
      <c r="A205" s="476" t="s">
        <v>4371</v>
      </c>
      <c r="B205" s="500" t="s">
        <v>6568</v>
      </c>
      <c r="C205" s="476" t="s">
        <v>6105</v>
      </c>
      <c r="D205" s="373" t="s">
        <v>6104</v>
      </c>
    </row>
    <row r="206" spans="1:4">
      <c r="A206" s="476" t="s">
        <v>4372</v>
      </c>
      <c r="B206" s="500" t="s">
        <v>6567</v>
      </c>
      <c r="C206" s="476" t="s">
        <v>6109</v>
      </c>
      <c r="D206" s="373" t="s">
        <v>6108</v>
      </c>
    </row>
    <row r="207" spans="1:4">
      <c r="A207" s="476" t="s">
        <v>4373</v>
      </c>
      <c r="B207" s="500" t="s">
        <v>6565</v>
      </c>
      <c r="C207" s="476" t="s">
        <v>6107</v>
      </c>
      <c r="D207" s="373" t="s">
        <v>6106</v>
      </c>
    </row>
    <row r="208" spans="1:4">
      <c r="A208" s="476" t="s">
        <v>4374</v>
      </c>
      <c r="B208" s="500" t="s">
        <v>6567</v>
      </c>
      <c r="C208" s="476" t="s">
        <v>6109</v>
      </c>
      <c r="D208" s="373" t="s">
        <v>6108</v>
      </c>
    </row>
    <row r="209" spans="1:4">
      <c r="A209" s="476" t="s">
        <v>4375</v>
      </c>
      <c r="B209" s="500" t="s">
        <v>6564</v>
      </c>
      <c r="C209" s="476" t="s">
        <v>6113</v>
      </c>
      <c r="D209" s="502" t="s">
        <v>6112</v>
      </c>
    </row>
    <row r="210" spans="1:4">
      <c r="A210" s="476" t="s">
        <v>4376</v>
      </c>
      <c r="B210" s="500" t="s">
        <v>6566</v>
      </c>
      <c r="C210" s="476" t="s">
        <v>6111</v>
      </c>
      <c r="D210" s="373" t="s">
        <v>6110</v>
      </c>
    </row>
    <row r="211" spans="1:4">
      <c r="A211" s="476" t="s">
        <v>4377</v>
      </c>
      <c r="B211" s="500" t="s">
        <v>6566</v>
      </c>
      <c r="C211" s="476" t="s">
        <v>6111</v>
      </c>
      <c r="D211" s="373" t="s">
        <v>6110</v>
      </c>
    </row>
    <row r="212" spans="1:4">
      <c r="A212" s="476" t="s">
        <v>4378</v>
      </c>
      <c r="B212" s="500" t="s">
        <v>6564</v>
      </c>
      <c r="C212" s="476" t="s">
        <v>6113</v>
      </c>
      <c r="D212" s="373" t="s">
        <v>6112</v>
      </c>
    </row>
    <row r="213" spans="1:4">
      <c r="A213" s="476" t="s">
        <v>4379</v>
      </c>
      <c r="B213" s="500" t="s">
        <v>6568</v>
      </c>
      <c r="C213" s="476" t="s">
        <v>6105</v>
      </c>
      <c r="D213" s="373" t="s">
        <v>6104</v>
      </c>
    </row>
    <row r="214" spans="1:4">
      <c r="A214" s="476" t="s">
        <v>4380</v>
      </c>
      <c r="B214" s="500" t="s">
        <v>6566</v>
      </c>
      <c r="C214" s="476" t="s">
        <v>6111</v>
      </c>
      <c r="D214" s="373" t="s">
        <v>6110</v>
      </c>
    </row>
    <row r="215" spans="1:4">
      <c r="A215" s="476" t="s">
        <v>4381</v>
      </c>
      <c r="B215" s="500" t="s">
        <v>6566</v>
      </c>
      <c r="C215" s="476" t="s">
        <v>6111</v>
      </c>
      <c r="D215" s="373" t="s">
        <v>6110</v>
      </c>
    </row>
    <row r="216" spans="1:4">
      <c r="A216" s="476" t="s">
        <v>4382</v>
      </c>
      <c r="B216" s="500" t="s">
        <v>6565</v>
      </c>
      <c r="C216" s="476" t="s">
        <v>6107</v>
      </c>
      <c r="D216" s="373" t="s">
        <v>6106</v>
      </c>
    </row>
    <row r="217" spans="1:4">
      <c r="A217" s="476" t="s">
        <v>4383</v>
      </c>
      <c r="B217" s="500" t="s">
        <v>6566</v>
      </c>
      <c r="C217" s="476" t="s">
        <v>6111</v>
      </c>
      <c r="D217" s="373" t="s">
        <v>6110</v>
      </c>
    </row>
    <row r="218" spans="1:4">
      <c r="A218" s="476" t="s">
        <v>4384</v>
      </c>
      <c r="B218" s="500" t="s">
        <v>6567</v>
      </c>
      <c r="C218" s="476" t="s">
        <v>6109</v>
      </c>
      <c r="D218" s="373" t="s">
        <v>6108</v>
      </c>
    </row>
    <row r="219" spans="1:4">
      <c r="A219" s="476" t="s">
        <v>4385</v>
      </c>
      <c r="B219" s="500" t="s">
        <v>6565</v>
      </c>
      <c r="C219" s="476" t="s">
        <v>6107</v>
      </c>
      <c r="D219" s="373" t="s">
        <v>6106</v>
      </c>
    </row>
    <row r="220" spans="1:4">
      <c r="A220" s="476" t="s">
        <v>4386</v>
      </c>
      <c r="B220" s="500" t="s">
        <v>6565</v>
      </c>
      <c r="C220" s="476" t="s">
        <v>6107</v>
      </c>
      <c r="D220" s="373" t="s">
        <v>6106</v>
      </c>
    </row>
    <row r="221" spans="1:4">
      <c r="A221" s="476" t="s">
        <v>4387</v>
      </c>
      <c r="B221" s="500" t="s">
        <v>6568</v>
      </c>
      <c r="C221" s="476" t="s">
        <v>6105</v>
      </c>
      <c r="D221" s="373" t="s">
        <v>6104</v>
      </c>
    </row>
    <row r="222" spans="1:4">
      <c r="A222" s="476" t="s">
        <v>4388</v>
      </c>
      <c r="B222" s="500" t="s">
        <v>6564</v>
      </c>
      <c r="C222" s="476" t="s">
        <v>6113</v>
      </c>
      <c r="D222" s="373" t="s">
        <v>6112</v>
      </c>
    </row>
    <row r="223" spans="1:4">
      <c r="A223" s="476" t="s">
        <v>4389</v>
      </c>
      <c r="B223" s="500" t="s">
        <v>6567</v>
      </c>
      <c r="C223" s="476" t="s">
        <v>6109</v>
      </c>
      <c r="D223" s="373" t="s">
        <v>6108</v>
      </c>
    </row>
    <row r="224" spans="1:4">
      <c r="A224" s="476" t="s">
        <v>4390</v>
      </c>
      <c r="B224" s="500" t="s">
        <v>6564</v>
      </c>
      <c r="C224" s="476" t="s">
        <v>6113</v>
      </c>
      <c r="D224" s="502" t="s">
        <v>6112</v>
      </c>
    </row>
    <row r="225" spans="1:4">
      <c r="A225" s="476" t="s">
        <v>4391</v>
      </c>
      <c r="B225" s="500" t="s">
        <v>6566</v>
      </c>
      <c r="C225" s="476" t="s">
        <v>6111</v>
      </c>
      <c r="D225" s="373" t="s">
        <v>6110</v>
      </c>
    </row>
    <row r="226" spans="1:4">
      <c r="A226" s="476" t="s">
        <v>4392</v>
      </c>
      <c r="B226" s="500" t="s">
        <v>6568</v>
      </c>
      <c r="C226" s="476" t="s">
        <v>6105</v>
      </c>
      <c r="D226" s="373" t="s">
        <v>6104</v>
      </c>
    </row>
    <row r="227" spans="1:4">
      <c r="A227" s="476" t="s">
        <v>4393</v>
      </c>
      <c r="B227" s="500" t="s">
        <v>6564</v>
      </c>
      <c r="C227" s="476" t="s">
        <v>6113</v>
      </c>
      <c r="D227" s="373" t="s">
        <v>6112</v>
      </c>
    </row>
    <row r="228" spans="1:4">
      <c r="A228" s="476" t="s">
        <v>4394</v>
      </c>
      <c r="B228" s="502" t="s">
        <v>231</v>
      </c>
      <c r="C228" s="476" t="s">
        <v>6103</v>
      </c>
      <c r="D228" s="373" t="s">
        <v>6102</v>
      </c>
    </row>
    <row r="229" spans="1:4">
      <c r="A229" s="476" t="s">
        <v>4395</v>
      </c>
      <c r="B229" s="500" t="s">
        <v>6568</v>
      </c>
      <c r="C229" s="476" t="s">
        <v>6105</v>
      </c>
      <c r="D229" s="373" t="s">
        <v>6104</v>
      </c>
    </row>
    <row r="230" spans="1:4">
      <c r="A230" s="476" t="s">
        <v>4396</v>
      </c>
      <c r="B230" s="500" t="s">
        <v>6564</v>
      </c>
      <c r="C230" s="476" t="s">
        <v>6113</v>
      </c>
      <c r="D230" s="502" t="s">
        <v>6112</v>
      </c>
    </row>
    <row r="231" spans="1:4">
      <c r="A231" s="476" t="s">
        <v>4397</v>
      </c>
      <c r="B231" s="500" t="s">
        <v>6564</v>
      </c>
      <c r="C231" s="476" t="s">
        <v>6113</v>
      </c>
      <c r="D231" s="502" t="s">
        <v>6112</v>
      </c>
    </row>
    <row r="232" spans="1:4">
      <c r="A232" s="476" t="s">
        <v>4398</v>
      </c>
      <c r="B232" s="500" t="s">
        <v>6564</v>
      </c>
      <c r="C232" s="502" t="s">
        <v>6113</v>
      </c>
      <c r="D232" s="373" t="s">
        <v>6112</v>
      </c>
    </row>
    <row r="233" spans="1:4">
      <c r="A233" s="476" t="s">
        <v>4399</v>
      </c>
      <c r="B233" s="500" t="s">
        <v>6567</v>
      </c>
      <c r="C233" s="476" t="s">
        <v>6109</v>
      </c>
      <c r="D233" s="373" t="s">
        <v>6108</v>
      </c>
    </row>
    <row r="234" spans="1:4">
      <c r="A234" s="476" t="s">
        <v>4400</v>
      </c>
      <c r="B234" s="500" t="s">
        <v>6565</v>
      </c>
      <c r="C234" s="476" t="s">
        <v>6107</v>
      </c>
      <c r="D234" s="373" t="s">
        <v>6106</v>
      </c>
    </row>
    <row r="235" spans="1:4">
      <c r="A235" s="476" t="s">
        <v>4401</v>
      </c>
      <c r="B235" s="500" t="s">
        <v>6566</v>
      </c>
      <c r="C235" s="476" t="s">
        <v>6111</v>
      </c>
      <c r="D235" s="373" t="s">
        <v>6110</v>
      </c>
    </row>
    <row r="236" spans="1:4">
      <c r="A236" s="476" t="s">
        <v>4402</v>
      </c>
      <c r="B236" s="500" t="s">
        <v>6566</v>
      </c>
      <c r="C236" s="476" t="s">
        <v>6111</v>
      </c>
      <c r="D236" s="373" t="s">
        <v>6110</v>
      </c>
    </row>
    <row r="237" spans="1:4">
      <c r="A237" s="476" t="s">
        <v>4403</v>
      </c>
      <c r="B237" s="500" t="s">
        <v>6566</v>
      </c>
      <c r="C237" s="476" t="s">
        <v>6111</v>
      </c>
      <c r="D237" s="373" t="s">
        <v>6110</v>
      </c>
    </row>
    <row r="238" spans="1:4">
      <c r="A238" s="476" t="s">
        <v>4404</v>
      </c>
      <c r="B238" s="500" t="s">
        <v>6565</v>
      </c>
      <c r="C238" s="476" t="s">
        <v>6107</v>
      </c>
      <c r="D238" s="373" t="s">
        <v>6106</v>
      </c>
    </row>
    <row r="239" spans="1:4">
      <c r="A239" s="476" t="s">
        <v>4405</v>
      </c>
      <c r="B239" s="500" t="s">
        <v>6568</v>
      </c>
      <c r="C239" s="476" t="s">
        <v>6105</v>
      </c>
      <c r="D239" s="373" t="s">
        <v>6104</v>
      </c>
    </row>
    <row r="240" spans="1:4">
      <c r="A240" s="476" t="s">
        <v>6117</v>
      </c>
      <c r="B240" s="502" t="s">
        <v>6116</v>
      </c>
      <c r="C240" s="476" t="s">
        <v>23</v>
      </c>
      <c r="D240" s="502"/>
    </row>
    <row r="241" spans="1:4">
      <c r="A241" s="476" t="s">
        <v>4406</v>
      </c>
      <c r="B241" s="500" t="s">
        <v>6564</v>
      </c>
      <c r="C241" s="476" t="s">
        <v>6113</v>
      </c>
      <c r="D241" s="373" t="s">
        <v>6112</v>
      </c>
    </row>
    <row r="242" spans="1:4">
      <c r="A242" s="476" t="s">
        <v>4563</v>
      </c>
      <c r="B242" s="500" t="s">
        <v>6566</v>
      </c>
      <c r="C242" s="476" t="s">
        <v>6111</v>
      </c>
      <c r="D242" s="373" t="s">
        <v>6110</v>
      </c>
    </row>
    <row r="243" spans="1:4">
      <c r="A243" s="476" t="s">
        <v>4407</v>
      </c>
      <c r="B243" s="500" t="s">
        <v>6568</v>
      </c>
      <c r="C243" s="476" t="s">
        <v>6105</v>
      </c>
      <c r="D243" s="373" t="s">
        <v>6104</v>
      </c>
    </row>
    <row r="244" spans="1:4">
      <c r="A244" s="476" t="s">
        <v>4408</v>
      </c>
      <c r="B244" s="500" t="s">
        <v>6566</v>
      </c>
      <c r="C244" s="476" t="s">
        <v>6111</v>
      </c>
      <c r="D244" s="373" t="s">
        <v>6110</v>
      </c>
    </row>
    <row r="245" spans="1:4">
      <c r="A245" s="476" t="s">
        <v>4409</v>
      </c>
      <c r="B245" s="500" t="s">
        <v>6566</v>
      </c>
      <c r="C245" s="476" t="s">
        <v>6111</v>
      </c>
      <c r="D245" s="373" t="s">
        <v>6110</v>
      </c>
    </row>
    <row r="246" spans="1:4">
      <c r="A246" s="476" t="s">
        <v>4410</v>
      </c>
      <c r="B246" s="500" t="s">
        <v>6566</v>
      </c>
      <c r="C246" s="476" t="s">
        <v>6111</v>
      </c>
      <c r="D246" s="373" t="s">
        <v>6110</v>
      </c>
    </row>
    <row r="247" spans="1:4">
      <c r="A247" s="476" t="s">
        <v>4411</v>
      </c>
      <c r="B247" s="500" t="s">
        <v>6564</v>
      </c>
      <c r="C247" s="476" t="s">
        <v>6113</v>
      </c>
      <c r="D247" s="373" t="s">
        <v>6112</v>
      </c>
    </row>
    <row r="248" spans="1:4">
      <c r="A248" s="476" t="s">
        <v>4412</v>
      </c>
      <c r="B248" s="500" t="s">
        <v>6564</v>
      </c>
      <c r="C248" s="476" t="s">
        <v>6113</v>
      </c>
      <c r="D248" s="373" t="s">
        <v>6112</v>
      </c>
    </row>
    <row r="249" spans="1:4">
      <c r="A249" s="476" t="s">
        <v>4413</v>
      </c>
      <c r="B249" s="500" t="s">
        <v>6567</v>
      </c>
      <c r="C249" s="476" t="s">
        <v>6109</v>
      </c>
      <c r="D249" s="373" t="s">
        <v>6108</v>
      </c>
    </row>
    <row r="250" spans="1:4">
      <c r="A250" s="476" t="s">
        <v>4414</v>
      </c>
      <c r="B250" s="500" t="s">
        <v>6566</v>
      </c>
      <c r="C250" s="476" t="s">
        <v>6111</v>
      </c>
      <c r="D250" s="373" t="s">
        <v>6110</v>
      </c>
    </row>
    <row r="251" spans="1:4">
      <c r="A251" s="476" t="s">
        <v>4415</v>
      </c>
      <c r="B251" s="500" t="s">
        <v>6566</v>
      </c>
      <c r="C251" s="476" t="s">
        <v>6111</v>
      </c>
      <c r="D251" s="373" t="s">
        <v>6110</v>
      </c>
    </row>
    <row r="252" spans="1:4">
      <c r="A252" s="476" t="s">
        <v>4416</v>
      </c>
      <c r="B252" s="500" t="s">
        <v>6566</v>
      </c>
      <c r="C252" s="476" t="s">
        <v>6111</v>
      </c>
      <c r="D252" s="373" t="s">
        <v>6110</v>
      </c>
    </row>
    <row r="253" spans="1:4">
      <c r="A253" s="476" t="s">
        <v>4417</v>
      </c>
      <c r="B253" s="500" t="s">
        <v>6566</v>
      </c>
      <c r="C253" s="476" t="s">
        <v>6111</v>
      </c>
      <c r="D253" s="373" t="s">
        <v>6110</v>
      </c>
    </row>
    <row r="254" spans="1:4">
      <c r="A254" s="476" t="s">
        <v>4418</v>
      </c>
      <c r="B254" s="500" t="s">
        <v>6566</v>
      </c>
      <c r="C254" s="476" t="s">
        <v>6111</v>
      </c>
      <c r="D254" s="502" t="s">
        <v>6110</v>
      </c>
    </row>
    <row r="255" spans="1:4">
      <c r="A255" s="476" t="s">
        <v>4419</v>
      </c>
      <c r="B255" s="500" t="s">
        <v>6566</v>
      </c>
      <c r="C255" s="476" t="s">
        <v>6111</v>
      </c>
      <c r="D255" s="373" t="s">
        <v>6110</v>
      </c>
    </row>
    <row r="256" spans="1:4">
      <c r="A256" s="476" t="s">
        <v>4564</v>
      </c>
      <c r="B256" s="500" t="s">
        <v>6567</v>
      </c>
      <c r="C256" s="476" t="s">
        <v>6109</v>
      </c>
      <c r="D256" s="373" t="s">
        <v>6108</v>
      </c>
    </row>
    <row r="257" spans="1:4">
      <c r="A257" s="476" t="s">
        <v>4420</v>
      </c>
      <c r="B257" s="500" t="s">
        <v>6568</v>
      </c>
      <c r="C257" s="476" t="s">
        <v>6105</v>
      </c>
      <c r="D257" s="373" t="s">
        <v>6104</v>
      </c>
    </row>
    <row r="258" spans="1:4">
      <c r="A258" s="476" t="s">
        <v>4421</v>
      </c>
      <c r="B258" s="500" t="s">
        <v>6566</v>
      </c>
      <c r="C258" s="476" t="s">
        <v>6111</v>
      </c>
      <c r="D258" s="373" t="s">
        <v>6110</v>
      </c>
    </row>
    <row r="259" spans="1:4">
      <c r="A259" s="476" t="s">
        <v>4422</v>
      </c>
      <c r="B259" s="500" t="s">
        <v>6567</v>
      </c>
      <c r="C259" s="476" t="s">
        <v>6109</v>
      </c>
      <c r="D259" s="373" t="s">
        <v>6108</v>
      </c>
    </row>
    <row r="260" spans="1:4">
      <c r="A260" s="476" t="s">
        <v>4423</v>
      </c>
      <c r="B260" s="500" t="s">
        <v>6565</v>
      </c>
      <c r="C260" s="476" t="s">
        <v>6107</v>
      </c>
      <c r="D260" s="373" t="s">
        <v>6106</v>
      </c>
    </row>
    <row r="261" spans="1:4">
      <c r="A261" s="476" t="s">
        <v>4565</v>
      </c>
      <c r="B261" s="500" t="s">
        <v>6567</v>
      </c>
      <c r="C261" s="476" t="s">
        <v>6109</v>
      </c>
      <c r="D261" s="373" t="s">
        <v>6108</v>
      </c>
    </row>
    <row r="262" spans="1:4">
      <c r="A262" s="476" t="s">
        <v>4424</v>
      </c>
      <c r="B262" s="500" t="s">
        <v>6568</v>
      </c>
      <c r="C262" s="476" t="s">
        <v>6105</v>
      </c>
      <c r="D262" s="373" t="s">
        <v>6104</v>
      </c>
    </row>
    <row r="263" spans="1:4">
      <c r="A263" s="476" t="s">
        <v>4425</v>
      </c>
      <c r="B263" s="500" t="s">
        <v>6566</v>
      </c>
      <c r="C263" s="476" t="s">
        <v>6111</v>
      </c>
      <c r="D263" s="373" t="s">
        <v>6110</v>
      </c>
    </row>
    <row r="264" spans="1:4">
      <c r="A264" s="476" t="s">
        <v>4426</v>
      </c>
      <c r="B264" s="500" t="s">
        <v>6566</v>
      </c>
      <c r="C264" s="476" t="s">
        <v>6111</v>
      </c>
      <c r="D264" s="373" t="s">
        <v>6110</v>
      </c>
    </row>
    <row r="265" spans="1:4">
      <c r="A265" s="476" t="s">
        <v>4427</v>
      </c>
      <c r="B265" s="500" t="s">
        <v>6566</v>
      </c>
      <c r="C265" s="476" t="s">
        <v>6111</v>
      </c>
      <c r="D265" s="373" t="s">
        <v>6110</v>
      </c>
    </row>
    <row r="266" spans="1:4">
      <c r="A266" s="476" t="s">
        <v>4428</v>
      </c>
      <c r="B266" s="500" t="s">
        <v>6566</v>
      </c>
      <c r="C266" s="476" t="s">
        <v>6111</v>
      </c>
      <c r="D266" s="373" t="s">
        <v>6110</v>
      </c>
    </row>
    <row r="267" spans="1:4">
      <c r="A267" s="476" t="s">
        <v>4429</v>
      </c>
      <c r="B267" s="500" t="s">
        <v>6566</v>
      </c>
      <c r="C267" s="476" t="s">
        <v>6111</v>
      </c>
      <c r="D267" s="373" t="s">
        <v>6110</v>
      </c>
    </row>
    <row r="268" spans="1:4">
      <c r="A268" s="476" t="s">
        <v>4430</v>
      </c>
      <c r="B268" s="500" t="s">
        <v>6567</v>
      </c>
      <c r="C268" s="476" t="s">
        <v>6109</v>
      </c>
      <c r="D268" s="373" t="s">
        <v>6108</v>
      </c>
    </row>
    <row r="269" spans="1:4">
      <c r="A269" s="476" t="s">
        <v>4431</v>
      </c>
      <c r="B269" s="500" t="s">
        <v>6564</v>
      </c>
      <c r="C269" s="476" t="s">
        <v>6113</v>
      </c>
      <c r="D269" s="373" t="s">
        <v>6112</v>
      </c>
    </row>
    <row r="270" spans="1:4">
      <c r="A270" s="476" t="s">
        <v>4432</v>
      </c>
      <c r="B270" s="500" t="s">
        <v>6566</v>
      </c>
      <c r="C270" s="476" t="s">
        <v>6111</v>
      </c>
      <c r="D270" s="373" t="s">
        <v>6110</v>
      </c>
    </row>
    <row r="271" spans="1:4">
      <c r="A271" s="476" t="s">
        <v>4433</v>
      </c>
      <c r="B271" s="500" t="s">
        <v>6566</v>
      </c>
      <c r="C271" s="476" t="s">
        <v>6111</v>
      </c>
      <c r="D271" s="373" t="s">
        <v>6110</v>
      </c>
    </row>
    <row r="272" spans="1:4">
      <c r="A272" s="476" t="s">
        <v>4434</v>
      </c>
      <c r="B272" s="500" t="s">
        <v>6565</v>
      </c>
      <c r="C272" s="476" t="s">
        <v>6107</v>
      </c>
      <c r="D272" s="373" t="s">
        <v>6106</v>
      </c>
    </row>
    <row r="273" spans="1:4">
      <c r="A273" s="476" t="s">
        <v>4435</v>
      </c>
      <c r="B273" s="500" t="s">
        <v>6568</v>
      </c>
      <c r="C273" s="476" t="s">
        <v>6105</v>
      </c>
      <c r="D273" s="373" t="s">
        <v>6104</v>
      </c>
    </row>
    <row r="274" spans="1:4">
      <c r="A274" s="476" t="s">
        <v>4436</v>
      </c>
      <c r="B274" s="500" t="s">
        <v>6566</v>
      </c>
      <c r="C274" s="476" t="s">
        <v>6111</v>
      </c>
      <c r="D274" s="373" t="s">
        <v>6110</v>
      </c>
    </row>
    <row r="275" spans="1:4">
      <c r="A275" s="476" t="s">
        <v>4437</v>
      </c>
      <c r="B275" s="500" t="s">
        <v>6566</v>
      </c>
      <c r="C275" s="476" t="s">
        <v>6111</v>
      </c>
      <c r="D275" s="373" t="s">
        <v>6110</v>
      </c>
    </row>
    <row r="276" spans="1:4">
      <c r="A276" s="476" t="s">
        <v>4438</v>
      </c>
      <c r="B276" s="500" t="s">
        <v>6564</v>
      </c>
      <c r="C276" s="476" t="s">
        <v>6113</v>
      </c>
      <c r="D276" s="373" t="s">
        <v>6112</v>
      </c>
    </row>
    <row r="277" spans="1:4">
      <c r="A277" s="476" t="s">
        <v>4439</v>
      </c>
      <c r="B277" s="500" t="s">
        <v>6566</v>
      </c>
      <c r="C277" s="476" t="s">
        <v>6111</v>
      </c>
      <c r="D277" s="373" t="s">
        <v>6110</v>
      </c>
    </row>
    <row r="278" spans="1:4">
      <c r="A278" s="476" t="s">
        <v>4440</v>
      </c>
      <c r="B278" s="500" t="s">
        <v>6564</v>
      </c>
      <c r="C278" s="476" t="s">
        <v>6113</v>
      </c>
      <c r="D278" s="373" t="s">
        <v>6112</v>
      </c>
    </row>
    <row r="279" spans="1:4">
      <c r="A279" s="476" t="s">
        <v>4441</v>
      </c>
      <c r="B279" s="500" t="s">
        <v>6567</v>
      </c>
      <c r="C279" s="476" t="s">
        <v>6109</v>
      </c>
      <c r="D279" s="373" t="s">
        <v>6108</v>
      </c>
    </row>
    <row r="280" spans="1:4">
      <c r="A280" s="476" t="s">
        <v>4443</v>
      </c>
      <c r="B280" s="500" t="s">
        <v>6567</v>
      </c>
      <c r="C280" s="476" t="s">
        <v>6109</v>
      </c>
      <c r="D280" s="373" t="s">
        <v>6108</v>
      </c>
    </row>
    <row r="281" spans="1:4">
      <c r="A281" s="476" t="s">
        <v>4444</v>
      </c>
      <c r="B281" s="500" t="s">
        <v>6567</v>
      </c>
      <c r="C281" s="476" t="s">
        <v>6109</v>
      </c>
      <c r="D281" s="373" t="s">
        <v>6108</v>
      </c>
    </row>
    <row r="282" spans="1:4">
      <c r="A282" s="476" t="s">
        <v>4566</v>
      </c>
      <c r="B282" s="500" t="s">
        <v>6566</v>
      </c>
      <c r="C282" s="476" t="s">
        <v>6111</v>
      </c>
      <c r="D282" s="373" t="s">
        <v>6110</v>
      </c>
    </row>
    <row r="283" spans="1:4">
      <c r="A283" s="476" t="s">
        <v>4445</v>
      </c>
      <c r="B283" s="500" t="s">
        <v>6567</v>
      </c>
      <c r="C283" s="476" t="s">
        <v>6109</v>
      </c>
      <c r="D283" s="373" t="s">
        <v>6108</v>
      </c>
    </row>
    <row r="284" spans="1:4">
      <c r="A284" s="476" t="s">
        <v>4567</v>
      </c>
      <c r="B284" s="500" t="s">
        <v>6566</v>
      </c>
      <c r="C284" s="476" t="s">
        <v>6111</v>
      </c>
      <c r="D284" s="502" t="s">
        <v>6110</v>
      </c>
    </row>
    <row r="285" spans="1:4">
      <c r="A285" s="476" t="s">
        <v>4446</v>
      </c>
      <c r="B285" s="500" t="s">
        <v>6566</v>
      </c>
      <c r="C285" s="476" t="s">
        <v>6111</v>
      </c>
      <c r="D285" s="502" t="s">
        <v>6110</v>
      </c>
    </row>
    <row r="286" spans="1:4">
      <c r="A286" s="476" t="s">
        <v>4568</v>
      </c>
      <c r="B286" s="500" t="s">
        <v>6567</v>
      </c>
      <c r="C286" s="476" t="s">
        <v>6109</v>
      </c>
      <c r="D286" s="373" t="s">
        <v>6108</v>
      </c>
    </row>
    <row r="287" spans="1:4">
      <c r="A287" s="476" t="s">
        <v>4447</v>
      </c>
      <c r="B287" s="500" t="s">
        <v>6567</v>
      </c>
      <c r="C287" s="476" t="s">
        <v>6109</v>
      </c>
      <c r="D287" s="373" t="s">
        <v>6108</v>
      </c>
    </row>
    <row r="288" spans="1:4">
      <c r="A288" s="476" t="s">
        <v>4448</v>
      </c>
      <c r="B288" s="500" t="s">
        <v>6566</v>
      </c>
      <c r="C288" s="476" t="s">
        <v>6111</v>
      </c>
      <c r="D288" s="373" t="s">
        <v>6110</v>
      </c>
    </row>
    <row r="289" spans="1:4">
      <c r="A289" s="476" t="s">
        <v>4449</v>
      </c>
      <c r="B289" s="500" t="s">
        <v>6568</v>
      </c>
      <c r="C289" s="476" t="s">
        <v>6105</v>
      </c>
      <c r="D289" s="373" t="s">
        <v>6104</v>
      </c>
    </row>
    <row r="290" spans="1:4">
      <c r="A290" s="476" t="s">
        <v>4450</v>
      </c>
      <c r="B290" s="500" t="s">
        <v>6567</v>
      </c>
      <c r="C290" s="476" t="s">
        <v>6109</v>
      </c>
      <c r="D290" s="373" t="s">
        <v>6108</v>
      </c>
    </row>
    <row r="291" spans="1:4">
      <c r="A291" s="476" t="s">
        <v>4451</v>
      </c>
      <c r="B291" s="502" t="s">
        <v>973</v>
      </c>
      <c r="C291" s="476" t="s">
        <v>6103</v>
      </c>
      <c r="D291" s="373" t="s">
        <v>6102</v>
      </c>
    </row>
    <row r="292" spans="1:4">
      <c r="A292" s="476" t="s">
        <v>4452</v>
      </c>
      <c r="B292" s="500" t="s">
        <v>6566</v>
      </c>
      <c r="C292" s="476" t="s">
        <v>6111</v>
      </c>
      <c r="D292" s="373" t="s">
        <v>6110</v>
      </c>
    </row>
    <row r="293" spans="1:4">
      <c r="A293" s="476" t="s">
        <v>4453</v>
      </c>
      <c r="B293" s="502" t="s">
        <v>855</v>
      </c>
      <c r="C293" s="476" t="s">
        <v>6103</v>
      </c>
      <c r="D293" s="373" t="s">
        <v>6102</v>
      </c>
    </row>
    <row r="294" spans="1:4">
      <c r="A294" s="476" t="s">
        <v>4454</v>
      </c>
      <c r="B294" s="500" t="s">
        <v>6565</v>
      </c>
      <c r="C294" s="476" t="s">
        <v>6107</v>
      </c>
      <c r="D294" s="373" t="s">
        <v>6106</v>
      </c>
    </row>
    <row r="295" spans="1:4">
      <c r="A295" s="476" t="s">
        <v>4455</v>
      </c>
      <c r="B295" s="500" t="s">
        <v>6566</v>
      </c>
      <c r="C295" s="476" t="s">
        <v>6111</v>
      </c>
      <c r="D295" s="373" t="s">
        <v>6110</v>
      </c>
    </row>
    <row r="296" spans="1:4">
      <c r="A296" s="476" t="s">
        <v>6115</v>
      </c>
      <c r="B296" s="502" t="s">
        <v>6114</v>
      </c>
      <c r="C296" s="476" t="s">
        <v>23</v>
      </c>
      <c r="D296" s="502"/>
    </row>
    <row r="297" spans="1:4">
      <c r="A297" s="476" t="s">
        <v>4456</v>
      </c>
      <c r="B297" s="500" t="s">
        <v>6567</v>
      </c>
      <c r="C297" s="476" t="s">
        <v>6109</v>
      </c>
      <c r="D297" s="373" t="s">
        <v>6108</v>
      </c>
    </row>
    <row r="298" spans="1:4">
      <c r="A298" s="476" t="s">
        <v>4457</v>
      </c>
      <c r="B298" s="500" t="s">
        <v>6565</v>
      </c>
      <c r="C298" s="476" t="s">
        <v>6107</v>
      </c>
      <c r="D298" s="373" t="s">
        <v>6106</v>
      </c>
    </row>
    <row r="299" spans="1:4">
      <c r="A299" s="476" t="s">
        <v>4458</v>
      </c>
      <c r="B299" s="500" t="s">
        <v>6564</v>
      </c>
      <c r="C299" s="476" t="s">
        <v>6113</v>
      </c>
      <c r="D299" s="373" t="s">
        <v>6112</v>
      </c>
    </row>
    <row r="300" spans="1:4">
      <c r="A300" s="476" t="s">
        <v>4459</v>
      </c>
      <c r="B300" s="500" t="s">
        <v>6566</v>
      </c>
      <c r="C300" s="476" t="s">
        <v>6111</v>
      </c>
      <c r="D300" s="373" t="s">
        <v>6110</v>
      </c>
    </row>
    <row r="301" spans="1:4">
      <c r="A301" s="476" t="s">
        <v>4460</v>
      </c>
      <c r="B301" s="500" t="s">
        <v>6566</v>
      </c>
      <c r="C301" s="476" t="s">
        <v>6111</v>
      </c>
      <c r="D301" s="373" t="s">
        <v>6110</v>
      </c>
    </row>
    <row r="302" spans="1:4">
      <c r="A302" s="476" t="s">
        <v>4461</v>
      </c>
      <c r="B302" s="500" t="s">
        <v>6567</v>
      </c>
      <c r="C302" s="476" t="s">
        <v>6109</v>
      </c>
      <c r="D302" s="373" t="s">
        <v>6108</v>
      </c>
    </row>
    <row r="303" spans="1:4">
      <c r="A303" s="476" t="s">
        <v>4462</v>
      </c>
      <c r="B303" s="500" t="s">
        <v>6568</v>
      </c>
      <c r="C303" s="476" t="s">
        <v>6105</v>
      </c>
      <c r="D303" s="373" t="s">
        <v>6104</v>
      </c>
    </row>
    <row r="304" spans="1:4">
      <c r="A304" s="476" t="s">
        <v>4463</v>
      </c>
      <c r="B304" s="500" t="s">
        <v>6566</v>
      </c>
      <c r="C304" s="476" t="s">
        <v>6111</v>
      </c>
      <c r="D304" s="373" t="s">
        <v>6110</v>
      </c>
    </row>
    <row r="305" spans="1:4">
      <c r="A305" s="476" t="s">
        <v>4464</v>
      </c>
      <c r="B305" s="500" t="s">
        <v>6567</v>
      </c>
      <c r="C305" s="476" t="s">
        <v>6109</v>
      </c>
      <c r="D305" s="373" t="s">
        <v>6108</v>
      </c>
    </row>
    <row r="306" spans="1:4">
      <c r="A306" s="476" t="s">
        <v>4465</v>
      </c>
      <c r="B306" s="500" t="s">
        <v>6565</v>
      </c>
      <c r="C306" s="476" t="s">
        <v>6107</v>
      </c>
      <c r="D306" s="373" t="s">
        <v>6106</v>
      </c>
    </row>
    <row r="307" spans="1:4">
      <c r="A307" s="476" t="s">
        <v>4466</v>
      </c>
      <c r="B307" s="500" t="s">
        <v>6566</v>
      </c>
      <c r="C307" s="476" t="s">
        <v>6111</v>
      </c>
      <c r="D307" s="373" t="s">
        <v>6110</v>
      </c>
    </row>
    <row r="308" spans="1:4">
      <c r="A308" s="476" t="s">
        <v>4467</v>
      </c>
      <c r="B308" s="500" t="s">
        <v>6568</v>
      </c>
      <c r="C308" s="476" t="s">
        <v>6105</v>
      </c>
      <c r="D308" s="373" t="s">
        <v>6104</v>
      </c>
    </row>
    <row r="309" spans="1:4">
      <c r="A309" s="476" t="s">
        <v>4468</v>
      </c>
      <c r="B309" s="502" t="s">
        <v>403</v>
      </c>
      <c r="C309" s="476" t="s">
        <v>6103</v>
      </c>
      <c r="D309" s="373" t="s">
        <v>6102</v>
      </c>
    </row>
    <row r="310" spans="1:4">
      <c r="A310" s="476" t="s">
        <v>4469</v>
      </c>
      <c r="B310" s="500" t="s">
        <v>6568</v>
      </c>
      <c r="C310" s="476" t="s">
        <v>6105</v>
      </c>
      <c r="D310" s="373" t="s">
        <v>6104</v>
      </c>
    </row>
    <row r="311" spans="1:4">
      <c r="A311" s="476" t="s">
        <v>4470</v>
      </c>
      <c r="B311" s="500" t="s">
        <v>6564</v>
      </c>
      <c r="C311" s="476" t="s">
        <v>6113</v>
      </c>
      <c r="D311" s="373" t="s">
        <v>6112</v>
      </c>
    </row>
    <row r="312" spans="1:4">
      <c r="A312" s="476" t="s">
        <v>4471</v>
      </c>
      <c r="B312" s="500" t="s">
        <v>6566</v>
      </c>
      <c r="C312" s="476" t="s">
        <v>6111</v>
      </c>
      <c r="D312" s="373" t="s">
        <v>6110</v>
      </c>
    </row>
    <row r="313" spans="1:4">
      <c r="A313" s="476" t="s">
        <v>4472</v>
      </c>
      <c r="B313" s="500" t="s">
        <v>6566</v>
      </c>
      <c r="C313" s="476" t="s">
        <v>6111</v>
      </c>
      <c r="D313" s="373" t="s">
        <v>6110</v>
      </c>
    </row>
    <row r="314" spans="1:4">
      <c r="A314" s="476" t="s">
        <v>4473</v>
      </c>
      <c r="B314" s="500" t="s">
        <v>6568</v>
      </c>
      <c r="C314" s="501" t="s">
        <v>6105</v>
      </c>
      <c r="D314" s="373" t="s">
        <v>6104</v>
      </c>
    </row>
    <row r="315" spans="1:4">
      <c r="A315" s="476" t="s">
        <v>4474</v>
      </c>
      <c r="B315" s="500" t="s">
        <v>6564</v>
      </c>
      <c r="C315" s="476" t="s">
        <v>6113</v>
      </c>
      <c r="D315" s="373" t="s">
        <v>6112</v>
      </c>
    </row>
    <row r="316" spans="1:4">
      <c r="A316" s="476" t="s">
        <v>4569</v>
      </c>
      <c r="B316" s="500" t="s">
        <v>6564</v>
      </c>
      <c r="C316" s="476" t="s">
        <v>6113</v>
      </c>
      <c r="D316" s="373" t="s">
        <v>6112</v>
      </c>
    </row>
    <row r="317" spans="1:4">
      <c r="A317" s="476" t="s">
        <v>4475</v>
      </c>
      <c r="B317" s="500" t="s">
        <v>6564</v>
      </c>
      <c r="C317" s="476" t="s">
        <v>6113</v>
      </c>
      <c r="D317" s="373" t="s">
        <v>6112</v>
      </c>
    </row>
    <row r="318" spans="1:4">
      <c r="A318" s="476" t="s">
        <v>4476</v>
      </c>
      <c r="B318" s="500" t="s">
        <v>6566</v>
      </c>
      <c r="C318" s="476" t="s">
        <v>6111</v>
      </c>
      <c r="D318" s="373" t="s">
        <v>6110</v>
      </c>
    </row>
    <row r="319" spans="1:4">
      <c r="A319" s="476" t="s">
        <v>4477</v>
      </c>
      <c r="B319" s="500" t="s">
        <v>6564</v>
      </c>
      <c r="C319" s="476" t="s">
        <v>6113</v>
      </c>
      <c r="D319" s="373" t="s">
        <v>6112</v>
      </c>
    </row>
    <row r="320" spans="1:4">
      <c r="A320" s="476" t="s">
        <v>4478</v>
      </c>
      <c r="B320" s="500" t="s">
        <v>6564</v>
      </c>
      <c r="C320" s="476" t="s">
        <v>6113</v>
      </c>
      <c r="D320" s="502" t="s">
        <v>6112</v>
      </c>
    </row>
    <row r="321" spans="1:4">
      <c r="A321" s="476" t="s">
        <v>4479</v>
      </c>
      <c r="B321" s="500" t="s">
        <v>6565</v>
      </c>
      <c r="C321" s="476" t="s">
        <v>6107</v>
      </c>
      <c r="D321" s="373" t="s">
        <v>6106</v>
      </c>
    </row>
    <row r="322" spans="1:4">
      <c r="A322" s="476" t="s">
        <v>4480</v>
      </c>
      <c r="B322" s="500" t="s">
        <v>6565</v>
      </c>
      <c r="C322" s="476" t="s">
        <v>6107</v>
      </c>
      <c r="D322" s="373" t="s">
        <v>6106</v>
      </c>
    </row>
    <row r="323" spans="1:4">
      <c r="A323" s="476" t="s">
        <v>4481</v>
      </c>
      <c r="B323" s="500" t="s">
        <v>6565</v>
      </c>
      <c r="C323" s="476" t="s">
        <v>6107</v>
      </c>
      <c r="D323" s="373" t="s">
        <v>6106</v>
      </c>
    </row>
    <row r="324" spans="1:4">
      <c r="A324" s="476" t="s">
        <v>4482</v>
      </c>
      <c r="B324" s="500" t="s">
        <v>6564</v>
      </c>
      <c r="C324" s="476" t="s">
        <v>6113</v>
      </c>
      <c r="D324" s="373" t="s">
        <v>6112</v>
      </c>
    </row>
    <row r="325" spans="1:4">
      <c r="A325" s="476" t="s">
        <v>4483</v>
      </c>
      <c r="B325" s="500" t="s">
        <v>6565</v>
      </c>
      <c r="C325" s="476" t="s">
        <v>6107</v>
      </c>
      <c r="D325" s="373" t="s">
        <v>6106</v>
      </c>
    </row>
    <row r="326" spans="1:4">
      <c r="A326" s="476" t="s">
        <v>4484</v>
      </c>
      <c r="B326" s="500" t="s">
        <v>6565</v>
      </c>
      <c r="C326" s="502" t="s">
        <v>6107</v>
      </c>
      <c r="D326" s="373" t="s">
        <v>6106</v>
      </c>
    </row>
    <row r="327" spans="1:4">
      <c r="A327" s="476" t="s">
        <v>4485</v>
      </c>
      <c r="B327" s="500" t="s">
        <v>6568</v>
      </c>
      <c r="C327" s="502" t="s">
        <v>6105</v>
      </c>
      <c r="D327" s="373" t="s">
        <v>6104</v>
      </c>
    </row>
    <row r="328" spans="1:4">
      <c r="A328" s="476" t="s">
        <v>4486</v>
      </c>
      <c r="B328" s="500" t="s">
        <v>6564</v>
      </c>
      <c r="C328" s="502" t="s">
        <v>6113</v>
      </c>
      <c r="D328" s="373" t="s">
        <v>6112</v>
      </c>
    </row>
    <row r="329" spans="1:4">
      <c r="A329" s="476" t="s">
        <v>4487</v>
      </c>
      <c r="B329" s="500" t="s">
        <v>6564</v>
      </c>
      <c r="C329" s="476" t="s">
        <v>6113</v>
      </c>
      <c r="D329" s="373" t="s">
        <v>6112</v>
      </c>
    </row>
    <row r="330" spans="1:4">
      <c r="A330" s="476" t="s">
        <v>4488</v>
      </c>
      <c r="B330" s="500" t="s">
        <v>6566</v>
      </c>
      <c r="C330" s="502" t="s">
        <v>6111</v>
      </c>
      <c r="D330" s="373" t="s">
        <v>6110</v>
      </c>
    </row>
    <row r="331" spans="1:4">
      <c r="A331" s="476" t="s">
        <v>4489</v>
      </c>
      <c r="B331" s="500" t="s">
        <v>6568</v>
      </c>
      <c r="C331" s="502" t="s">
        <v>6105</v>
      </c>
      <c r="D331" s="373" t="s">
        <v>6104</v>
      </c>
    </row>
    <row r="332" spans="1:4">
      <c r="A332" s="476" t="s">
        <v>4490</v>
      </c>
      <c r="B332" s="500" t="s">
        <v>6568</v>
      </c>
      <c r="C332" s="502" t="s">
        <v>6105</v>
      </c>
      <c r="D332" s="373" t="s">
        <v>6104</v>
      </c>
    </row>
    <row r="333" spans="1:4">
      <c r="A333" s="476" t="s">
        <v>4491</v>
      </c>
      <c r="B333" s="500" t="s">
        <v>6566</v>
      </c>
      <c r="C333" s="502" t="s">
        <v>6111</v>
      </c>
      <c r="D333" s="373" t="s">
        <v>6110</v>
      </c>
    </row>
    <row r="334" spans="1:4">
      <c r="A334" s="476" t="s">
        <v>4492</v>
      </c>
      <c r="B334" s="500" t="s">
        <v>6565</v>
      </c>
      <c r="C334" s="502" t="s">
        <v>6107</v>
      </c>
      <c r="D334" s="373" t="s">
        <v>6106</v>
      </c>
    </row>
    <row r="335" spans="1:4">
      <c r="A335" s="476" t="s">
        <v>4493</v>
      </c>
      <c r="B335" s="500" t="s">
        <v>6567</v>
      </c>
      <c r="C335" s="502" t="s">
        <v>6109</v>
      </c>
      <c r="D335" s="373" t="s">
        <v>6108</v>
      </c>
    </row>
    <row r="336" spans="1:4">
      <c r="A336" s="476" t="s">
        <v>4494</v>
      </c>
      <c r="B336" s="500" t="s">
        <v>6564</v>
      </c>
      <c r="C336" s="502" t="s">
        <v>6113</v>
      </c>
      <c r="D336" s="373" t="s">
        <v>6112</v>
      </c>
    </row>
    <row r="337" spans="1:4">
      <c r="A337" s="476" t="s">
        <v>4495</v>
      </c>
      <c r="B337" s="500" t="s">
        <v>6568</v>
      </c>
      <c r="C337" s="502" t="s">
        <v>6105</v>
      </c>
      <c r="D337" s="373" t="s">
        <v>6104</v>
      </c>
    </row>
    <row r="338" spans="1:4">
      <c r="A338" s="476" t="s">
        <v>4496</v>
      </c>
      <c r="B338" s="500" t="s">
        <v>6564</v>
      </c>
      <c r="C338" s="502" t="s">
        <v>6113</v>
      </c>
      <c r="D338" s="373" t="s">
        <v>6112</v>
      </c>
    </row>
    <row r="339" spans="1:4">
      <c r="A339" s="476" t="s">
        <v>4497</v>
      </c>
      <c r="B339" s="500" t="s">
        <v>6564</v>
      </c>
      <c r="C339" s="502" t="s">
        <v>6113</v>
      </c>
      <c r="D339" s="373" t="s">
        <v>6112</v>
      </c>
    </row>
    <row r="340" spans="1:4">
      <c r="A340" s="476" t="s">
        <v>4498</v>
      </c>
      <c r="B340" s="500" t="s">
        <v>6567</v>
      </c>
      <c r="C340" s="502" t="s">
        <v>6109</v>
      </c>
      <c r="D340" s="373" t="s">
        <v>6108</v>
      </c>
    </row>
    <row r="341" spans="1:4">
      <c r="A341" s="476" t="s">
        <v>4499</v>
      </c>
      <c r="B341" s="500" t="s">
        <v>6564</v>
      </c>
      <c r="C341" s="502" t="s">
        <v>6113</v>
      </c>
      <c r="D341" s="373" t="s">
        <v>6112</v>
      </c>
    </row>
    <row r="342" spans="1:4">
      <c r="A342" s="476" t="s">
        <v>4500</v>
      </c>
      <c r="B342" s="500" t="s">
        <v>6567</v>
      </c>
      <c r="C342" s="502" t="s">
        <v>6109</v>
      </c>
      <c r="D342" s="373" t="s">
        <v>6108</v>
      </c>
    </row>
    <row r="343" spans="1:4">
      <c r="A343" s="502" t="s">
        <v>4501</v>
      </c>
      <c r="B343" s="500" t="s">
        <v>6564</v>
      </c>
      <c r="C343" s="476" t="s">
        <v>6113</v>
      </c>
      <c r="D343" s="373" t="s">
        <v>6112</v>
      </c>
    </row>
    <row r="344" spans="1:4">
      <c r="A344" s="476" t="s">
        <v>4502</v>
      </c>
      <c r="B344" s="500" t="s">
        <v>6564</v>
      </c>
      <c r="C344" s="476" t="s">
        <v>6113</v>
      </c>
      <c r="D344" s="373" t="s">
        <v>6112</v>
      </c>
    </row>
    <row r="345" spans="1:4">
      <c r="A345" s="476" t="s">
        <v>4503</v>
      </c>
      <c r="B345" s="500" t="s">
        <v>6564</v>
      </c>
      <c r="C345" s="476" t="s">
        <v>6113</v>
      </c>
      <c r="D345" s="373" t="s">
        <v>6112</v>
      </c>
    </row>
    <row r="346" spans="1:4">
      <c r="A346" s="476" t="s">
        <v>4504</v>
      </c>
      <c r="B346" s="500" t="s">
        <v>6568</v>
      </c>
      <c r="C346" s="476" t="s">
        <v>6105</v>
      </c>
      <c r="D346" s="373" t="s">
        <v>6104</v>
      </c>
    </row>
    <row r="347" spans="1:4">
      <c r="A347" s="476" t="s">
        <v>4505</v>
      </c>
      <c r="B347" s="500" t="s">
        <v>6566</v>
      </c>
      <c r="C347" s="476" t="s">
        <v>6111</v>
      </c>
      <c r="D347" s="373" t="s">
        <v>6110</v>
      </c>
    </row>
    <row r="348" spans="1:4">
      <c r="A348" s="476" t="s">
        <v>4506</v>
      </c>
      <c r="B348" s="500" t="s">
        <v>6567</v>
      </c>
      <c r="C348" s="476" t="s">
        <v>6109</v>
      </c>
      <c r="D348" s="373" t="s">
        <v>6108</v>
      </c>
    </row>
    <row r="349" spans="1:4">
      <c r="A349" s="476" t="s">
        <v>4507</v>
      </c>
      <c r="B349" s="500" t="s">
        <v>6568</v>
      </c>
      <c r="C349" s="476" t="s">
        <v>6105</v>
      </c>
      <c r="D349" s="373" t="s">
        <v>6104</v>
      </c>
    </row>
    <row r="350" spans="1:4">
      <c r="A350" s="476" t="s">
        <v>4508</v>
      </c>
      <c r="B350" s="500" t="s">
        <v>6567</v>
      </c>
      <c r="C350" s="476" t="s">
        <v>6109</v>
      </c>
      <c r="D350" s="373" t="s">
        <v>6108</v>
      </c>
    </row>
    <row r="351" spans="1:4">
      <c r="A351" s="476" t="s">
        <v>4509</v>
      </c>
      <c r="B351" s="500" t="s">
        <v>6565</v>
      </c>
      <c r="C351" s="476" t="s">
        <v>6107</v>
      </c>
      <c r="D351" s="373" t="s">
        <v>6106</v>
      </c>
    </row>
    <row r="352" spans="1:4">
      <c r="A352" s="476" t="s">
        <v>4510</v>
      </c>
      <c r="B352" s="500" t="s">
        <v>6568</v>
      </c>
      <c r="C352" s="476" t="s">
        <v>6105</v>
      </c>
      <c r="D352" s="373" t="s">
        <v>6104</v>
      </c>
    </row>
    <row r="353" spans="1:4">
      <c r="A353" s="476" t="s">
        <v>4511</v>
      </c>
      <c r="B353" s="500" t="s">
        <v>6564</v>
      </c>
      <c r="C353" s="476" t="s">
        <v>6113</v>
      </c>
      <c r="D353" s="373" t="s">
        <v>6112</v>
      </c>
    </row>
    <row r="354" spans="1:4">
      <c r="A354" s="476" t="s">
        <v>4512</v>
      </c>
      <c r="B354" s="500" t="s">
        <v>6564</v>
      </c>
      <c r="C354" s="476" t="s">
        <v>6113</v>
      </c>
      <c r="D354" s="373" t="s">
        <v>6112</v>
      </c>
    </row>
    <row r="355" spans="1:4">
      <c r="A355" s="476" t="s">
        <v>4513</v>
      </c>
      <c r="B355" s="500" t="s">
        <v>6565</v>
      </c>
      <c r="C355" s="476" t="s">
        <v>6107</v>
      </c>
      <c r="D355" s="373" t="s">
        <v>6106</v>
      </c>
    </row>
    <row r="356" spans="1:4">
      <c r="A356" s="476" t="s">
        <v>4514</v>
      </c>
      <c r="B356" s="500" t="s">
        <v>6565</v>
      </c>
      <c r="C356" s="476" t="s">
        <v>6107</v>
      </c>
      <c r="D356" s="373" t="s">
        <v>6106</v>
      </c>
    </row>
    <row r="357" spans="1:4">
      <c r="A357" s="476" t="s">
        <v>4515</v>
      </c>
      <c r="B357" s="500" t="s">
        <v>6564</v>
      </c>
      <c r="C357" s="476" t="s">
        <v>6113</v>
      </c>
      <c r="D357" s="373" t="s">
        <v>6112</v>
      </c>
    </row>
    <row r="358" spans="1:4">
      <c r="A358" s="476" t="s">
        <v>4516</v>
      </c>
      <c r="B358" s="500" t="s">
        <v>6565</v>
      </c>
      <c r="C358" s="476" t="s">
        <v>6107</v>
      </c>
      <c r="D358" s="373" t="s">
        <v>6106</v>
      </c>
    </row>
    <row r="359" spans="1:4">
      <c r="A359" s="476" t="s">
        <v>4517</v>
      </c>
      <c r="B359" s="500" t="s">
        <v>6565</v>
      </c>
      <c r="C359" s="476" t="s">
        <v>6107</v>
      </c>
      <c r="D359" s="373" t="s">
        <v>6106</v>
      </c>
    </row>
    <row r="360" spans="1:4">
      <c r="A360" s="476" t="s">
        <v>4518</v>
      </c>
      <c r="B360" s="500" t="s">
        <v>6567</v>
      </c>
      <c r="C360" s="476" t="s">
        <v>6109</v>
      </c>
      <c r="D360" s="373" t="s">
        <v>6108</v>
      </c>
    </row>
    <row r="361" spans="1:4">
      <c r="A361" s="476" t="s">
        <v>4519</v>
      </c>
      <c r="B361" s="500" t="s">
        <v>6567</v>
      </c>
      <c r="C361" s="476" t="s">
        <v>6109</v>
      </c>
      <c r="D361" s="373" t="s">
        <v>6108</v>
      </c>
    </row>
    <row r="362" spans="1:4">
      <c r="A362" s="476" t="s">
        <v>4520</v>
      </c>
      <c r="B362" s="500" t="s">
        <v>6564</v>
      </c>
      <c r="C362" s="476" t="s">
        <v>6113</v>
      </c>
      <c r="D362" s="373" t="s">
        <v>6112</v>
      </c>
    </row>
    <row r="363" spans="1:4">
      <c r="A363" s="476" t="s">
        <v>4521</v>
      </c>
      <c r="B363" s="500" t="s">
        <v>6565</v>
      </c>
      <c r="C363" s="476" t="s">
        <v>6107</v>
      </c>
      <c r="D363" s="373" t="s">
        <v>6106</v>
      </c>
    </row>
    <row r="364" spans="1:4">
      <c r="A364" s="476" t="s">
        <v>4522</v>
      </c>
      <c r="B364" s="500" t="s">
        <v>6564</v>
      </c>
      <c r="C364" s="476" t="s">
        <v>6113</v>
      </c>
      <c r="D364" s="373" t="s">
        <v>6112</v>
      </c>
    </row>
    <row r="365" spans="1:4">
      <c r="A365" s="476" t="s">
        <v>4523</v>
      </c>
      <c r="B365" s="500" t="s">
        <v>6568</v>
      </c>
      <c r="C365" s="476" t="s">
        <v>6105</v>
      </c>
      <c r="D365" s="373" t="s">
        <v>6104</v>
      </c>
    </row>
    <row r="366" spans="1:4">
      <c r="A366" s="476" t="s">
        <v>4524</v>
      </c>
      <c r="B366" s="500" t="s">
        <v>6568</v>
      </c>
      <c r="C366" s="476" t="s">
        <v>6105</v>
      </c>
      <c r="D366" s="373" t="s">
        <v>6104</v>
      </c>
    </row>
    <row r="367" spans="1:4">
      <c r="A367" s="476" t="s">
        <v>4525</v>
      </c>
      <c r="B367" s="500" t="s">
        <v>6564</v>
      </c>
      <c r="C367" s="476" t="s">
        <v>6113</v>
      </c>
      <c r="D367" s="373" t="s">
        <v>6112</v>
      </c>
    </row>
    <row r="368" spans="1:4">
      <c r="A368" s="476" t="s">
        <v>4526</v>
      </c>
      <c r="B368" s="500" t="s">
        <v>6564</v>
      </c>
      <c r="C368" s="476" t="s">
        <v>6113</v>
      </c>
      <c r="D368" s="373" t="s">
        <v>6112</v>
      </c>
    </row>
    <row r="369" spans="1:4">
      <c r="A369" s="476" t="s">
        <v>4527</v>
      </c>
      <c r="B369" s="500" t="s">
        <v>6565</v>
      </c>
      <c r="C369" s="476" t="s">
        <v>6107</v>
      </c>
      <c r="D369" s="373" t="s">
        <v>6106</v>
      </c>
    </row>
    <row r="370" spans="1:4">
      <c r="A370" s="476" t="s">
        <v>4528</v>
      </c>
      <c r="B370" s="500" t="s">
        <v>6565</v>
      </c>
      <c r="C370" s="476" t="s">
        <v>6107</v>
      </c>
      <c r="D370" s="373" t="s">
        <v>6106</v>
      </c>
    </row>
    <row r="371" spans="1:4">
      <c r="A371" s="476" t="s">
        <v>4529</v>
      </c>
      <c r="B371" s="500" t="s">
        <v>6567</v>
      </c>
      <c r="C371" s="476" t="s">
        <v>6109</v>
      </c>
      <c r="D371" s="373" t="s">
        <v>6108</v>
      </c>
    </row>
    <row r="372" spans="1:4">
      <c r="A372" s="476" t="s">
        <v>4530</v>
      </c>
      <c r="B372" s="500" t="s">
        <v>6568</v>
      </c>
      <c r="C372" s="476" t="s">
        <v>6105</v>
      </c>
      <c r="D372" s="373" t="s">
        <v>6104</v>
      </c>
    </row>
    <row r="373" spans="1:4">
      <c r="A373" s="476" t="s">
        <v>4531</v>
      </c>
      <c r="B373" s="500" t="s">
        <v>6565</v>
      </c>
      <c r="C373" s="476" t="s">
        <v>6107</v>
      </c>
      <c r="D373" s="373" t="s">
        <v>6106</v>
      </c>
    </row>
    <row r="374" spans="1:4">
      <c r="A374" s="476" t="s">
        <v>4532</v>
      </c>
      <c r="B374" s="500" t="s">
        <v>6565</v>
      </c>
      <c r="C374" s="476" t="s">
        <v>6107</v>
      </c>
      <c r="D374" s="373" t="s">
        <v>6106</v>
      </c>
    </row>
    <row r="375" spans="1:4">
      <c r="A375" s="476" t="s">
        <v>4533</v>
      </c>
      <c r="B375" s="500" t="s">
        <v>6567</v>
      </c>
      <c r="C375" s="476" t="s">
        <v>6109</v>
      </c>
      <c r="D375" s="373" t="s">
        <v>6108</v>
      </c>
    </row>
    <row r="376" spans="1:4">
      <c r="A376" s="476" t="s">
        <v>4534</v>
      </c>
      <c r="B376" s="500" t="s">
        <v>6565</v>
      </c>
      <c r="C376" s="476" t="s">
        <v>6107</v>
      </c>
      <c r="D376" s="373" t="s">
        <v>6106</v>
      </c>
    </row>
    <row r="377" spans="1:4">
      <c r="A377" s="476" t="s">
        <v>4535</v>
      </c>
      <c r="B377" s="500" t="s">
        <v>6565</v>
      </c>
      <c r="C377" s="476" t="s">
        <v>6107</v>
      </c>
      <c r="D377" s="373" t="s">
        <v>6106</v>
      </c>
    </row>
    <row r="378" spans="1:4">
      <c r="A378" s="476" t="s">
        <v>4536</v>
      </c>
      <c r="B378" s="500" t="s">
        <v>6566</v>
      </c>
      <c r="C378" s="476" t="s">
        <v>6111</v>
      </c>
      <c r="D378" s="373" t="s">
        <v>6110</v>
      </c>
    </row>
    <row r="379" spans="1:4">
      <c r="A379" s="476" t="s">
        <v>4537</v>
      </c>
      <c r="B379" s="500" t="s">
        <v>6567</v>
      </c>
      <c r="C379" s="476" t="s">
        <v>6109</v>
      </c>
      <c r="D379" s="373" t="s">
        <v>6108</v>
      </c>
    </row>
    <row r="380" spans="1:4">
      <c r="A380" s="476" t="s">
        <v>4538</v>
      </c>
      <c r="B380" s="500" t="s">
        <v>6567</v>
      </c>
      <c r="C380" s="476" t="s">
        <v>6109</v>
      </c>
      <c r="D380" s="373" t="s">
        <v>6108</v>
      </c>
    </row>
    <row r="381" spans="1:4">
      <c r="A381" s="476" t="s">
        <v>5909</v>
      </c>
      <c r="B381" s="500" t="s">
        <v>6567</v>
      </c>
      <c r="C381" s="476" t="s">
        <v>6109</v>
      </c>
      <c r="D381" s="373" t="s">
        <v>6108</v>
      </c>
    </row>
    <row r="382" spans="1:4">
      <c r="A382" s="476" t="s">
        <v>4539</v>
      </c>
      <c r="B382" s="500" t="s">
        <v>6564</v>
      </c>
      <c r="C382" s="476" t="s">
        <v>6113</v>
      </c>
      <c r="D382" s="373" t="s">
        <v>6112</v>
      </c>
    </row>
    <row r="383" spans="1:4">
      <c r="A383" s="476" t="s">
        <v>4540</v>
      </c>
      <c r="B383" s="500" t="s">
        <v>6567</v>
      </c>
      <c r="C383" s="476" t="s">
        <v>6109</v>
      </c>
      <c r="D383" s="373" t="s">
        <v>6108</v>
      </c>
    </row>
    <row r="384" spans="1:4">
      <c r="A384" s="476" t="s">
        <v>4541</v>
      </c>
      <c r="B384" s="500" t="s">
        <v>6567</v>
      </c>
      <c r="C384" s="476" t="s">
        <v>6109</v>
      </c>
      <c r="D384" s="373" t="s">
        <v>6108</v>
      </c>
    </row>
    <row r="385" spans="1:4">
      <c r="A385" s="476" t="s">
        <v>4542</v>
      </c>
      <c r="B385" s="500" t="s">
        <v>6567</v>
      </c>
      <c r="C385" s="476" t="s">
        <v>6109</v>
      </c>
      <c r="D385" s="373" t="s">
        <v>6108</v>
      </c>
    </row>
    <row r="386" spans="1:4">
      <c r="A386" s="476" t="s">
        <v>4543</v>
      </c>
      <c r="B386" s="500" t="s">
        <v>6567</v>
      </c>
      <c r="C386" s="476" t="s">
        <v>6109</v>
      </c>
      <c r="D386" s="373" t="s">
        <v>6108</v>
      </c>
    </row>
    <row r="387" spans="1:4">
      <c r="A387" s="476" t="s">
        <v>4544</v>
      </c>
      <c r="B387" s="500" t="s">
        <v>6566</v>
      </c>
      <c r="C387" s="476" t="s">
        <v>6111</v>
      </c>
      <c r="D387" s="373" t="s">
        <v>6110</v>
      </c>
    </row>
    <row r="388" spans="1:4">
      <c r="A388" s="476" t="s">
        <v>4545</v>
      </c>
      <c r="B388" s="500" t="s">
        <v>6566</v>
      </c>
      <c r="C388" s="476" t="s">
        <v>6111</v>
      </c>
      <c r="D388" s="373" t="s">
        <v>6110</v>
      </c>
    </row>
    <row r="389" spans="1:4">
      <c r="A389" s="476" t="s">
        <v>4546</v>
      </c>
      <c r="B389" s="500" t="s">
        <v>6565</v>
      </c>
      <c r="C389" s="476" t="s">
        <v>6107</v>
      </c>
      <c r="D389" s="373" t="s">
        <v>6106</v>
      </c>
    </row>
    <row r="390" spans="1:4">
      <c r="A390" s="476" t="s">
        <v>4547</v>
      </c>
      <c r="B390" s="500" t="s">
        <v>6564</v>
      </c>
      <c r="C390" s="476" t="s">
        <v>6113</v>
      </c>
      <c r="D390" s="373" t="s">
        <v>6112</v>
      </c>
    </row>
    <row r="391" spans="1:4">
      <c r="A391" s="476" t="s">
        <v>4548</v>
      </c>
      <c r="B391" s="500" t="s">
        <v>6567</v>
      </c>
      <c r="C391" s="476" t="s">
        <v>6109</v>
      </c>
      <c r="D391" s="373" t="s">
        <v>6108</v>
      </c>
    </row>
    <row r="392" spans="1:4">
      <c r="A392" s="476" t="s">
        <v>4549</v>
      </c>
      <c r="B392" s="500" t="s">
        <v>6566</v>
      </c>
      <c r="C392" s="476" t="s">
        <v>6111</v>
      </c>
      <c r="D392" s="373" t="s">
        <v>6110</v>
      </c>
    </row>
    <row r="393" spans="1:4">
      <c r="A393" s="476" t="s">
        <v>4551</v>
      </c>
      <c r="B393" s="500" t="s">
        <v>6567</v>
      </c>
      <c r="C393" s="476" t="s">
        <v>6109</v>
      </c>
      <c r="D393" s="373" t="s">
        <v>6108</v>
      </c>
    </row>
    <row r="394" spans="1:4">
      <c r="A394" s="476" t="s">
        <v>4552</v>
      </c>
      <c r="B394" s="500" t="s">
        <v>6564</v>
      </c>
      <c r="C394" s="476" t="s">
        <v>6113</v>
      </c>
      <c r="D394" s="373" t="s">
        <v>6112</v>
      </c>
    </row>
    <row r="395" spans="1:4">
      <c r="A395" s="476" t="s">
        <v>4553</v>
      </c>
      <c r="B395" s="500" t="s">
        <v>6567</v>
      </c>
      <c r="C395" s="476" t="s">
        <v>6109</v>
      </c>
      <c r="D395" s="373" t="s">
        <v>6108</v>
      </c>
    </row>
    <row r="396" spans="1:4">
      <c r="A396" s="476" t="s">
        <v>4554</v>
      </c>
      <c r="B396" s="500" t="s">
        <v>6567</v>
      </c>
      <c r="C396" s="476" t="s">
        <v>6109</v>
      </c>
      <c r="D396" s="373" t="s">
        <v>6108</v>
      </c>
    </row>
    <row r="397" spans="1:4">
      <c r="A397" s="476" t="s">
        <v>4555</v>
      </c>
      <c r="B397" s="500" t="s">
        <v>6567</v>
      </c>
      <c r="C397" s="476" t="s">
        <v>6109</v>
      </c>
      <c r="D397" s="373" t="s">
        <v>6108</v>
      </c>
    </row>
    <row r="398" spans="1:4">
      <c r="A398" s="476" t="s">
        <v>4556</v>
      </c>
      <c r="B398" s="500" t="s">
        <v>6565</v>
      </c>
      <c r="C398" s="476" t="s">
        <v>6107</v>
      </c>
      <c r="D398" s="373" t="s">
        <v>6106</v>
      </c>
    </row>
    <row r="399" spans="1:4">
      <c r="A399" s="476" t="s">
        <v>4557</v>
      </c>
      <c r="B399" s="500" t="s">
        <v>6567</v>
      </c>
      <c r="C399" s="476" t="s">
        <v>6109</v>
      </c>
      <c r="D399" s="373" t="s">
        <v>6108</v>
      </c>
    </row>
    <row r="400" spans="1:4">
      <c r="A400" s="476" t="s">
        <v>4558</v>
      </c>
      <c r="B400" s="500" t="s">
        <v>6567</v>
      </c>
      <c r="C400" s="476" t="s">
        <v>6109</v>
      </c>
      <c r="D400" s="373" t="s">
        <v>6108</v>
      </c>
    </row>
    <row r="401" spans="1:4">
      <c r="A401" s="476" t="s">
        <v>4559</v>
      </c>
      <c r="B401" s="500" t="s">
        <v>6567</v>
      </c>
      <c r="C401" s="476" t="s">
        <v>6109</v>
      </c>
      <c r="D401" s="373" t="s">
        <v>6108</v>
      </c>
    </row>
    <row r="402" spans="1:4">
      <c r="A402" s="476" t="s">
        <v>4560</v>
      </c>
      <c r="B402" s="500" t="s">
        <v>6567</v>
      </c>
      <c r="C402" s="476" t="s">
        <v>6109</v>
      </c>
      <c r="D402" s="373" t="s">
        <v>6108</v>
      </c>
    </row>
    <row r="403" spans="1:4">
      <c r="A403" s="476" t="s">
        <v>4562</v>
      </c>
      <c r="B403" s="500" t="s">
        <v>6567</v>
      </c>
      <c r="C403" s="476" t="s">
        <v>6109</v>
      </c>
      <c r="D403" s="373" t="s">
        <v>6108</v>
      </c>
    </row>
    <row r="404" spans="1:4">
      <c r="A404" s="476" t="s">
        <v>5764</v>
      </c>
      <c r="B404" s="500" t="s">
        <v>6564</v>
      </c>
      <c r="C404" s="476" t="s">
        <v>6113</v>
      </c>
      <c r="D404" s="373" t="s">
        <v>6112</v>
      </c>
    </row>
    <row r="405" spans="1:4">
      <c r="A405" s="476" t="s">
        <v>5767</v>
      </c>
      <c r="B405" s="500" t="s">
        <v>6564</v>
      </c>
      <c r="C405" s="476" t="s">
        <v>6113</v>
      </c>
      <c r="D405" s="373" t="s">
        <v>6112</v>
      </c>
    </row>
    <row r="406" spans="1:4">
      <c r="A406" s="476" t="s">
        <v>5770</v>
      </c>
      <c r="B406" s="500" t="s">
        <v>6567</v>
      </c>
      <c r="C406" s="476" t="s">
        <v>6109</v>
      </c>
      <c r="D406" s="373" t="s">
        <v>6108</v>
      </c>
    </row>
    <row r="407" spans="1:4">
      <c r="A407" s="476" t="s">
        <v>5773</v>
      </c>
      <c r="B407" s="500" t="s">
        <v>6566</v>
      </c>
      <c r="C407" s="476" t="s">
        <v>6111</v>
      </c>
      <c r="D407" s="373" t="s">
        <v>6110</v>
      </c>
    </row>
    <row r="408" spans="1:4">
      <c r="A408" s="476" t="s">
        <v>5775</v>
      </c>
      <c r="B408" s="500" t="s">
        <v>6566</v>
      </c>
      <c r="C408" s="476" t="s">
        <v>6111</v>
      </c>
      <c r="D408" s="373" t="s">
        <v>6110</v>
      </c>
    </row>
    <row r="409" spans="1:4">
      <c r="A409" s="476" t="s">
        <v>5778</v>
      </c>
      <c r="B409" s="500" t="s">
        <v>6566</v>
      </c>
      <c r="C409" s="501" t="s">
        <v>6111</v>
      </c>
      <c r="D409" s="373" t="s">
        <v>6110</v>
      </c>
    </row>
    <row r="410" spans="1:4">
      <c r="A410" s="476" t="s">
        <v>5910</v>
      </c>
      <c r="B410" s="500" t="s">
        <v>6566</v>
      </c>
      <c r="C410" s="476" t="s">
        <v>6111</v>
      </c>
      <c r="D410" s="373" t="s">
        <v>6110</v>
      </c>
    </row>
    <row r="411" spans="1:4">
      <c r="A411" s="476" t="s">
        <v>5911</v>
      </c>
      <c r="B411" s="500" t="s">
        <v>6566</v>
      </c>
      <c r="C411" s="501" t="s">
        <v>6111</v>
      </c>
      <c r="D411" s="373" t="s">
        <v>6110</v>
      </c>
    </row>
    <row r="412" spans="1:4">
      <c r="A412" s="476" t="s">
        <v>5912</v>
      </c>
      <c r="B412" s="500" t="s">
        <v>6568</v>
      </c>
      <c r="C412" s="476" t="s">
        <v>6105</v>
      </c>
      <c r="D412" s="373" t="s">
        <v>6104</v>
      </c>
    </row>
    <row r="413" spans="1:4">
      <c r="A413" s="476" t="s">
        <v>5781</v>
      </c>
      <c r="B413" s="500" t="s">
        <v>6564</v>
      </c>
      <c r="C413" s="476" t="s">
        <v>6113</v>
      </c>
      <c r="D413" s="373" t="s">
        <v>6112</v>
      </c>
    </row>
    <row r="414" spans="1:4">
      <c r="A414" s="476" t="s">
        <v>5913</v>
      </c>
      <c r="B414" s="500" t="s">
        <v>6566</v>
      </c>
      <c r="C414" s="502" t="s">
        <v>6111</v>
      </c>
      <c r="D414" s="373" t="s">
        <v>6110</v>
      </c>
    </row>
    <row r="415" spans="1:4">
      <c r="A415" s="374" t="s">
        <v>5928</v>
      </c>
      <c r="B415" s="500" t="s">
        <v>6564</v>
      </c>
      <c r="C415" s="503" t="s">
        <v>6113</v>
      </c>
      <c r="D415" s="503" t="s">
        <v>6112</v>
      </c>
    </row>
    <row r="416" spans="1:4">
      <c r="A416" s="374" t="s">
        <v>6586</v>
      </c>
      <c r="B416" s="504" t="s">
        <v>6564</v>
      </c>
      <c r="C416" s="503" t="s">
        <v>6113</v>
      </c>
      <c r="D416" s="503" t="s">
        <v>6112</v>
      </c>
    </row>
    <row r="417" spans="1:4">
      <c r="A417" s="374" t="s">
        <v>6587</v>
      </c>
      <c r="B417" s="504" t="s">
        <v>6567</v>
      </c>
      <c r="C417" s="503" t="s">
        <v>6109</v>
      </c>
      <c r="D417" s="503" t="s">
        <v>6108</v>
      </c>
    </row>
    <row r="418" spans="1:4">
      <c r="A418" s="374" t="s">
        <v>5973</v>
      </c>
      <c r="B418" s="500" t="s">
        <v>6567</v>
      </c>
      <c r="C418" s="503" t="s">
        <v>6109</v>
      </c>
      <c r="D418" s="503" t="s">
        <v>6108</v>
      </c>
    </row>
    <row r="419" spans="1:4">
      <c r="A419" s="374" t="s">
        <v>6557</v>
      </c>
      <c r="B419" s="500" t="s">
        <v>6564</v>
      </c>
      <c r="C419" s="503" t="s">
        <v>6113</v>
      </c>
      <c r="D419" s="503" t="s">
        <v>6112</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c r="A1" s="128" t="s">
        <v>0</v>
      </c>
      <c r="B1" s="128" t="str">
        <f>VLOOKUP(valDistr,dataDistr,3,FALSE)</f>
        <v>Org Name</v>
      </c>
      <c r="C1" s="128" t="s">
        <v>44</v>
      </c>
      <c r="D1" s="128" t="str">
        <f>LEFT(VLOOKUP(valDistr,dataDistr,2,FALSE),4)</f>
        <v xml:space="preserve">Org </v>
      </c>
    </row>
    <row r="2" spans="1:5">
      <c r="A2" s="128" t="s">
        <v>4017</v>
      </c>
      <c r="B2" s="128" t="str">
        <f>VLOOKUP(valDistr,dataDistr,7,FALSE)</f>
        <v>Address 1</v>
      </c>
      <c r="C2" s="128" t="s">
        <v>4636</v>
      </c>
      <c r="D2" s="128" t="str">
        <f>VLOOKUP(valDistr,dataDistr,12,FALSE)</f>
        <v>2015 Level</v>
      </c>
    </row>
    <row r="3" spans="1:5">
      <c r="A3" s="129" t="s">
        <v>4018</v>
      </c>
      <c r="B3" s="129" t="str">
        <f>IF(VLOOKUP(valDistr,dataDistr,8,FALSE)=0,"",VLOOKUP(valDistr,dataDistr,8,FALSE))</f>
        <v>Address 2</v>
      </c>
      <c r="C3" s="129"/>
      <c r="D3" s="129"/>
      <c r="E3" s="129"/>
    </row>
    <row r="4" spans="1:5">
      <c r="A4" s="130" t="s">
        <v>4019</v>
      </c>
      <c r="B4" s="130" t="str">
        <f>VLOOKUP(valDistr,dataDistr,9,FALSE)&amp;", "&amp;VLOOKUP(valDistr,dataDistr,10,FALSE)&amp;" "&amp;VLOOKUP(valDistr,dataDistr,11,FALSE)</f>
        <v>Town, State  Zip</v>
      </c>
      <c r="C4" s="130"/>
      <c r="D4" s="130"/>
      <c r="E4" s="130"/>
    </row>
    <row r="7" spans="1:5">
      <c r="A7" s="131" t="s">
        <v>160</v>
      </c>
      <c r="B7" s="131" t="s">
        <v>4021</v>
      </c>
    </row>
    <row r="8" spans="1:5">
      <c r="D8" s="128" t="s">
        <v>171</v>
      </c>
    </row>
    <row r="9" spans="1:5">
      <c r="A9" s="128" t="s">
        <v>163</v>
      </c>
      <c r="B9" s="128" t="s">
        <v>172</v>
      </c>
      <c r="D9" s="129">
        <v>1</v>
      </c>
      <c r="E9" s="129"/>
    </row>
    <row r="10" spans="1:5">
      <c r="A10" s="493" t="s">
        <v>170</v>
      </c>
      <c r="B10" s="129">
        <v>1</v>
      </c>
      <c r="C10" s="128" t="s">
        <v>170</v>
      </c>
      <c r="D10" s="128">
        <v>2</v>
      </c>
      <c r="E10" s="128" t="s">
        <v>6</v>
      </c>
    </row>
    <row r="11" spans="1:5">
      <c r="A11" s="491" t="s">
        <v>6552</v>
      </c>
      <c r="B11" s="128">
        <v>2</v>
      </c>
      <c r="C11" s="128" t="s">
        <v>168</v>
      </c>
      <c r="D11" s="128">
        <v>3</v>
      </c>
      <c r="E11" s="128" t="s">
        <v>46</v>
      </c>
    </row>
    <row r="12" spans="1:5">
      <c r="A12" s="491" t="s">
        <v>6553</v>
      </c>
      <c r="B12" s="128">
        <v>3</v>
      </c>
      <c r="C12" s="128" t="s">
        <v>166</v>
      </c>
      <c r="D12" s="128">
        <v>4</v>
      </c>
      <c r="E12" s="128" t="s">
        <v>6561</v>
      </c>
    </row>
    <row r="13" spans="1:5">
      <c r="A13" s="491" t="s">
        <v>6554</v>
      </c>
      <c r="B13" s="128">
        <v>4</v>
      </c>
      <c r="C13" s="383" t="s">
        <v>169</v>
      </c>
      <c r="D13" s="128">
        <v>5</v>
      </c>
      <c r="E13" s="128" t="s">
        <v>9</v>
      </c>
    </row>
    <row r="14" spans="1:5">
      <c r="A14" s="494" t="s">
        <v>6555</v>
      </c>
      <c r="B14" s="128">
        <v>5</v>
      </c>
      <c r="C14" s="128" t="s">
        <v>167</v>
      </c>
      <c r="D14" s="128">
        <v>6</v>
      </c>
    </row>
    <row r="15" spans="1:5">
      <c r="A15" s="494" t="s">
        <v>6556</v>
      </c>
      <c r="B15" s="128">
        <v>6</v>
      </c>
      <c r="C15" s="128" t="s">
        <v>8</v>
      </c>
    </row>
    <row r="16" spans="1:5">
      <c r="C16" s="128" t="s">
        <v>165</v>
      </c>
    </row>
    <row r="17" spans="1:4">
      <c r="C17" s="128" t="s">
        <v>11</v>
      </c>
    </row>
    <row r="19" spans="1:4">
      <c r="A19" s="133" t="s">
        <v>164</v>
      </c>
    </row>
    <row r="20" spans="1:4">
      <c r="A20" s="134" t="s">
        <v>163</v>
      </c>
      <c r="B20" s="128">
        <v>1</v>
      </c>
    </row>
    <row r="21" spans="1:4">
      <c r="A21" s="134" t="s">
        <v>162</v>
      </c>
      <c r="B21" s="128">
        <v>1</v>
      </c>
    </row>
    <row r="22" spans="1:4">
      <c r="A22" s="134" t="s">
        <v>161</v>
      </c>
    </row>
    <row r="23" spans="1:4">
      <c r="A23" s="134"/>
    </row>
    <row r="24" spans="1:4">
      <c r="A24" s="134"/>
    </row>
    <row r="25" spans="1:4">
      <c r="A25" s="134"/>
    </row>
    <row r="26" spans="1:4">
      <c r="A26" s="135" t="s">
        <v>160</v>
      </c>
      <c r="B26" s="131" t="s">
        <v>159</v>
      </c>
    </row>
    <row r="27" spans="1:4">
      <c r="A27" s="134"/>
    </row>
    <row r="28" spans="1:4">
      <c r="A28" s="134" t="s">
        <v>158</v>
      </c>
      <c r="B28" s="128">
        <v>1</v>
      </c>
      <c r="C28" s="128" t="s">
        <v>4020</v>
      </c>
    </row>
    <row r="29" spans="1:4">
      <c r="A29" s="134"/>
      <c r="C29" s="128" t="s">
        <v>12</v>
      </c>
      <c r="D29" s="128" t="s">
        <v>5867</v>
      </c>
    </row>
    <row r="30" spans="1:4">
      <c r="A30" s="134"/>
      <c r="C30" s="128" t="s">
        <v>13</v>
      </c>
      <c r="D30" s="128" t="s">
        <v>12</v>
      </c>
    </row>
    <row r="31" spans="1:4">
      <c r="A31" s="134"/>
      <c r="C31" s="128" t="s">
        <v>4013</v>
      </c>
      <c r="D31" s="128" t="s">
        <v>13</v>
      </c>
    </row>
    <row r="32" spans="1:4">
      <c r="A32" s="134"/>
      <c r="C32" s="128" t="s">
        <v>4014</v>
      </c>
      <c r="D32" s="128" t="s">
        <v>4013</v>
      </c>
    </row>
    <row r="33" spans="1:5">
      <c r="A33" s="134"/>
      <c r="C33" s="128" t="s">
        <v>4015</v>
      </c>
      <c r="D33" s="128" t="s">
        <v>4014</v>
      </c>
    </row>
    <row r="34" spans="1:5">
      <c r="A34" s="134"/>
      <c r="D34" s="128" t="s">
        <v>4015</v>
      </c>
    </row>
    <row r="36" spans="1:5">
      <c r="A36" s="131" t="s">
        <v>160</v>
      </c>
      <c r="B36" s="131" t="s">
        <v>4016</v>
      </c>
    </row>
    <row r="38" spans="1:5">
      <c r="A38" s="128" t="s">
        <v>41</v>
      </c>
    </row>
    <row r="39" spans="1:5">
      <c r="B39" s="136" t="s">
        <v>48</v>
      </c>
      <c r="C39" s="128" t="s">
        <v>4162</v>
      </c>
    </row>
    <row r="40" spans="1:5">
      <c r="B40" s="136" t="s">
        <v>49</v>
      </c>
    </row>
    <row r="41" spans="1:5">
      <c r="B41" s="136" t="s">
        <v>55</v>
      </c>
    </row>
    <row r="42" spans="1:5">
      <c r="B42" s="136" t="s">
        <v>4056</v>
      </c>
    </row>
    <row r="44" spans="1:5">
      <c r="A44" s="128" t="s">
        <v>4022</v>
      </c>
    </row>
    <row r="45" spans="1:5">
      <c r="B45" s="137" t="s">
        <v>4085</v>
      </c>
      <c r="C45" s="128" t="s">
        <v>4163</v>
      </c>
      <c r="E45" s="128" t="s">
        <v>4645</v>
      </c>
    </row>
    <row r="46" spans="1:5">
      <c r="B46" s="137" t="s">
        <v>4086</v>
      </c>
    </row>
    <row r="47" spans="1:5">
      <c r="B47" s="128" t="s">
        <v>4023</v>
      </c>
      <c r="E47" s="128" t="s">
        <v>55</v>
      </c>
    </row>
    <row r="48" spans="1:5">
      <c r="E48" s="128" t="s">
        <v>4643</v>
      </c>
    </row>
    <row r="49" spans="1:5">
      <c r="A49" s="131" t="s">
        <v>160</v>
      </c>
      <c r="B49" s="131" t="s">
        <v>4024</v>
      </c>
      <c r="E49" s="128" t="s">
        <v>4642</v>
      </c>
    </row>
    <row r="50" spans="1:5">
      <c r="E50" s="128" t="s">
        <v>4056</v>
      </c>
    </row>
    <row r="51" spans="1:5" ht="15.75" thickBot="1">
      <c r="A51" s="128" t="s">
        <v>41</v>
      </c>
      <c r="E51" s="128" t="s">
        <v>4644</v>
      </c>
    </row>
    <row r="52" spans="1:5">
      <c r="A52" s="138" t="s">
        <v>41</v>
      </c>
      <c r="E52" s="128" t="s">
        <v>4166</v>
      </c>
    </row>
    <row r="53" spans="1:5">
      <c r="A53" s="139"/>
      <c r="E53" s="128" t="s">
        <v>49</v>
      </c>
    </row>
    <row r="54" spans="1:5">
      <c r="A54" s="140" t="s">
        <v>4159</v>
      </c>
    </row>
    <row r="55" spans="1:5">
      <c r="A55" s="140" t="s">
        <v>4075</v>
      </c>
    </row>
    <row r="56" spans="1:5">
      <c r="A56" s="140" t="s">
        <v>4099</v>
      </c>
    </row>
    <row r="57" spans="1:5">
      <c r="A57" s="140" t="s">
        <v>4076</v>
      </c>
    </row>
    <row r="58" spans="1:5">
      <c r="A58" s="140" t="s">
        <v>4077</v>
      </c>
    </row>
    <row r="59" spans="1:5">
      <c r="A59" s="140" t="s">
        <v>4081</v>
      </c>
    </row>
    <row r="60" spans="1:5">
      <c r="A60" s="140" t="s">
        <v>4080</v>
      </c>
    </row>
    <row r="61" spans="1:5">
      <c r="A61" s="140" t="s">
        <v>4044</v>
      </c>
    </row>
    <row r="62" spans="1:5">
      <c r="A62" s="140" t="s">
        <v>4079</v>
      </c>
    </row>
    <row r="63" spans="1:5">
      <c r="A63" s="140" t="s">
        <v>4078</v>
      </c>
    </row>
    <row r="64" spans="1:5">
      <c r="A64" s="140" t="s">
        <v>4082</v>
      </c>
    </row>
    <row r="65" spans="1:2">
      <c r="A65" s="140" t="s">
        <v>4083</v>
      </c>
    </row>
    <row r="66" spans="1:2">
      <c r="A66" s="140" t="s">
        <v>4084</v>
      </c>
    </row>
    <row r="67" spans="1:2" ht="15.75" thickBot="1">
      <c r="A67" s="141" t="s">
        <v>49</v>
      </c>
      <c r="B67" s="136"/>
    </row>
    <row r="68" spans="1:2">
      <c r="B68" s="136"/>
    </row>
    <row r="69" spans="1:2">
      <c r="B69" s="136"/>
    </row>
    <row r="71" spans="1:2" ht="15.75" thickBot="1"/>
    <row r="72" spans="1:2">
      <c r="A72" s="142" t="s">
        <v>4025</v>
      </c>
    </row>
    <row r="73" spans="1:2">
      <c r="A73" s="143"/>
    </row>
    <row r="74" spans="1:2">
      <c r="A74" s="144" t="s">
        <v>4026</v>
      </c>
    </row>
    <row r="75" spans="1:2" ht="15.75" thickBot="1">
      <c r="A75" s="145" t="s">
        <v>4160</v>
      </c>
    </row>
    <row r="76" spans="1:2" ht="15.75" thickBot="1"/>
    <row r="77" spans="1:2">
      <c r="A77" s="142" t="s">
        <v>4027</v>
      </c>
    </row>
    <row r="78" spans="1:2">
      <c r="A78" s="143"/>
    </row>
    <row r="79" spans="1:2">
      <c r="A79" s="146" t="s">
        <v>4061</v>
      </c>
    </row>
    <row r="80" spans="1:2">
      <c r="A80" s="146" t="s">
        <v>4658</v>
      </c>
    </row>
    <row r="81" spans="1:1">
      <c r="A81" s="144" t="s">
        <v>4659</v>
      </c>
    </row>
    <row r="82" spans="1:1">
      <c r="A82" s="144" t="s">
        <v>4028</v>
      </c>
    </row>
    <row r="83" spans="1:1">
      <c r="A83" s="144" t="s">
        <v>4029</v>
      </c>
    </row>
    <row r="84" spans="1:1">
      <c r="A84" s="144" t="s">
        <v>4031</v>
      </c>
    </row>
    <row r="85" spans="1:1">
      <c r="A85" s="144" t="s">
        <v>4032</v>
      </c>
    </row>
    <row r="86" spans="1:1">
      <c r="A86" s="144" t="s">
        <v>4030</v>
      </c>
    </row>
    <row r="87" spans="1:1">
      <c r="A87" s="144" t="s">
        <v>4033</v>
      </c>
    </row>
    <row r="88" spans="1:1">
      <c r="A88" s="144" t="s">
        <v>4034</v>
      </c>
    </row>
    <row r="89" spans="1:1" ht="15.75" thickBot="1">
      <c r="A89" s="145" t="s">
        <v>4160</v>
      </c>
    </row>
    <row r="91" spans="1:1" ht="15.75" thickBot="1"/>
    <row r="92" spans="1:1">
      <c r="A92" s="142" t="s">
        <v>4035</v>
      </c>
    </row>
    <row r="93" spans="1:1">
      <c r="A93" s="147"/>
    </row>
    <row r="94" spans="1:1">
      <c r="A94" s="144" t="s">
        <v>4660</v>
      </c>
    </row>
    <row r="95" spans="1:1">
      <c r="A95" s="146" t="s">
        <v>4037</v>
      </c>
    </row>
    <row r="96" spans="1:1">
      <c r="A96" s="144" t="s">
        <v>4036</v>
      </c>
    </row>
    <row r="97" spans="1:1" ht="15.75" thickBot="1">
      <c r="A97" s="145" t="s">
        <v>4160</v>
      </c>
    </row>
    <row r="98" spans="1:1" ht="15.75" thickBot="1">
      <c r="A98" s="129"/>
    </row>
    <row r="99" spans="1:1">
      <c r="A99" s="142" t="s">
        <v>4038</v>
      </c>
    </row>
    <row r="100" spans="1:1">
      <c r="A100" s="147"/>
    </row>
    <row r="101" spans="1:1">
      <c r="A101" s="146" t="s">
        <v>4100</v>
      </c>
    </row>
    <row r="102" spans="1:1">
      <c r="A102" s="146" t="s">
        <v>104</v>
      </c>
    </row>
    <row r="103" spans="1:1">
      <c r="A103" s="146" t="s">
        <v>5870</v>
      </c>
    </row>
    <row r="104" spans="1:1">
      <c r="A104" s="146" t="s">
        <v>4160</v>
      </c>
    </row>
    <row r="105" spans="1:1">
      <c r="A105" s="146"/>
    </row>
    <row r="106" spans="1:1">
      <c r="A106" s="146"/>
    </row>
    <row r="107" spans="1:1">
      <c r="A107" s="146"/>
    </row>
    <row r="108" spans="1:1" ht="15.75" thickBot="1">
      <c r="A108" s="145"/>
    </row>
    <row r="109" spans="1:1" ht="15.75" thickBot="1"/>
    <row r="110" spans="1:1">
      <c r="A110" s="142" t="s">
        <v>4039</v>
      </c>
    </row>
    <row r="111" spans="1:1">
      <c r="A111" s="144"/>
    </row>
    <row r="112" spans="1:1">
      <c r="A112" s="144"/>
    </row>
    <row r="113" spans="1:1" ht="15.75" thickBot="1">
      <c r="A113" s="145"/>
    </row>
    <row r="115" spans="1:1" ht="15.75" thickBot="1"/>
    <row r="116" spans="1:1">
      <c r="A116" s="142" t="s">
        <v>4040</v>
      </c>
    </row>
    <row r="117" spans="1:1">
      <c r="A117" s="147"/>
    </row>
    <row r="118" spans="1:1">
      <c r="A118" s="144" t="s">
        <v>4661</v>
      </c>
    </row>
    <row r="119" spans="1:1">
      <c r="A119" s="144" t="s">
        <v>4660</v>
      </c>
    </row>
    <row r="120" spans="1:1">
      <c r="A120" s="144" t="s">
        <v>4654</v>
      </c>
    </row>
    <row r="121" spans="1:1">
      <c r="A121" s="144" t="s">
        <v>4653</v>
      </c>
    </row>
    <row r="122" spans="1:1">
      <c r="A122" s="144" t="s">
        <v>4041</v>
      </c>
    </row>
    <row r="123" spans="1:1">
      <c r="A123" s="144" t="s">
        <v>4036</v>
      </c>
    </row>
    <row r="124" spans="1:1">
      <c r="A124" s="144" t="s">
        <v>4042</v>
      </c>
    </row>
    <row r="125" spans="1:1" ht="15.75" thickBot="1">
      <c r="A125" s="145" t="s">
        <v>4160</v>
      </c>
    </row>
    <row r="126" spans="1:1" ht="15.75" thickBot="1"/>
    <row r="127" spans="1:1">
      <c r="A127" s="142" t="s">
        <v>4043</v>
      </c>
    </row>
    <row r="128" spans="1:1">
      <c r="A128" s="147"/>
    </row>
    <row r="129" spans="1:1">
      <c r="A129" s="144" t="s">
        <v>4046</v>
      </c>
    </row>
    <row r="130" spans="1:1">
      <c r="A130" s="144" t="s">
        <v>4044</v>
      </c>
    </row>
    <row r="131" spans="1:1">
      <c r="A131" s="144" t="s">
        <v>4655</v>
      </c>
    </row>
    <row r="132" spans="1:1">
      <c r="A132" s="144" t="s">
        <v>4045</v>
      </c>
    </row>
    <row r="133" spans="1:1">
      <c r="A133" s="144" t="s">
        <v>4662</v>
      </c>
    </row>
    <row r="134" spans="1:1">
      <c r="A134" s="144" t="s">
        <v>4047</v>
      </c>
    </row>
    <row r="135" spans="1:1">
      <c r="A135" s="144" t="s">
        <v>4160</v>
      </c>
    </row>
    <row r="136" spans="1:1" ht="15.75" thickBot="1"/>
    <row r="137" spans="1:1">
      <c r="A137" s="142" t="s">
        <v>4048</v>
      </c>
    </row>
    <row r="138" spans="1:1">
      <c r="A138" s="147"/>
    </row>
    <row r="139" spans="1:1">
      <c r="A139" s="144" t="s">
        <v>4657</v>
      </c>
    </row>
    <row r="140" spans="1:1">
      <c r="A140" s="144" t="s">
        <v>4658</v>
      </c>
    </row>
    <row r="141" spans="1:1">
      <c r="A141" s="144" t="s">
        <v>4656</v>
      </c>
    </row>
    <row r="142" spans="1:1">
      <c r="A142" s="144" t="s">
        <v>4660</v>
      </c>
    </row>
    <row r="143" spans="1:1" ht="15.75" thickBot="1">
      <c r="A143" s="145" t="s">
        <v>4160</v>
      </c>
    </row>
    <row r="144" spans="1:1" ht="15.75" thickBot="1"/>
    <row r="145" spans="1:1">
      <c r="A145" s="142" t="s">
        <v>4049</v>
      </c>
    </row>
    <row r="146" spans="1:1">
      <c r="A146" s="147"/>
    </row>
    <row r="147" spans="1:1">
      <c r="A147" s="144" t="s">
        <v>4050</v>
      </c>
    </row>
    <row r="148" spans="1:1">
      <c r="A148" s="144" t="s">
        <v>30</v>
      </c>
    </row>
    <row r="149" spans="1:1">
      <c r="A149" s="144" t="s">
        <v>4054</v>
      </c>
    </row>
    <row r="150" spans="1:1">
      <c r="A150" s="144" t="s">
        <v>4055</v>
      </c>
    </row>
    <row r="151" spans="1:1">
      <c r="A151" s="146" t="s">
        <v>4053</v>
      </c>
    </row>
    <row r="152" spans="1:1">
      <c r="A152" s="144" t="s">
        <v>4052</v>
      </c>
    </row>
    <row r="153" spans="1:1">
      <c r="A153" s="144" t="s">
        <v>4051</v>
      </c>
    </row>
    <row r="154" spans="1:1">
      <c r="A154" s="146" t="s">
        <v>4160</v>
      </c>
    </row>
    <row r="157" spans="1:1">
      <c r="A157" s="355" t="s">
        <v>5871</v>
      </c>
    </row>
    <row r="158" spans="1:1">
      <c r="A158" s="358"/>
    </row>
    <row r="159" spans="1:1">
      <c r="A159" s="356" t="s">
        <v>5872</v>
      </c>
    </row>
    <row r="160" spans="1:1">
      <c r="A160" s="357" t="s">
        <v>5873</v>
      </c>
    </row>
    <row r="163" spans="1:3">
      <c r="A163" s="128" t="s">
        <v>4067</v>
      </c>
    </row>
    <row r="164" spans="1:3" ht="15.75">
      <c r="A164" s="148" t="s">
        <v>4057</v>
      </c>
    </row>
    <row r="165" spans="1:3" ht="15.75" thickBot="1">
      <c r="C165" s="149"/>
    </row>
    <row r="166" spans="1:3">
      <c r="A166" s="150" t="s">
        <v>4058</v>
      </c>
      <c r="C166" s="151"/>
    </row>
    <row r="167" spans="1:3" s="152" customFormat="1">
      <c r="A167" s="139"/>
      <c r="C167" s="151"/>
    </row>
    <row r="168" spans="1:3">
      <c r="A168" s="144" t="s">
        <v>4648</v>
      </c>
      <c r="C168" s="149"/>
    </row>
    <row r="169" spans="1:3" ht="15.75" thickBot="1">
      <c r="A169" s="145" t="s">
        <v>4059</v>
      </c>
      <c r="C169" s="149"/>
    </row>
    <row r="170" spans="1:3" ht="15.75" thickBot="1">
      <c r="C170" s="149"/>
    </row>
    <row r="171" spans="1:3">
      <c r="A171" s="150" t="s">
        <v>4060</v>
      </c>
      <c r="C171" s="149"/>
    </row>
    <row r="172" spans="1:3" s="152" customFormat="1">
      <c r="A172" s="139"/>
      <c r="C172" s="149"/>
    </row>
    <row r="173" spans="1:3">
      <c r="A173" s="144" t="s">
        <v>4061</v>
      </c>
      <c r="C173" s="149"/>
    </row>
    <row r="174" spans="1:3" ht="15.75" thickBot="1">
      <c r="A174" s="145" t="s">
        <v>4028</v>
      </c>
      <c r="C174" s="149"/>
    </row>
    <row r="175" spans="1:3" ht="15.75" thickBot="1"/>
    <row r="176" spans="1:3">
      <c r="A176" s="150" t="s">
        <v>4062</v>
      </c>
    </row>
    <row r="177" spans="1:1" s="152" customFormat="1">
      <c r="A177" s="139"/>
    </row>
    <row r="178" spans="1:1" ht="15.75" thickBot="1">
      <c r="A178" s="145" t="s">
        <v>4649</v>
      </c>
    </row>
    <row r="179" spans="1:1" ht="15.75" thickBot="1">
      <c r="A179" s="144"/>
    </row>
    <row r="180" spans="1:1">
      <c r="A180" s="150" t="s">
        <v>4068</v>
      </c>
    </row>
    <row r="181" spans="1:1" s="152" customFormat="1">
      <c r="A181" s="139"/>
    </row>
    <row r="182" spans="1:1">
      <c r="A182" s="144" t="s">
        <v>100</v>
      </c>
    </row>
    <row r="183" spans="1:1" ht="15.75" thickBot="1">
      <c r="A183" s="145" t="s">
        <v>4065</v>
      </c>
    </row>
    <row r="184" spans="1:1" ht="15.75" thickBot="1"/>
    <row r="185" spans="1:1">
      <c r="A185" s="150" t="s">
        <v>4069</v>
      </c>
    </row>
    <row r="186" spans="1:1" s="152" customFormat="1">
      <c r="A186" s="139"/>
    </row>
    <row r="187" spans="1:1">
      <c r="A187" s="144" t="s">
        <v>4650</v>
      </c>
    </row>
    <row r="188" spans="1:1">
      <c r="A188" s="144" t="s">
        <v>4064</v>
      </c>
    </row>
    <row r="189" spans="1:1" ht="15.75" thickBot="1">
      <c r="A189" s="145" t="s">
        <v>4063</v>
      </c>
    </row>
    <row r="191" spans="1:1" ht="15.75" thickBot="1"/>
    <row r="192" spans="1:1">
      <c r="A192" s="150" t="s">
        <v>4070</v>
      </c>
    </row>
    <row r="193" spans="1:1" s="152" customFormat="1">
      <c r="A193" s="139"/>
    </row>
    <row r="194" spans="1:1">
      <c r="A194" s="144" t="s">
        <v>4651</v>
      </c>
    </row>
    <row r="195" spans="1:1">
      <c r="A195" s="144" t="s">
        <v>4066</v>
      </c>
    </row>
    <row r="196" spans="1:1" ht="15.75" thickBot="1">
      <c r="A196" s="145" t="s">
        <v>4652</v>
      </c>
    </row>
    <row r="197" spans="1:1" ht="15.75" thickBot="1"/>
    <row r="198" spans="1:1">
      <c r="A198" s="150" t="s">
        <v>4071</v>
      </c>
    </row>
    <row r="199" spans="1:1" s="152" customFormat="1">
      <c r="A199" s="139"/>
    </row>
    <row r="200" spans="1:1">
      <c r="A200" s="144" t="s">
        <v>4065</v>
      </c>
    </row>
    <row r="201" spans="1:1">
      <c r="A201" s="144" t="s">
        <v>4064</v>
      </c>
    </row>
    <row r="202" spans="1:1" ht="15.75" thickBot="1">
      <c r="A202" s="145" t="s">
        <v>27</v>
      </c>
    </row>
    <row r="203" spans="1:1" ht="15.75" thickBot="1"/>
    <row r="204" spans="1:1">
      <c r="A204" s="150" t="s">
        <v>4072</v>
      </c>
    </row>
    <row r="205" spans="1:1" s="152" customFormat="1">
      <c r="A205" s="139"/>
    </row>
    <row r="206" spans="1:1">
      <c r="A206" s="144" t="s">
        <v>30</v>
      </c>
    </row>
    <row r="207" spans="1:1">
      <c r="A207" s="144" t="s">
        <v>32</v>
      </c>
    </row>
    <row r="208" spans="1:1">
      <c r="A208" s="144" t="s">
        <v>29</v>
      </c>
    </row>
    <row r="209" spans="1:2">
      <c r="A209" s="144" t="s">
        <v>31</v>
      </c>
    </row>
    <row r="210" spans="1:2">
      <c r="A210" s="144" t="s">
        <v>34</v>
      </c>
    </row>
    <row r="211" spans="1:2" ht="15.75" thickBot="1">
      <c r="A211" s="145" t="s">
        <v>33</v>
      </c>
    </row>
    <row r="213" spans="1:2">
      <c r="A213" s="128" t="s">
        <v>4087</v>
      </c>
    </row>
    <row r="216" spans="1:2">
      <c r="A216" s="132" t="s">
        <v>4088</v>
      </c>
      <c r="B216" s="128" t="s">
        <v>4161</v>
      </c>
    </row>
    <row r="217" spans="1:2">
      <c r="A217" s="132" t="s">
        <v>4089</v>
      </c>
    </row>
    <row r="218" spans="1:2">
      <c r="A218" s="132" t="s">
        <v>4090</v>
      </c>
    </row>
    <row r="219" spans="1:2">
      <c r="A219" s="132" t="s">
        <v>4091</v>
      </c>
    </row>
    <row r="220" spans="1:2">
      <c r="A220" s="132" t="s">
        <v>4092</v>
      </c>
    </row>
    <row r="221" spans="1:2">
      <c r="A221" s="132" t="s">
        <v>4093</v>
      </c>
    </row>
    <row r="224" spans="1:2">
      <c r="A224" s="128" t="s">
        <v>4108</v>
      </c>
    </row>
    <row r="229" spans="1:1" ht="15.75" thickBot="1"/>
    <row r="230" spans="1:1">
      <c r="A230" s="191" t="s">
        <v>4626</v>
      </c>
    </row>
    <row r="231" spans="1:1">
      <c r="A231" s="197" t="s">
        <v>4631</v>
      </c>
    </row>
    <row r="232" spans="1:1">
      <c r="A232" s="192" t="s">
        <v>4159</v>
      </c>
    </row>
    <row r="233" spans="1:1">
      <c r="A233" s="192" t="s">
        <v>4647</v>
      </c>
    </row>
    <row r="234" spans="1:1">
      <c r="A234" s="192" t="s">
        <v>4099</v>
      </c>
    </row>
    <row r="235" spans="1:1">
      <c r="A235" s="192" t="s">
        <v>4646</v>
      </c>
    </row>
    <row r="236" spans="1:1">
      <c r="A236" s="192" t="s">
        <v>4637</v>
      </c>
    </row>
    <row r="237" spans="1:1">
      <c r="A237" s="192" t="s">
        <v>4044</v>
      </c>
    </row>
    <row r="238" spans="1:1">
      <c r="A238" s="192" t="s">
        <v>4638</v>
      </c>
    </row>
    <row r="239" spans="1:1">
      <c r="A239" s="192" t="s">
        <v>4083</v>
      </c>
    </row>
    <row r="240" spans="1:1">
      <c r="A240" s="192" t="s">
        <v>4084</v>
      </c>
    </row>
    <row r="241" spans="1:1">
      <c r="A241" s="190"/>
    </row>
    <row r="242" spans="1:1">
      <c r="A242" s="190"/>
    </row>
    <row r="243" spans="1:1">
      <c r="A243" s="190" t="s">
        <v>4165</v>
      </c>
    </row>
    <row r="244" spans="1:1">
      <c r="A244" s="190" t="s">
        <v>4164</v>
      </c>
    </row>
    <row r="245" spans="1:1">
      <c r="A245" s="190"/>
    </row>
    <row r="246" spans="1:1">
      <c r="A246" s="190"/>
    </row>
    <row r="247" spans="1:1">
      <c r="A247" s="190"/>
    </row>
    <row r="248" spans="1:1">
      <c r="A248" s="190"/>
    </row>
    <row r="251" spans="1:1">
      <c r="A251" s="196" t="s">
        <v>4632</v>
      </c>
    </row>
    <row r="252" spans="1:1">
      <c r="A252" s="196" t="s">
        <v>4631</v>
      </c>
    </row>
    <row r="253" spans="1:1">
      <c r="A253" s="190" t="s">
        <v>1712</v>
      </c>
    </row>
    <row r="254" spans="1:1">
      <c r="A254" s="190" t="s">
        <v>147</v>
      </c>
    </row>
    <row r="255" spans="1:1">
      <c r="A255" s="190" t="s">
        <v>4627</v>
      </c>
    </row>
    <row r="256" spans="1:1">
      <c r="A256" s="190" t="s">
        <v>4094</v>
      </c>
    </row>
    <row r="257" spans="1:1">
      <c r="A257" s="190" t="s">
        <v>5868</v>
      </c>
    </row>
    <row r="258" spans="1:1">
      <c r="A258" s="190" t="s">
        <v>139</v>
      </c>
    </row>
    <row r="259" spans="1:1">
      <c r="A259" s="190" t="s">
        <v>4639</v>
      </c>
    </row>
    <row r="260" spans="1:1">
      <c r="A260" s="190"/>
    </row>
    <row r="261" spans="1:1">
      <c r="A261" s="196" t="s">
        <v>4628</v>
      </c>
    </row>
    <row r="262" spans="1:1">
      <c r="A262" s="196" t="s">
        <v>4631</v>
      </c>
    </row>
    <row r="263" spans="1:1">
      <c r="A263" s="190" t="s">
        <v>4630</v>
      </c>
    </row>
    <row r="264" spans="1:1">
      <c r="A264" s="190" t="s">
        <v>4633</v>
      </c>
    </row>
    <row r="265" spans="1:1">
      <c r="A265" s="190" t="s">
        <v>4629</v>
      </c>
    </row>
    <row r="266" spans="1:1">
      <c r="A266" s="190" t="s">
        <v>51</v>
      </c>
    </row>
    <row r="269" spans="1:1">
      <c r="A269" s="128" t="s">
        <v>4640</v>
      </c>
    </row>
    <row r="270" spans="1:1">
      <c r="A270" s="128" t="s">
        <v>4108</v>
      </c>
    </row>
    <row r="271" spans="1:1">
      <c r="A271" s="128" t="s">
        <v>4641</v>
      </c>
    </row>
    <row r="274" spans="1:1" ht="18.75">
      <c r="A274" s="474" t="s">
        <v>4108</v>
      </c>
    </row>
    <row r="275" spans="1:1" ht="18.75">
      <c r="A275" s="474" t="s">
        <v>4641</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c r="A8" s="505">
        <v>8</v>
      </c>
      <c r="B8" s="477" t="s">
        <v>1640</v>
      </c>
      <c r="C8" s="477" t="s">
        <v>1639</v>
      </c>
      <c r="D8" s="477" t="s">
        <v>322</v>
      </c>
      <c r="E8" s="477" t="s">
        <v>321</v>
      </c>
      <c r="F8" s="477" t="s">
        <v>6287</v>
      </c>
      <c r="G8" s="477" t="s">
        <v>1638</v>
      </c>
      <c r="H8" s="477">
        <v>0</v>
      </c>
      <c r="I8" s="477" t="s">
        <v>949</v>
      </c>
      <c r="J8" s="477" t="s">
        <v>174</v>
      </c>
      <c r="K8" s="477" t="s">
        <v>948</v>
      </c>
      <c r="L8" s="477" t="s">
        <v>12</v>
      </c>
    </row>
    <row r="9" spans="1:1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13" customWidth="1"/>
  </cols>
  <sheetData>
    <row r="1" spans="2:19">
      <c r="B1" t="s">
        <v>4073</v>
      </c>
      <c r="N1" s="113" t="s">
        <v>45</v>
      </c>
    </row>
    <row r="2" spans="2:19">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c r="A1855" s="376"/>
      <c r="B1855" s="376"/>
      <c r="C1855" s="376"/>
      <c r="D1855" s="376"/>
      <c r="E1855" s="376"/>
      <c r="G1855" s="376"/>
      <c r="H1855" s="376"/>
      <c r="I1855" s="376"/>
      <c r="J1855" s="376"/>
      <c r="K1855" s="376"/>
      <c r="L1855" s="373"/>
      <c r="M1855" s="377"/>
      <c r="N1855" s="382"/>
      <c r="O1855" s="382"/>
    </row>
    <row r="1856" spans="1:16">
      <c r="A1856" s="376"/>
      <c r="B1856" s="376"/>
      <c r="C1856" s="376"/>
      <c r="D1856" s="376"/>
      <c r="E1856" s="376"/>
      <c r="G1856" s="376"/>
      <c r="H1856" s="376"/>
      <c r="I1856" s="376"/>
      <c r="J1856" s="376"/>
      <c r="K1856" s="376"/>
      <c r="L1856" s="373"/>
      <c r="M1856" s="377"/>
      <c r="N1856" s="382"/>
      <c r="O1856" s="382"/>
    </row>
    <row r="1857" spans="1:15">
      <c r="A1857" s="376"/>
      <c r="B1857" s="376"/>
      <c r="C1857" s="376"/>
      <c r="D1857" s="376"/>
      <c r="E1857" s="376"/>
      <c r="G1857" s="376"/>
      <c r="H1857" s="376"/>
      <c r="I1857" s="376"/>
      <c r="J1857" s="376"/>
      <c r="K1857" s="376"/>
      <c r="L1857" s="373"/>
      <c r="M1857" s="377"/>
      <c r="N1857" s="382"/>
      <c r="O1857" s="382"/>
    </row>
    <row r="1858" spans="1:15">
      <c r="A1858" s="376"/>
      <c r="B1858" s="376"/>
      <c r="C1858" s="376"/>
      <c r="D1858" s="376"/>
      <c r="E1858" s="376"/>
      <c r="G1858" s="376"/>
      <c r="H1858" s="376"/>
      <c r="I1858" s="376"/>
      <c r="J1858" s="376"/>
      <c r="K1858" s="376"/>
      <c r="L1858" s="376"/>
      <c r="M1858" s="377"/>
      <c r="N1858" s="382"/>
      <c r="O1858" s="382"/>
    </row>
    <row r="1859" spans="1:15">
      <c r="A1859" s="376"/>
      <c r="B1859" s="376"/>
      <c r="C1859" s="376"/>
      <c r="D1859" s="376"/>
      <c r="E1859" s="376"/>
      <c r="G1859" s="376"/>
      <c r="H1859" s="376"/>
      <c r="I1859" s="376"/>
      <c r="J1859" s="376"/>
      <c r="K1859" s="376"/>
      <c r="L1859" s="373"/>
      <c r="M1859" s="377"/>
      <c r="N1859" s="382"/>
      <c r="O1859" s="382"/>
    </row>
    <row r="1860" spans="1:15">
      <c r="A1860" s="376"/>
      <c r="B1860" s="376"/>
      <c r="C1860" s="376"/>
      <c r="D1860" s="376"/>
      <c r="E1860" s="376"/>
      <c r="G1860" s="376"/>
      <c r="H1860" s="376"/>
      <c r="I1860" s="376"/>
      <c r="J1860" s="376"/>
      <c r="K1860" s="376"/>
      <c r="L1860" s="373"/>
      <c r="M1860" s="377"/>
      <c r="N1860" s="382"/>
      <c r="O1860" s="382"/>
    </row>
    <row r="1861" spans="1:15">
      <c r="A1861" s="376"/>
      <c r="B1861" s="376"/>
      <c r="C1861" s="376"/>
      <c r="D1861" s="376"/>
      <c r="E1861" s="376"/>
      <c r="G1861" s="376"/>
      <c r="H1861" s="376"/>
      <c r="I1861" s="376"/>
      <c r="J1861" s="376"/>
      <c r="K1861" s="376"/>
      <c r="L1861" s="373"/>
      <c r="M1861" s="377"/>
      <c r="N1861" s="382"/>
      <c r="O1861" s="382"/>
    </row>
    <row r="1862" spans="1:15">
      <c r="A1862" s="376"/>
      <c r="B1862" s="376"/>
      <c r="C1862" s="376"/>
      <c r="D1862" s="376"/>
      <c r="E1862" s="376"/>
      <c r="G1862" s="376"/>
      <c r="H1862" s="376"/>
      <c r="I1862" s="376"/>
      <c r="J1862" s="376"/>
      <c r="K1862" s="376"/>
      <c r="L1862" s="373"/>
      <c r="M1862" s="377"/>
      <c r="N1862" s="382"/>
      <c r="O1862" s="382"/>
    </row>
    <row r="1863" spans="1:15">
      <c r="A1863" s="376"/>
      <c r="B1863" s="376"/>
      <c r="C1863" s="374"/>
      <c r="D1863" s="376"/>
      <c r="E1863" s="376"/>
      <c r="G1863" s="376"/>
      <c r="H1863" s="376"/>
      <c r="I1863" s="376"/>
      <c r="J1863" s="376"/>
      <c r="K1863" s="376"/>
      <c r="L1863" s="376"/>
      <c r="M1863" s="376"/>
      <c r="N1863" s="381"/>
      <c r="O1863" s="381"/>
    </row>
    <row r="1864" spans="1:15">
      <c r="A1864" s="376"/>
      <c r="B1864" s="376"/>
      <c r="C1864" s="376"/>
      <c r="D1864" s="376"/>
      <c r="E1864" s="376"/>
      <c r="G1864" s="376"/>
      <c r="H1864" s="376"/>
      <c r="I1864" s="376"/>
      <c r="J1864" s="376"/>
      <c r="K1864" s="376"/>
      <c r="L1864" s="376"/>
      <c r="M1864" s="377"/>
      <c r="N1864" s="382"/>
      <c r="O1864" s="382"/>
    </row>
    <row r="1865" spans="1:1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DESE-231-35090</_dlc_DocId>
    <_dlc_DocIdUrl xmlns="733efe1c-5bbe-4968-87dc-d400e65c879f">
      <Url>https://sharepoint.doemass.org/ese/webteam/cps/_layouts/DocIdRedir.aspx?ID=DESE-231-35090</Url>
      <Description>DESE-231-35090</Description>
    </_dlc_DocIdUrl>
    <_vti_RoutingExistingProperties xmlns="0a4e05da-b9bc-4326-ad73-01ef31b95567"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2DEAF9D-E03E-4464-BAE3-B786AB590190}">
  <ds:schemaRefs>
    <ds:schemaRef ds:uri="http://schemas.microsoft.com/sharepoint/v3/contenttype/forms"/>
  </ds:schemaRefs>
</ds:datastoreItem>
</file>

<file path=customXml/itemProps2.xml><?xml version="1.0" encoding="utf-8"?>
<ds:datastoreItem xmlns:ds="http://schemas.openxmlformats.org/officeDocument/2006/customXml" ds:itemID="{A65923E4-42EE-49EB-BC00-9B508A434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SY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'SY Budget'!Print_Area</vt:lpstr>
      <vt:lpstr>'Title I Amendment'!Print_Area</vt:lpstr>
      <vt:lpstr>'Summer Budget'!Print_Titles</vt:lpstr>
      <vt:lpstr>'SY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valTILn1</vt:lpstr>
      <vt:lpstr>'Summer Budget'!valTILn10</vt:lpstr>
      <vt:lpstr>valTILn10</vt:lpstr>
      <vt:lpstr>'Summer Budget'!valTILn11</vt:lpstr>
      <vt:lpstr>valTILn11</vt:lpstr>
      <vt:lpstr>'Summer Budget'!valTILn2</vt:lpstr>
      <vt:lpstr>valTILn2</vt:lpstr>
      <vt:lpstr>'Summer Budget'!valTILn3</vt:lpstr>
      <vt:lpstr>valTILn3</vt:lpstr>
      <vt:lpstr>'Summer Budget'!valTILn4</vt:lpstr>
      <vt:lpstr>valTILn4</vt:lpstr>
      <vt:lpstr>'Summer Budget'!valTILn5a</vt:lpstr>
      <vt:lpstr>valTILn5a</vt:lpstr>
      <vt:lpstr>'Summer Budget'!valTILn5b</vt:lpstr>
      <vt:lpstr>valTILn5b</vt:lpstr>
      <vt:lpstr>'Summer Budget'!valTILn6</vt:lpstr>
      <vt:lpstr>valTILn6</vt:lpstr>
      <vt:lpstr>'Summer Budget'!valTILn7</vt:lpstr>
      <vt:lpstr>valTILn7</vt:lpstr>
      <vt:lpstr>'Summer Budget'!valTILn8</vt:lpstr>
      <vt:lpstr>valTILn8</vt:lpstr>
      <vt:lpstr>'Summer Budget'!valTILn9</vt:lpstr>
      <vt:lpstr>valTILn9</vt:lpstr>
      <vt:lpstr>valTitleI</vt:lpstr>
      <vt:lpstr>'Summer Budget'!valTITot</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530 Quality Enhancements in After-School and Out-of-School Time Part II Cat C</dc:title>
  <dc:creator>ESE</dc:creator>
  <cp:lastModifiedBy>dzou</cp:lastModifiedBy>
  <cp:lastPrinted>2016-07-18T19:35:15Z</cp:lastPrinted>
  <dcterms:created xsi:type="dcterms:W3CDTF">2017-03-16T18:10:20Z</dcterms:created>
  <dcterms:modified xsi:type="dcterms:W3CDTF">2017-07-27T18:28:48Z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27 2017</vt:lpwstr>
  </property>
</Properties>
</file>